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leysh\source\repos\dmji\unn-vkr\Contest\results\Таблицы\ЗК\"/>
    </mc:Choice>
  </mc:AlternateContent>
  <xr:revisionPtr revIDLastSave="0" documentId="13_ncr:1_{D9BC79C6-E33D-4ADB-A81A-BAB7DFE60D90}" xr6:coauthVersionLast="47" xr6:coauthVersionMax="47" xr10:uidLastSave="{00000000-0000-0000-0000-000000000000}"/>
  <bookViews>
    <workbookView xWindow="405" yWindow="240" windowWidth="17820" windowHeight="12975" xr2:uid="{00000000-000D-0000-FFFF-FFFF00000000}"/>
  </bookViews>
  <sheets>
    <sheet name="Results" sheetId="1" r:id="rId1"/>
  </sheets>
  <externalReferences>
    <externalReference r:id="rId2"/>
  </externalReferences>
  <calcPr calcId="181029" refMode="R1C1"/>
</workbook>
</file>

<file path=xl/calcChain.xml><?xml version="1.0" encoding="utf-8"?>
<calcChain xmlns="http://schemas.openxmlformats.org/spreadsheetml/2006/main">
  <c r="B646" i="1" l="1"/>
  <c r="B645" i="1"/>
  <c r="B644" i="1"/>
  <c r="B643" i="1"/>
  <c r="B642" i="1"/>
  <c r="B641" i="1"/>
  <c r="B640" i="1"/>
  <c r="C620" i="1"/>
  <c r="E620" i="1"/>
  <c r="G620" i="1"/>
  <c r="I620" i="1"/>
  <c r="K620" i="1"/>
  <c r="G594" i="1"/>
  <c r="G585" i="1"/>
  <c r="G576" i="1"/>
  <c r="G567" i="1"/>
  <c r="G558" i="1"/>
  <c r="G549" i="1"/>
  <c r="G540" i="1"/>
  <c r="G531" i="1"/>
  <c r="G522" i="1"/>
  <c r="G513" i="1"/>
  <c r="G504" i="1"/>
  <c r="G495" i="1"/>
  <c r="G486" i="1"/>
  <c r="G477" i="1"/>
  <c r="G468" i="1"/>
  <c r="G459" i="1"/>
  <c r="G450" i="1"/>
  <c r="G441" i="1"/>
  <c r="G432" i="1"/>
  <c r="G423" i="1"/>
  <c r="G414" i="1"/>
  <c r="G405" i="1"/>
  <c r="G396" i="1"/>
  <c r="G387" i="1"/>
  <c r="G378" i="1"/>
  <c r="G369" i="1"/>
  <c r="G360" i="1"/>
  <c r="G351" i="1"/>
  <c r="G342" i="1"/>
  <c r="G333" i="1"/>
  <c r="G324" i="1"/>
  <c r="G315" i="1"/>
  <c r="G306" i="1"/>
  <c r="G297" i="1"/>
  <c r="G288" i="1"/>
  <c r="G279" i="1"/>
  <c r="G270" i="1"/>
  <c r="G261" i="1"/>
  <c r="G252" i="1"/>
  <c r="G243" i="1"/>
  <c r="G234" i="1"/>
  <c r="G225" i="1"/>
  <c r="G216" i="1"/>
  <c r="G207" i="1"/>
  <c r="G198" i="1"/>
  <c r="G189" i="1"/>
  <c r="G180" i="1"/>
  <c r="G171" i="1"/>
  <c r="G162" i="1"/>
  <c r="G153" i="1"/>
  <c r="G144" i="1"/>
  <c r="G135" i="1"/>
  <c r="G126" i="1"/>
  <c r="G117" i="1"/>
  <c r="G108" i="1"/>
  <c r="G99" i="1"/>
  <c r="G90" i="1"/>
  <c r="G81" i="1"/>
  <c r="G72" i="1"/>
  <c r="G63" i="1"/>
  <c r="G54" i="1"/>
  <c r="G45" i="1"/>
  <c r="G36" i="1"/>
  <c r="G27" i="1"/>
  <c r="G18" i="1"/>
  <c r="G9" i="1"/>
  <c r="F646" i="1"/>
  <c r="E646" i="1"/>
  <c r="D646" i="1"/>
  <c r="C646" i="1"/>
  <c r="F645" i="1"/>
  <c r="E645" i="1"/>
  <c r="D645" i="1"/>
  <c r="C645" i="1"/>
  <c r="F644" i="1"/>
  <c r="E644" i="1"/>
  <c r="D644" i="1"/>
  <c r="C644" i="1"/>
  <c r="F643" i="1"/>
  <c r="E643" i="1"/>
  <c r="D643" i="1"/>
  <c r="C643" i="1"/>
  <c r="F642" i="1"/>
  <c r="E642" i="1"/>
  <c r="D642" i="1"/>
  <c r="C642" i="1"/>
  <c r="F641" i="1"/>
  <c r="E641" i="1"/>
  <c r="D641" i="1"/>
  <c r="C641" i="1"/>
  <c r="F640" i="1"/>
  <c r="E640" i="1"/>
  <c r="D640" i="1"/>
  <c r="C640" i="1"/>
  <c r="AW637" i="1"/>
  <c r="AV637" i="1"/>
  <c r="AU637" i="1"/>
  <c r="AT637" i="1"/>
  <c r="AS637" i="1"/>
  <c r="AR637" i="1"/>
  <c r="AQ637" i="1"/>
  <c r="AP637" i="1"/>
  <c r="AO637" i="1"/>
  <c r="AN637" i="1"/>
  <c r="AM637" i="1"/>
  <c r="AL637" i="1"/>
  <c r="AK637" i="1"/>
  <c r="AJ637" i="1"/>
  <c r="AI637" i="1"/>
  <c r="AH637" i="1"/>
  <c r="AG637" i="1"/>
  <c r="AF637" i="1"/>
  <c r="AE637" i="1"/>
  <c r="AD637" i="1"/>
  <c r="AC637" i="1"/>
  <c r="AB637" i="1"/>
  <c r="AA637" i="1"/>
  <c r="Z637" i="1"/>
  <c r="Y637" i="1"/>
  <c r="X637" i="1"/>
  <c r="W637" i="1"/>
  <c r="V637" i="1"/>
  <c r="U637" i="1"/>
  <c r="T637" i="1"/>
  <c r="S637" i="1"/>
  <c r="R637" i="1"/>
  <c r="Q637" i="1"/>
  <c r="P637" i="1"/>
  <c r="O637" i="1"/>
  <c r="N637" i="1"/>
  <c r="M637" i="1"/>
  <c r="L637" i="1"/>
  <c r="K637" i="1"/>
  <c r="J637" i="1"/>
  <c r="I637" i="1"/>
  <c r="H637" i="1"/>
  <c r="G637" i="1"/>
  <c r="F637" i="1"/>
  <c r="E637" i="1"/>
  <c r="D637" i="1"/>
  <c r="C637" i="1"/>
  <c r="AW636" i="1"/>
  <c r="AV636" i="1"/>
  <c r="AU636" i="1"/>
  <c r="AT636" i="1"/>
  <c r="AS636" i="1"/>
  <c r="AR636" i="1"/>
  <c r="AQ636" i="1"/>
  <c r="AP636" i="1"/>
  <c r="AO636" i="1"/>
  <c r="AN636" i="1"/>
  <c r="AM636" i="1"/>
  <c r="AL636" i="1"/>
  <c r="AK636" i="1"/>
  <c r="AJ636" i="1"/>
  <c r="AI636" i="1"/>
  <c r="AH636" i="1"/>
  <c r="AG636" i="1"/>
  <c r="AF636" i="1"/>
  <c r="AE636" i="1"/>
  <c r="AD636" i="1"/>
  <c r="AC636" i="1"/>
  <c r="AB636" i="1"/>
  <c r="AA636" i="1"/>
  <c r="Z636" i="1"/>
  <c r="Y636" i="1"/>
  <c r="X636" i="1"/>
  <c r="W636" i="1"/>
  <c r="V636" i="1"/>
  <c r="U636" i="1"/>
  <c r="T636" i="1"/>
  <c r="S636" i="1"/>
  <c r="R636" i="1"/>
  <c r="Q636" i="1"/>
  <c r="P636" i="1"/>
  <c r="O636" i="1"/>
  <c r="N636" i="1"/>
  <c r="M636" i="1"/>
  <c r="L636" i="1"/>
  <c r="K636" i="1"/>
  <c r="J636" i="1"/>
  <c r="I636" i="1"/>
  <c r="H636" i="1"/>
  <c r="G636" i="1"/>
  <c r="F636" i="1"/>
  <c r="E636" i="1"/>
  <c r="D636" i="1"/>
  <c r="C636" i="1"/>
  <c r="AW635" i="1"/>
  <c r="AV635" i="1"/>
  <c r="AU635" i="1"/>
  <c r="AT635" i="1"/>
  <c r="AS635" i="1"/>
  <c r="AR635" i="1"/>
  <c r="AQ635" i="1"/>
  <c r="AP635" i="1"/>
  <c r="AO635" i="1"/>
  <c r="AN635" i="1"/>
  <c r="AM635" i="1"/>
  <c r="AL635" i="1"/>
  <c r="AK635" i="1"/>
  <c r="AJ635" i="1"/>
  <c r="AI635" i="1"/>
  <c r="AH635" i="1"/>
  <c r="AG635" i="1"/>
  <c r="AF635" i="1"/>
  <c r="AE635" i="1"/>
  <c r="AD635" i="1"/>
  <c r="AC635" i="1"/>
  <c r="AB635" i="1"/>
  <c r="AA635" i="1"/>
  <c r="Z635" i="1"/>
  <c r="Y635" i="1"/>
  <c r="X635" i="1"/>
  <c r="W635" i="1"/>
  <c r="V635" i="1"/>
  <c r="U635" i="1"/>
  <c r="T635" i="1"/>
  <c r="S635" i="1"/>
  <c r="R635" i="1"/>
  <c r="Q635" i="1"/>
  <c r="P635" i="1"/>
  <c r="O635" i="1"/>
  <c r="N635" i="1"/>
  <c r="M635" i="1"/>
  <c r="L635" i="1"/>
  <c r="K635" i="1"/>
  <c r="J635" i="1"/>
  <c r="I635" i="1"/>
  <c r="H635" i="1"/>
  <c r="G635" i="1"/>
  <c r="F635" i="1"/>
  <c r="E635" i="1"/>
  <c r="B635" i="1" s="1"/>
  <c r="D635" i="1"/>
  <c r="C635" i="1"/>
  <c r="AW634" i="1"/>
  <c r="AV634" i="1"/>
  <c r="AU634" i="1"/>
  <c r="AT634" i="1"/>
  <c r="AS634" i="1"/>
  <c r="AR634" i="1"/>
  <c r="AQ634" i="1"/>
  <c r="AP634" i="1"/>
  <c r="AO634" i="1"/>
  <c r="AN634" i="1"/>
  <c r="AM634" i="1"/>
  <c r="AL634" i="1"/>
  <c r="AK634" i="1"/>
  <c r="AJ634" i="1"/>
  <c r="AI634" i="1"/>
  <c r="AH634" i="1"/>
  <c r="AG634" i="1"/>
  <c r="AF634" i="1"/>
  <c r="AE634" i="1"/>
  <c r="AD634" i="1"/>
  <c r="AC634" i="1"/>
  <c r="AB634" i="1"/>
  <c r="AA634" i="1"/>
  <c r="Z634" i="1"/>
  <c r="Y634" i="1"/>
  <c r="X634" i="1"/>
  <c r="W634" i="1"/>
  <c r="V634" i="1"/>
  <c r="U634" i="1"/>
  <c r="T634" i="1"/>
  <c r="S634" i="1"/>
  <c r="R634" i="1"/>
  <c r="Q634" i="1"/>
  <c r="P634" i="1"/>
  <c r="O634" i="1"/>
  <c r="N634" i="1"/>
  <c r="M634" i="1"/>
  <c r="L634" i="1"/>
  <c r="K634" i="1"/>
  <c r="J634" i="1"/>
  <c r="I634" i="1"/>
  <c r="H634" i="1"/>
  <c r="G634" i="1"/>
  <c r="F634" i="1"/>
  <c r="E634" i="1"/>
  <c r="D634" i="1"/>
  <c r="C634" i="1"/>
  <c r="AW633" i="1"/>
  <c r="AV633" i="1"/>
  <c r="AU633" i="1"/>
  <c r="AT633" i="1"/>
  <c r="AS633" i="1"/>
  <c r="AR633" i="1"/>
  <c r="AQ633" i="1"/>
  <c r="AP633" i="1"/>
  <c r="AO633" i="1"/>
  <c r="AN633" i="1"/>
  <c r="AM633" i="1"/>
  <c r="AL633" i="1"/>
  <c r="AK633" i="1"/>
  <c r="AJ633" i="1"/>
  <c r="AI633" i="1"/>
  <c r="AH633" i="1"/>
  <c r="AG633" i="1"/>
  <c r="AF633" i="1"/>
  <c r="AE633" i="1"/>
  <c r="AD633" i="1"/>
  <c r="AC633" i="1"/>
  <c r="AB633" i="1"/>
  <c r="AA633" i="1"/>
  <c r="Z633" i="1"/>
  <c r="Y633" i="1"/>
  <c r="X633" i="1"/>
  <c r="W633" i="1"/>
  <c r="V633" i="1"/>
  <c r="U633" i="1"/>
  <c r="T633" i="1"/>
  <c r="S633" i="1"/>
  <c r="R633" i="1"/>
  <c r="Q633" i="1"/>
  <c r="P633" i="1"/>
  <c r="O633" i="1"/>
  <c r="N633" i="1"/>
  <c r="M633" i="1"/>
  <c r="L633" i="1"/>
  <c r="K633" i="1"/>
  <c r="J633" i="1"/>
  <c r="I633" i="1"/>
  <c r="H633" i="1"/>
  <c r="G633" i="1"/>
  <c r="F633" i="1"/>
  <c r="E633" i="1"/>
  <c r="D633" i="1"/>
  <c r="C633" i="1"/>
  <c r="K619" i="1"/>
  <c r="I619" i="1"/>
  <c r="G619" i="1"/>
  <c r="E619" i="1"/>
  <c r="C619" i="1"/>
  <c r="K618" i="1"/>
  <c r="I618" i="1"/>
  <c r="G618" i="1"/>
  <c r="E618" i="1"/>
  <c r="C618" i="1"/>
  <c r="K617" i="1"/>
  <c r="I617" i="1"/>
  <c r="G617" i="1"/>
  <c r="E617" i="1"/>
  <c r="C617" i="1"/>
  <c r="K616" i="1"/>
  <c r="I616" i="1"/>
  <c r="G616" i="1"/>
  <c r="E616" i="1"/>
  <c r="C616" i="1"/>
  <c r="K615" i="1"/>
  <c r="I615" i="1"/>
  <c r="G615" i="1"/>
  <c r="E615" i="1"/>
  <c r="C615" i="1"/>
  <c r="K614" i="1"/>
  <c r="I614" i="1"/>
  <c r="G614" i="1"/>
  <c r="E614" i="1"/>
  <c r="C614" i="1"/>
  <c r="K613" i="1"/>
  <c r="I613" i="1"/>
  <c r="G613" i="1"/>
  <c r="E613" i="1"/>
  <c r="C613" i="1"/>
  <c r="AW628" i="1"/>
  <c r="AV628" i="1"/>
  <c r="AU628" i="1"/>
  <c r="AT628" i="1"/>
  <c r="AS628" i="1"/>
  <c r="AR628" i="1"/>
  <c r="AQ628" i="1"/>
  <c r="AP628" i="1"/>
  <c r="AO628" i="1"/>
  <c r="AN628" i="1"/>
  <c r="AM628" i="1"/>
  <c r="AL628" i="1"/>
  <c r="AK628" i="1"/>
  <c r="AJ628" i="1"/>
  <c r="AI628" i="1"/>
  <c r="AH628" i="1"/>
  <c r="AG628" i="1"/>
  <c r="AF628" i="1"/>
  <c r="AE628" i="1"/>
  <c r="AD628" i="1"/>
  <c r="AC628" i="1"/>
  <c r="AB628" i="1"/>
  <c r="AA628" i="1"/>
  <c r="Z628" i="1"/>
  <c r="Y628" i="1"/>
  <c r="X628" i="1"/>
  <c r="W628" i="1"/>
  <c r="V628" i="1"/>
  <c r="U628" i="1"/>
  <c r="T628" i="1"/>
  <c r="S628" i="1"/>
  <c r="R628" i="1"/>
  <c r="Q628" i="1"/>
  <c r="P628" i="1"/>
  <c r="O628" i="1"/>
  <c r="N628" i="1"/>
  <c r="M628" i="1"/>
  <c r="L628" i="1"/>
  <c r="K628" i="1"/>
  <c r="J628" i="1"/>
  <c r="I628" i="1"/>
  <c r="H628" i="1"/>
  <c r="G628" i="1"/>
  <c r="F628" i="1"/>
  <c r="E628" i="1"/>
  <c r="D628" i="1"/>
  <c r="C628" i="1"/>
  <c r="AW627" i="1"/>
  <c r="AV627" i="1"/>
  <c r="AU627" i="1"/>
  <c r="AT627" i="1"/>
  <c r="AS627" i="1"/>
  <c r="AR627" i="1"/>
  <c r="AQ627" i="1"/>
  <c r="AP627" i="1"/>
  <c r="AO627" i="1"/>
  <c r="AN627" i="1"/>
  <c r="AM627" i="1"/>
  <c r="AL627" i="1"/>
  <c r="AK627" i="1"/>
  <c r="AJ627" i="1"/>
  <c r="AI627" i="1"/>
  <c r="AH627" i="1"/>
  <c r="AG627" i="1"/>
  <c r="AF627" i="1"/>
  <c r="AE627" i="1"/>
  <c r="AD627" i="1"/>
  <c r="AC627" i="1"/>
  <c r="AB627" i="1"/>
  <c r="AA627" i="1"/>
  <c r="Z627" i="1"/>
  <c r="Y627" i="1"/>
  <c r="X627" i="1"/>
  <c r="W627" i="1"/>
  <c r="V627" i="1"/>
  <c r="U627" i="1"/>
  <c r="T627" i="1"/>
  <c r="S627" i="1"/>
  <c r="R627" i="1"/>
  <c r="Q627" i="1"/>
  <c r="P627" i="1"/>
  <c r="O627" i="1"/>
  <c r="N627" i="1"/>
  <c r="M627" i="1"/>
  <c r="L627" i="1"/>
  <c r="K627" i="1"/>
  <c r="J627" i="1"/>
  <c r="I627" i="1"/>
  <c r="H627" i="1"/>
  <c r="G627" i="1"/>
  <c r="F627" i="1"/>
  <c r="E627" i="1"/>
  <c r="D627" i="1"/>
  <c r="B627" i="1" s="1"/>
  <c r="C627" i="1"/>
  <c r="AW626" i="1"/>
  <c r="AV626" i="1"/>
  <c r="AU626" i="1"/>
  <c r="AT626" i="1"/>
  <c r="AS626" i="1"/>
  <c r="AR626" i="1"/>
  <c r="AQ626" i="1"/>
  <c r="AP626" i="1"/>
  <c r="AO626" i="1"/>
  <c r="AN626" i="1"/>
  <c r="AM626" i="1"/>
  <c r="AL626" i="1"/>
  <c r="AK626" i="1"/>
  <c r="AJ626" i="1"/>
  <c r="AI626" i="1"/>
  <c r="AH626" i="1"/>
  <c r="AG626" i="1"/>
  <c r="AF626" i="1"/>
  <c r="AE626" i="1"/>
  <c r="AD626" i="1"/>
  <c r="AC626" i="1"/>
  <c r="AB626" i="1"/>
  <c r="AA626" i="1"/>
  <c r="Z626" i="1"/>
  <c r="Y626" i="1"/>
  <c r="X626" i="1"/>
  <c r="W626" i="1"/>
  <c r="V626" i="1"/>
  <c r="U626" i="1"/>
  <c r="T626" i="1"/>
  <c r="S626" i="1"/>
  <c r="R626" i="1"/>
  <c r="Q626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C626" i="1"/>
  <c r="AW625" i="1"/>
  <c r="AV625" i="1"/>
  <c r="AU625" i="1"/>
  <c r="AT625" i="1"/>
  <c r="AS625" i="1"/>
  <c r="AR625" i="1"/>
  <c r="AQ625" i="1"/>
  <c r="AP625" i="1"/>
  <c r="AO625" i="1"/>
  <c r="AN625" i="1"/>
  <c r="AM625" i="1"/>
  <c r="AL625" i="1"/>
  <c r="AK625" i="1"/>
  <c r="AJ625" i="1"/>
  <c r="AI625" i="1"/>
  <c r="AH625" i="1"/>
  <c r="AG625" i="1"/>
  <c r="AF625" i="1"/>
  <c r="AE625" i="1"/>
  <c r="AD625" i="1"/>
  <c r="AC625" i="1"/>
  <c r="AB625" i="1"/>
  <c r="AA625" i="1"/>
  <c r="Z625" i="1"/>
  <c r="Y625" i="1"/>
  <c r="X625" i="1"/>
  <c r="W625" i="1"/>
  <c r="V625" i="1"/>
  <c r="U625" i="1"/>
  <c r="T625" i="1"/>
  <c r="S625" i="1"/>
  <c r="R625" i="1"/>
  <c r="Q625" i="1"/>
  <c r="P625" i="1"/>
  <c r="O625" i="1"/>
  <c r="N625" i="1"/>
  <c r="M625" i="1"/>
  <c r="L625" i="1"/>
  <c r="K625" i="1"/>
  <c r="J625" i="1"/>
  <c r="I625" i="1"/>
  <c r="H625" i="1"/>
  <c r="G625" i="1"/>
  <c r="F625" i="1"/>
  <c r="E625" i="1"/>
  <c r="D625" i="1"/>
  <c r="C625" i="1"/>
  <c r="AW624" i="1"/>
  <c r="AV624" i="1"/>
  <c r="AU624" i="1"/>
  <c r="AT624" i="1"/>
  <c r="AS624" i="1"/>
  <c r="AR624" i="1"/>
  <c r="AQ624" i="1"/>
  <c r="AP624" i="1"/>
  <c r="AO624" i="1"/>
  <c r="AN624" i="1"/>
  <c r="AM624" i="1"/>
  <c r="AL624" i="1"/>
  <c r="AK624" i="1"/>
  <c r="AJ624" i="1"/>
  <c r="AI624" i="1"/>
  <c r="AH624" i="1"/>
  <c r="AG624" i="1"/>
  <c r="AF624" i="1"/>
  <c r="AE624" i="1"/>
  <c r="AD624" i="1"/>
  <c r="AC624" i="1"/>
  <c r="AB624" i="1"/>
  <c r="AA624" i="1"/>
  <c r="Z624" i="1"/>
  <c r="Y624" i="1"/>
  <c r="X624" i="1"/>
  <c r="W624" i="1"/>
  <c r="V624" i="1"/>
  <c r="U624" i="1"/>
  <c r="T624" i="1"/>
  <c r="S624" i="1"/>
  <c r="R624" i="1"/>
  <c r="Q624" i="1"/>
  <c r="P624" i="1"/>
  <c r="O624" i="1"/>
  <c r="N624" i="1"/>
  <c r="M624" i="1"/>
  <c r="L624" i="1"/>
  <c r="K624" i="1"/>
  <c r="J624" i="1"/>
  <c r="I624" i="1"/>
  <c r="H624" i="1"/>
  <c r="G624" i="1"/>
  <c r="F624" i="1"/>
  <c r="E624" i="1"/>
  <c r="D624" i="1"/>
  <c r="C624" i="1"/>
  <c r="D600" i="1"/>
  <c r="D599" i="1"/>
  <c r="D598" i="1"/>
  <c r="D597" i="1"/>
  <c r="D596" i="1"/>
  <c r="D591" i="1"/>
  <c r="D590" i="1"/>
  <c r="D589" i="1"/>
  <c r="D588" i="1"/>
  <c r="D587" i="1"/>
  <c r="D582" i="1"/>
  <c r="D581" i="1"/>
  <c r="D580" i="1"/>
  <c r="D579" i="1"/>
  <c r="D578" i="1"/>
  <c r="D573" i="1"/>
  <c r="D572" i="1"/>
  <c r="D571" i="1"/>
  <c r="D570" i="1"/>
  <c r="D569" i="1"/>
  <c r="D564" i="1"/>
  <c r="D563" i="1"/>
  <c r="D562" i="1"/>
  <c r="D561" i="1"/>
  <c r="D560" i="1"/>
  <c r="D555" i="1"/>
  <c r="D554" i="1"/>
  <c r="D553" i="1"/>
  <c r="D552" i="1"/>
  <c r="D551" i="1"/>
  <c r="D546" i="1"/>
  <c r="D545" i="1"/>
  <c r="D544" i="1"/>
  <c r="D543" i="1"/>
  <c r="D542" i="1"/>
  <c r="D537" i="1"/>
  <c r="D536" i="1"/>
  <c r="D535" i="1"/>
  <c r="D534" i="1"/>
  <c r="D533" i="1"/>
  <c r="D528" i="1"/>
  <c r="D527" i="1"/>
  <c r="D526" i="1"/>
  <c r="D525" i="1"/>
  <c r="D524" i="1"/>
  <c r="D519" i="1"/>
  <c r="D518" i="1"/>
  <c r="D517" i="1"/>
  <c r="D516" i="1"/>
  <c r="D515" i="1"/>
  <c r="D510" i="1"/>
  <c r="D509" i="1"/>
  <c r="D508" i="1"/>
  <c r="D507" i="1"/>
  <c r="D506" i="1"/>
  <c r="D501" i="1"/>
  <c r="D500" i="1"/>
  <c r="D499" i="1"/>
  <c r="D498" i="1"/>
  <c r="D497" i="1"/>
  <c r="D492" i="1"/>
  <c r="D491" i="1"/>
  <c r="D490" i="1"/>
  <c r="D489" i="1"/>
  <c r="D488" i="1"/>
  <c r="D483" i="1"/>
  <c r="D482" i="1"/>
  <c r="D481" i="1"/>
  <c r="D480" i="1"/>
  <c r="D479" i="1"/>
  <c r="D474" i="1"/>
  <c r="D473" i="1"/>
  <c r="D472" i="1"/>
  <c r="D471" i="1"/>
  <c r="D470" i="1"/>
  <c r="D465" i="1"/>
  <c r="D464" i="1"/>
  <c r="D463" i="1"/>
  <c r="D462" i="1"/>
  <c r="D461" i="1"/>
  <c r="D456" i="1"/>
  <c r="D455" i="1"/>
  <c r="D454" i="1"/>
  <c r="D453" i="1"/>
  <c r="D452" i="1"/>
  <c r="D447" i="1"/>
  <c r="D446" i="1"/>
  <c r="D445" i="1"/>
  <c r="D444" i="1"/>
  <c r="D443" i="1"/>
  <c r="D438" i="1"/>
  <c r="D437" i="1"/>
  <c r="D436" i="1"/>
  <c r="D435" i="1"/>
  <c r="D434" i="1"/>
  <c r="D429" i="1"/>
  <c r="D428" i="1"/>
  <c r="D427" i="1"/>
  <c r="D426" i="1"/>
  <c r="D425" i="1"/>
  <c r="D420" i="1"/>
  <c r="D419" i="1"/>
  <c r="D418" i="1"/>
  <c r="D417" i="1"/>
  <c r="D416" i="1"/>
  <c r="D411" i="1"/>
  <c r="D410" i="1"/>
  <c r="D409" i="1"/>
  <c r="D408" i="1"/>
  <c r="D407" i="1"/>
  <c r="D402" i="1"/>
  <c r="D401" i="1"/>
  <c r="D400" i="1"/>
  <c r="D399" i="1"/>
  <c r="D398" i="1"/>
  <c r="D393" i="1"/>
  <c r="D392" i="1"/>
  <c r="D391" i="1"/>
  <c r="D390" i="1"/>
  <c r="D389" i="1"/>
  <c r="D384" i="1"/>
  <c r="D383" i="1"/>
  <c r="D382" i="1"/>
  <c r="D381" i="1"/>
  <c r="D380" i="1"/>
  <c r="D375" i="1"/>
  <c r="D374" i="1"/>
  <c r="D373" i="1"/>
  <c r="D372" i="1"/>
  <c r="D371" i="1"/>
  <c r="D366" i="1"/>
  <c r="D365" i="1"/>
  <c r="D364" i="1"/>
  <c r="D363" i="1"/>
  <c r="D362" i="1"/>
  <c r="D357" i="1"/>
  <c r="D356" i="1"/>
  <c r="D355" i="1"/>
  <c r="D354" i="1"/>
  <c r="D353" i="1"/>
  <c r="D348" i="1"/>
  <c r="D347" i="1"/>
  <c r="D346" i="1"/>
  <c r="D345" i="1"/>
  <c r="D344" i="1"/>
  <c r="D339" i="1"/>
  <c r="D338" i="1"/>
  <c r="D337" i="1"/>
  <c r="D336" i="1"/>
  <c r="D335" i="1"/>
  <c r="D330" i="1"/>
  <c r="D329" i="1"/>
  <c r="D328" i="1"/>
  <c r="D327" i="1"/>
  <c r="D326" i="1"/>
  <c r="D321" i="1"/>
  <c r="D320" i="1"/>
  <c r="D319" i="1"/>
  <c r="D318" i="1"/>
  <c r="D317" i="1"/>
  <c r="D312" i="1"/>
  <c r="D311" i="1"/>
  <c r="D310" i="1"/>
  <c r="D309" i="1"/>
  <c r="D308" i="1"/>
  <c r="D303" i="1"/>
  <c r="D302" i="1"/>
  <c r="D301" i="1"/>
  <c r="D300" i="1"/>
  <c r="D299" i="1"/>
  <c r="D294" i="1"/>
  <c r="D293" i="1"/>
  <c r="D292" i="1"/>
  <c r="D291" i="1"/>
  <c r="D290" i="1"/>
  <c r="D285" i="1"/>
  <c r="D284" i="1"/>
  <c r="D283" i="1"/>
  <c r="D282" i="1"/>
  <c r="D281" i="1"/>
  <c r="D276" i="1"/>
  <c r="D275" i="1"/>
  <c r="D274" i="1"/>
  <c r="D273" i="1"/>
  <c r="D272" i="1"/>
  <c r="D267" i="1"/>
  <c r="D266" i="1"/>
  <c r="D265" i="1"/>
  <c r="D264" i="1"/>
  <c r="D263" i="1"/>
  <c r="D258" i="1"/>
  <c r="D257" i="1"/>
  <c r="D256" i="1"/>
  <c r="D255" i="1"/>
  <c r="D254" i="1"/>
  <c r="D249" i="1"/>
  <c r="D248" i="1"/>
  <c r="D247" i="1"/>
  <c r="D246" i="1"/>
  <c r="D245" i="1"/>
  <c r="D240" i="1"/>
  <c r="D239" i="1"/>
  <c r="D238" i="1"/>
  <c r="D237" i="1"/>
  <c r="D236" i="1"/>
  <c r="D231" i="1"/>
  <c r="D230" i="1"/>
  <c r="D229" i="1"/>
  <c r="D228" i="1"/>
  <c r="D227" i="1"/>
  <c r="D222" i="1"/>
  <c r="D221" i="1"/>
  <c r="D220" i="1"/>
  <c r="D219" i="1"/>
  <c r="D218" i="1"/>
  <c r="D213" i="1"/>
  <c r="D212" i="1"/>
  <c r="D211" i="1"/>
  <c r="D210" i="1"/>
  <c r="D209" i="1"/>
  <c r="D204" i="1"/>
  <c r="D203" i="1"/>
  <c r="D202" i="1"/>
  <c r="D201" i="1"/>
  <c r="D200" i="1"/>
  <c r="D195" i="1"/>
  <c r="D194" i="1"/>
  <c r="D193" i="1"/>
  <c r="D192" i="1"/>
  <c r="D191" i="1"/>
  <c r="D186" i="1"/>
  <c r="D185" i="1"/>
  <c r="D184" i="1"/>
  <c r="D183" i="1"/>
  <c r="D182" i="1"/>
  <c r="D177" i="1"/>
  <c r="D176" i="1"/>
  <c r="D175" i="1"/>
  <c r="D174" i="1"/>
  <c r="D173" i="1"/>
  <c r="D168" i="1"/>
  <c r="D167" i="1"/>
  <c r="D166" i="1"/>
  <c r="D165" i="1"/>
  <c r="D164" i="1"/>
  <c r="D159" i="1"/>
  <c r="D158" i="1"/>
  <c r="D157" i="1"/>
  <c r="D156" i="1"/>
  <c r="D155" i="1"/>
  <c r="D150" i="1"/>
  <c r="D149" i="1"/>
  <c r="D148" i="1"/>
  <c r="D147" i="1"/>
  <c r="D146" i="1"/>
  <c r="D141" i="1"/>
  <c r="D140" i="1"/>
  <c r="D139" i="1"/>
  <c r="D138" i="1"/>
  <c r="D137" i="1"/>
  <c r="D132" i="1"/>
  <c r="D131" i="1"/>
  <c r="D130" i="1"/>
  <c r="D129" i="1"/>
  <c r="D128" i="1"/>
  <c r="D123" i="1"/>
  <c r="D122" i="1"/>
  <c r="D121" i="1"/>
  <c r="D120" i="1"/>
  <c r="D119" i="1"/>
  <c r="D114" i="1"/>
  <c r="D113" i="1"/>
  <c r="D112" i="1"/>
  <c r="D111" i="1"/>
  <c r="D110" i="1"/>
  <c r="D105" i="1"/>
  <c r="D104" i="1"/>
  <c r="D103" i="1"/>
  <c r="D102" i="1"/>
  <c r="D101" i="1"/>
  <c r="D96" i="1"/>
  <c r="D95" i="1"/>
  <c r="D94" i="1"/>
  <c r="D93" i="1"/>
  <c r="D92" i="1"/>
  <c r="D87" i="1"/>
  <c r="D86" i="1"/>
  <c r="D85" i="1"/>
  <c r="D84" i="1"/>
  <c r="D83" i="1"/>
  <c r="D78" i="1"/>
  <c r="D77" i="1"/>
  <c r="D76" i="1"/>
  <c r="D75" i="1"/>
  <c r="D74" i="1"/>
  <c r="D69" i="1"/>
  <c r="D68" i="1"/>
  <c r="D67" i="1"/>
  <c r="D66" i="1"/>
  <c r="D65" i="1"/>
  <c r="D60" i="1"/>
  <c r="D59" i="1"/>
  <c r="D58" i="1"/>
  <c r="D57" i="1"/>
  <c r="D56" i="1"/>
  <c r="D51" i="1"/>
  <c r="D50" i="1"/>
  <c r="D49" i="1"/>
  <c r="D48" i="1"/>
  <c r="D47" i="1"/>
  <c r="D42" i="1"/>
  <c r="D41" i="1"/>
  <c r="D40" i="1"/>
  <c r="D39" i="1"/>
  <c r="D38" i="1"/>
  <c r="D33" i="1"/>
  <c r="D32" i="1"/>
  <c r="D31" i="1"/>
  <c r="D30" i="1"/>
  <c r="D29" i="1"/>
  <c r="D24" i="1"/>
  <c r="D23" i="1"/>
  <c r="D22" i="1"/>
  <c r="D21" i="1"/>
  <c r="D20" i="1"/>
  <c r="D15" i="1"/>
  <c r="D14" i="1"/>
  <c r="D13" i="1"/>
  <c r="D12" i="1"/>
  <c r="D11" i="1"/>
  <c r="B626" i="1" l="1"/>
  <c r="B625" i="1"/>
  <c r="B633" i="1"/>
  <c r="B637" i="1"/>
  <c r="B634" i="1"/>
  <c r="B624" i="1"/>
  <c r="B628" i="1"/>
  <c r="B636" i="1"/>
  <c r="E186" i="1"/>
  <c r="D610" i="1" s="1"/>
  <c r="E185" i="1"/>
  <c r="D609" i="1" s="1"/>
  <c r="E184" i="1"/>
  <c r="D608" i="1" s="1"/>
  <c r="E182" i="1"/>
  <c r="D606" i="1" s="1"/>
  <c r="E183" i="1"/>
  <c r="D607" i="1" s="1"/>
  <c r="E527" i="1"/>
  <c r="J609" i="1" s="1"/>
  <c r="E526" i="1"/>
  <c r="J608" i="1" s="1"/>
  <c r="E525" i="1"/>
  <c r="J607" i="1" s="1"/>
  <c r="E524" i="1"/>
  <c r="J606" i="1" s="1"/>
  <c r="E528" i="1"/>
  <c r="J610" i="1" s="1"/>
  <c r="E517" i="1"/>
  <c r="I608" i="1" s="1"/>
  <c r="E519" i="1"/>
  <c r="I610" i="1" s="1"/>
  <c r="E516" i="1"/>
  <c r="I607" i="1" s="1"/>
  <c r="E515" i="1"/>
  <c r="I606" i="1" s="1"/>
  <c r="E518" i="1"/>
  <c r="I609" i="1" s="1"/>
  <c r="E248" i="1"/>
  <c r="E245" i="1"/>
  <c r="E247" i="1"/>
  <c r="E249" i="1"/>
  <c r="E246" i="1"/>
  <c r="E536" i="1"/>
  <c r="M609" i="1" s="1"/>
  <c r="E535" i="1"/>
  <c r="M608" i="1" s="1"/>
  <c r="E534" i="1"/>
  <c r="M607" i="1" s="1"/>
  <c r="E537" i="1"/>
  <c r="M610" i="1" s="1"/>
  <c r="E533" i="1"/>
  <c r="M606" i="1" s="1"/>
  <c r="E446" i="1"/>
  <c r="E445" i="1"/>
  <c r="E447" i="1"/>
  <c r="E443" i="1"/>
  <c r="E444" i="1"/>
  <c r="E371" i="1"/>
  <c r="AW606" i="1" s="1"/>
  <c r="E372" i="1"/>
  <c r="AW607" i="1" s="1"/>
  <c r="E373" i="1"/>
  <c r="AW608" i="1" s="1"/>
  <c r="E375" i="1"/>
  <c r="AW610" i="1" s="1"/>
  <c r="E374" i="1"/>
  <c r="AW609" i="1" s="1"/>
  <c r="E302" i="1"/>
  <c r="AA609" i="1" s="1"/>
  <c r="E303" i="1"/>
  <c r="AA610" i="1" s="1"/>
  <c r="E300" i="1"/>
  <c r="AA607" i="1" s="1"/>
  <c r="E299" i="1"/>
  <c r="AA606" i="1" s="1"/>
  <c r="E301" i="1"/>
  <c r="AA608" i="1" s="1"/>
  <c r="E222" i="1"/>
  <c r="E218" i="1"/>
  <c r="E221" i="1"/>
  <c r="E219" i="1"/>
  <c r="E220" i="1"/>
  <c r="E105" i="1"/>
  <c r="AP610" i="1" s="1"/>
  <c r="E102" i="1"/>
  <c r="AP607" i="1" s="1"/>
  <c r="E104" i="1"/>
  <c r="AP609" i="1" s="1"/>
  <c r="E103" i="1"/>
  <c r="AP608" i="1" s="1"/>
  <c r="E101" i="1"/>
  <c r="AP606" i="1" s="1"/>
  <c r="E590" i="1"/>
  <c r="L609" i="1" s="1"/>
  <c r="E589" i="1"/>
  <c r="L608" i="1" s="1"/>
  <c r="E588" i="1"/>
  <c r="L607" i="1" s="1"/>
  <c r="E591" i="1"/>
  <c r="L610" i="1" s="1"/>
  <c r="E587" i="1"/>
  <c r="L606" i="1" s="1"/>
  <c r="E555" i="1"/>
  <c r="R610" i="1" s="1"/>
  <c r="E553" i="1"/>
  <c r="R608" i="1" s="1"/>
  <c r="E552" i="1"/>
  <c r="R607" i="1" s="1"/>
  <c r="E554" i="1"/>
  <c r="R609" i="1" s="1"/>
  <c r="E551" i="1"/>
  <c r="R606" i="1" s="1"/>
  <c r="E500" i="1"/>
  <c r="AL609" i="1" s="1"/>
  <c r="E497" i="1"/>
  <c r="AL606" i="1" s="1"/>
  <c r="E499" i="1"/>
  <c r="AL608" i="1" s="1"/>
  <c r="E501" i="1"/>
  <c r="AL610" i="1" s="1"/>
  <c r="E498" i="1"/>
  <c r="AL607" i="1" s="1"/>
  <c r="E464" i="1"/>
  <c r="AK609" i="1" s="1"/>
  <c r="E461" i="1"/>
  <c r="AK606" i="1" s="1"/>
  <c r="E462" i="1"/>
  <c r="AK607" i="1" s="1"/>
  <c r="E465" i="1"/>
  <c r="AK610" i="1" s="1"/>
  <c r="E463" i="1"/>
  <c r="AK608" i="1" s="1"/>
  <c r="E428" i="1"/>
  <c r="E427" i="1"/>
  <c r="E429" i="1"/>
  <c r="E425" i="1"/>
  <c r="E426" i="1"/>
  <c r="E393" i="1"/>
  <c r="AO610" i="1" s="1"/>
  <c r="E389" i="1"/>
  <c r="AO606" i="1" s="1"/>
  <c r="E392" i="1"/>
  <c r="AO609" i="1" s="1"/>
  <c r="E391" i="1"/>
  <c r="AO608" i="1" s="1"/>
  <c r="E390" i="1"/>
  <c r="AO607" i="1" s="1"/>
  <c r="E357" i="1"/>
  <c r="AS610" i="1" s="1"/>
  <c r="E355" i="1"/>
  <c r="AS608" i="1" s="1"/>
  <c r="E354" i="1"/>
  <c r="AS607" i="1" s="1"/>
  <c r="E353" i="1"/>
  <c r="AS606" i="1" s="1"/>
  <c r="E356" i="1"/>
  <c r="AS609" i="1" s="1"/>
  <c r="E321" i="1"/>
  <c r="AD610" i="1" s="1"/>
  <c r="E318" i="1"/>
  <c r="AD607" i="1" s="1"/>
  <c r="E320" i="1"/>
  <c r="AD609" i="1" s="1"/>
  <c r="E317" i="1"/>
  <c r="AD606" i="1" s="1"/>
  <c r="E319" i="1"/>
  <c r="AD608" i="1" s="1"/>
  <c r="E285" i="1"/>
  <c r="E284" i="1"/>
  <c r="E283" i="1"/>
  <c r="E282" i="1"/>
  <c r="E281" i="1"/>
  <c r="E240" i="1"/>
  <c r="E239" i="1"/>
  <c r="E237" i="1"/>
  <c r="E236" i="1"/>
  <c r="E238" i="1"/>
  <c r="E204" i="1"/>
  <c r="E201" i="1"/>
  <c r="E203" i="1"/>
  <c r="E200" i="1"/>
  <c r="E202" i="1"/>
  <c r="E158" i="1"/>
  <c r="AT609" i="1" s="1"/>
  <c r="E155" i="1"/>
  <c r="AT606" i="1" s="1"/>
  <c r="E157" i="1"/>
  <c r="AT608" i="1" s="1"/>
  <c r="E159" i="1"/>
  <c r="AT610" i="1" s="1"/>
  <c r="E156" i="1"/>
  <c r="AT607" i="1" s="1"/>
  <c r="E123" i="1"/>
  <c r="Z610" i="1" s="1"/>
  <c r="E120" i="1"/>
  <c r="Z607" i="1" s="1"/>
  <c r="E122" i="1"/>
  <c r="Z609" i="1" s="1"/>
  <c r="E119" i="1"/>
  <c r="Z606" i="1" s="1"/>
  <c r="E121" i="1"/>
  <c r="Z608" i="1" s="1"/>
  <c r="E579" i="1"/>
  <c r="E581" i="1"/>
  <c r="E582" i="1"/>
  <c r="E578" i="1"/>
  <c r="E580" i="1"/>
  <c r="E546" i="1"/>
  <c r="E544" i="1"/>
  <c r="E543" i="1"/>
  <c r="E545" i="1"/>
  <c r="E542" i="1"/>
  <c r="E491" i="1"/>
  <c r="E492" i="1"/>
  <c r="E489" i="1"/>
  <c r="E488" i="1"/>
  <c r="E490" i="1"/>
  <c r="E456" i="1"/>
  <c r="E455" i="1"/>
  <c r="E454" i="1"/>
  <c r="E453" i="1"/>
  <c r="E452" i="1"/>
  <c r="AR606" i="1" s="1"/>
  <c r="E420" i="1"/>
  <c r="AM610" i="1" s="1"/>
  <c r="E417" i="1"/>
  <c r="AM607" i="1" s="1"/>
  <c r="E418" i="1"/>
  <c r="AM608" i="1" s="1"/>
  <c r="E419" i="1"/>
  <c r="AM609" i="1" s="1"/>
  <c r="E416" i="1"/>
  <c r="AM606" i="1" s="1"/>
  <c r="E384" i="1"/>
  <c r="E383" i="1"/>
  <c r="E380" i="1"/>
  <c r="E382" i="1"/>
  <c r="E381" i="1"/>
  <c r="E348" i="1"/>
  <c r="AJ610" i="1" s="1"/>
  <c r="E344" i="1"/>
  <c r="AJ606" i="1" s="1"/>
  <c r="E345" i="1"/>
  <c r="AJ607" i="1" s="1"/>
  <c r="E346" i="1"/>
  <c r="AJ608" i="1" s="1"/>
  <c r="E347" i="1"/>
  <c r="AJ609" i="1" s="1"/>
  <c r="E312" i="1"/>
  <c r="AB610" i="1" s="1"/>
  <c r="E311" i="1"/>
  <c r="AB609" i="1" s="1"/>
  <c r="E309" i="1"/>
  <c r="AB607" i="1" s="1"/>
  <c r="E310" i="1"/>
  <c r="AB608" i="1" s="1"/>
  <c r="E308" i="1"/>
  <c r="AB606" i="1" s="1"/>
  <c r="E275" i="1"/>
  <c r="E274" i="1"/>
  <c r="E273" i="1"/>
  <c r="E276" i="1"/>
  <c r="E272" i="1"/>
  <c r="E231" i="1"/>
  <c r="E228" i="1"/>
  <c r="E227" i="1"/>
  <c r="E230" i="1"/>
  <c r="E229" i="1"/>
  <c r="E194" i="1"/>
  <c r="E609" i="1" s="1"/>
  <c r="E195" i="1"/>
  <c r="E610" i="1" s="1"/>
  <c r="E192" i="1"/>
  <c r="E607" i="1" s="1"/>
  <c r="E191" i="1"/>
  <c r="E606" i="1" s="1"/>
  <c r="E193" i="1"/>
  <c r="E608" i="1" s="1"/>
  <c r="E149" i="1"/>
  <c r="F609" i="1" s="1"/>
  <c r="E147" i="1"/>
  <c r="F607" i="1" s="1"/>
  <c r="E146" i="1"/>
  <c r="F606" i="1" s="1"/>
  <c r="E150" i="1"/>
  <c r="F610" i="1" s="1"/>
  <c r="E148" i="1"/>
  <c r="F608" i="1" s="1"/>
  <c r="E113" i="1"/>
  <c r="E114" i="1"/>
  <c r="E112" i="1"/>
  <c r="E110" i="1"/>
  <c r="E111" i="1"/>
  <c r="E572" i="1"/>
  <c r="V609" i="1" s="1"/>
  <c r="E573" i="1"/>
  <c r="V610" i="1" s="1"/>
  <c r="E570" i="1"/>
  <c r="V607" i="1" s="1"/>
  <c r="E571" i="1"/>
  <c r="V608" i="1" s="1"/>
  <c r="E569" i="1"/>
  <c r="V606" i="1" s="1"/>
  <c r="E481" i="1"/>
  <c r="Q608" i="1" s="1"/>
  <c r="E482" i="1"/>
  <c r="Q609" i="1" s="1"/>
  <c r="E483" i="1"/>
  <c r="Q610" i="1" s="1"/>
  <c r="E479" i="1"/>
  <c r="Q606" i="1" s="1"/>
  <c r="E480" i="1"/>
  <c r="Q607" i="1" s="1"/>
  <c r="E407" i="1"/>
  <c r="E410" i="1"/>
  <c r="E409" i="1"/>
  <c r="E408" i="1"/>
  <c r="E411" i="1"/>
  <c r="E338" i="1"/>
  <c r="AH609" i="1" s="1"/>
  <c r="E339" i="1"/>
  <c r="AH610" i="1" s="1"/>
  <c r="E336" i="1"/>
  <c r="AH607" i="1" s="1"/>
  <c r="E335" i="1"/>
  <c r="AH606" i="1" s="1"/>
  <c r="E337" i="1"/>
  <c r="AH608" i="1" s="1"/>
  <c r="E267" i="1"/>
  <c r="E264" i="1"/>
  <c r="E265" i="1"/>
  <c r="E266" i="1"/>
  <c r="E263" i="1"/>
  <c r="E177" i="1"/>
  <c r="E176" i="1"/>
  <c r="E174" i="1"/>
  <c r="E173" i="1"/>
  <c r="E175" i="1"/>
  <c r="E141" i="1"/>
  <c r="E140" i="1"/>
  <c r="E139" i="1"/>
  <c r="E137" i="1"/>
  <c r="E138" i="1"/>
  <c r="E597" i="1"/>
  <c r="E600" i="1"/>
  <c r="E599" i="1"/>
  <c r="E596" i="1"/>
  <c r="E598" i="1"/>
  <c r="E564" i="1"/>
  <c r="T610" i="1" s="1"/>
  <c r="E561" i="1"/>
  <c r="T607" i="1" s="1"/>
  <c r="E563" i="1"/>
  <c r="T609" i="1" s="1"/>
  <c r="E560" i="1"/>
  <c r="T606" i="1" s="1"/>
  <c r="E562" i="1"/>
  <c r="T608" i="1" s="1"/>
  <c r="E509" i="1"/>
  <c r="H609" i="1" s="1"/>
  <c r="E510" i="1"/>
  <c r="H610" i="1" s="1"/>
  <c r="E508" i="1"/>
  <c r="H608" i="1" s="1"/>
  <c r="E506" i="1"/>
  <c r="H606" i="1" s="1"/>
  <c r="E507" i="1"/>
  <c r="H607" i="1" s="1"/>
  <c r="E473" i="1"/>
  <c r="E474" i="1"/>
  <c r="E472" i="1"/>
  <c r="E470" i="1"/>
  <c r="E471" i="1"/>
  <c r="E437" i="1"/>
  <c r="E438" i="1"/>
  <c r="E436" i="1"/>
  <c r="E434" i="1"/>
  <c r="E435" i="1"/>
  <c r="E400" i="1"/>
  <c r="E401" i="1"/>
  <c r="E399" i="1"/>
  <c r="E398" i="1"/>
  <c r="E402" i="1"/>
  <c r="E364" i="1"/>
  <c r="AU608" i="1" s="1"/>
  <c r="E365" i="1"/>
  <c r="AU609" i="1" s="1"/>
  <c r="E363" i="1"/>
  <c r="AU607" i="1" s="1"/>
  <c r="E366" i="1"/>
  <c r="AU610" i="1" s="1"/>
  <c r="E362" i="1"/>
  <c r="AU606" i="1" s="1"/>
  <c r="E329" i="1"/>
  <c r="AG609" i="1" s="1"/>
  <c r="E327" i="1"/>
  <c r="AG607" i="1" s="1"/>
  <c r="E330" i="1"/>
  <c r="AG610" i="1" s="1"/>
  <c r="E328" i="1"/>
  <c r="AG608" i="1" s="1"/>
  <c r="E326" i="1"/>
  <c r="AG606" i="1" s="1"/>
  <c r="E294" i="1"/>
  <c r="E292" i="1"/>
  <c r="E290" i="1"/>
  <c r="E293" i="1"/>
  <c r="E291" i="1"/>
  <c r="E258" i="1"/>
  <c r="E256" i="1"/>
  <c r="E254" i="1"/>
  <c r="E257" i="1"/>
  <c r="E255" i="1"/>
  <c r="E213" i="1"/>
  <c r="E211" i="1"/>
  <c r="E212" i="1"/>
  <c r="E210" i="1"/>
  <c r="E209" i="1"/>
  <c r="E165" i="1"/>
  <c r="AC607" i="1" s="1"/>
  <c r="E166" i="1"/>
  <c r="AC608" i="1" s="1"/>
  <c r="E168" i="1"/>
  <c r="AC610" i="1" s="1"/>
  <c r="E167" i="1"/>
  <c r="AC609" i="1" s="1"/>
  <c r="E164" i="1"/>
  <c r="AC606" i="1" s="1"/>
  <c r="E129" i="1"/>
  <c r="O607" i="1" s="1"/>
  <c r="E130" i="1"/>
  <c r="O608" i="1" s="1"/>
  <c r="E128" i="1"/>
  <c r="O606" i="1" s="1"/>
  <c r="E131" i="1"/>
  <c r="O609" i="1" s="1"/>
  <c r="E132" i="1"/>
  <c r="O610" i="1" s="1"/>
  <c r="E96" i="1"/>
  <c r="AI610" i="1" s="1"/>
  <c r="E95" i="1"/>
  <c r="E92" i="1"/>
  <c r="E94" i="1"/>
  <c r="E93" i="1"/>
  <c r="E59" i="1"/>
  <c r="E60" i="1"/>
  <c r="E58" i="1"/>
  <c r="E57" i="1"/>
  <c r="E56" i="1"/>
  <c r="E20" i="1"/>
  <c r="E23" i="1"/>
  <c r="E21" i="1"/>
  <c r="E22" i="1"/>
  <c r="E24" i="1"/>
  <c r="E30" i="1"/>
  <c r="E33" i="1"/>
  <c r="E31" i="1"/>
  <c r="E29" i="1"/>
  <c r="E32" i="1"/>
  <c r="E84" i="1"/>
  <c r="AF607" i="1" s="1"/>
  <c r="E87" i="1"/>
  <c r="AF610" i="1" s="1"/>
  <c r="E85" i="1"/>
  <c r="AF608" i="1" s="1"/>
  <c r="E83" i="1"/>
  <c r="AF606" i="1" s="1"/>
  <c r="E86" i="1"/>
  <c r="AF609" i="1" s="1"/>
  <c r="E48" i="1"/>
  <c r="E51" i="1"/>
  <c r="E49" i="1"/>
  <c r="E47" i="1"/>
  <c r="E50" i="1"/>
  <c r="E15" i="1"/>
  <c r="E13" i="1"/>
  <c r="E11" i="1"/>
  <c r="E12" i="1"/>
  <c r="E14" i="1"/>
  <c r="E68" i="1"/>
  <c r="S609" i="1" s="1"/>
  <c r="E66" i="1"/>
  <c r="S607" i="1" s="1"/>
  <c r="E67" i="1"/>
  <c r="S608" i="1" s="1"/>
  <c r="E69" i="1"/>
  <c r="S610" i="1" s="1"/>
  <c r="E65" i="1"/>
  <c r="S606" i="1" s="1"/>
  <c r="E78" i="1"/>
  <c r="E77" i="1"/>
  <c r="E75" i="1"/>
  <c r="E74" i="1"/>
  <c r="E76" i="1"/>
  <c r="E40" i="1"/>
  <c r="E41" i="1"/>
  <c r="E39" i="1"/>
  <c r="G607" i="1" s="1"/>
  <c r="E42" i="1"/>
  <c r="E38" i="1"/>
  <c r="AI608" i="1" l="1"/>
  <c r="W609" i="1"/>
  <c r="C607" i="1"/>
  <c r="AR609" i="1"/>
  <c r="AQ608" i="1"/>
  <c r="AQ610" i="1"/>
  <c r="AR610" i="1"/>
  <c r="AI607" i="1"/>
  <c r="U608" i="1"/>
  <c r="AI606" i="1"/>
  <c r="W606" i="1"/>
  <c r="AR608" i="1"/>
  <c r="U610" i="1"/>
  <c r="K609" i="1"/>
  <c r="Y607" i="1"/>
  <c r="X607" i="1"/>
  <c r="D616" i="1"/>
  <c r="W607" i="1"/>
  <c r="W610" i="1"/>
  <c r="C609" i="1"/>
  <c r="K606" i="1"/>
  <c r="AQ606" i="1"/>
  <c r="U607" i="1"/>
  <c r="U609" i="1"/>
  <c r="Y609" i="1"/>
  <c r="AI609" i="1"/>
  <c r="X609" i="1"/>
  <c r="H616" i="1"/>
  <c r="C608" i="1"/>
  <c r="C610" i="1"/>
  <c r="K608" i="1"/>
  <c r="AQ607" i="1"/>
  <c r="U606" i="1"/>
  <c r="Y606" i="1"/>
  <c r="AR607" i="1"/>
  <c r="X606" i="1"/>
  <c r="B616" i="1"/>
  <c r="K607" i="1"/>
  <c r="X610" i="1"/>
  <c r="J616" i="1"/>
  <c r="X608" i="1"/>
  <c r="F616" i="1"/>
  <c r="W608" i="1"/>
  <c r="C606" i="1"/>
  <c r="K610" i="1"/>
  <c r="AQ609" i="1"/>
  <c r="Y608" i="1"/>
  <c r="Y610" i="1"/>
  <c r="H613" i="1"/>
  <c r="AN608" i="1"/>
  <c r="F618" i="1"/>
  <c r="AV606" i="1"/>
  <c r="B619" i="1"/>
  <c r="N607" i="1"/>
  <c r="D614" i="1"/>
  <c r="AE607" i="1"/>
  <c r="D617" i="1"/>
  <c r="AN606" i="1"/>
  <c r="B618" i="1"/>
  <c r="P608" i="1"/>
  <c r="F615" i="1"/>
  <c r="D613" i="1"/>
  <c r="H614" i="1"/>
  <c r="N609" i="1"/>
  <c r="AE608" i="1"/>
  <c r="F617" i="1"/>
  <c r="AN610" i="1"/>
  <c r="J618" i="1"/>
  <c r="P606" i="1"/>
  <c r="B615" i="1"/>
  <c r="G610" i="1"/>
  <c r="J613" i="1"/>
  <c r="J620" i="1" s="1"/>
  <c r="AV608" i="1"/>
  <c r="F619" i="1"/>
  <c r="G609" i="1"/>
  <c r="AN607" i="1"/>
  <c r="D618" i="1"/>
  <c r="AV609" i="1"/>
  <c r="H619" i="1"/>
  <c r="AV610" i="1"/>
  <c r="J619" i="1"/>
  <c r="J615" i="1"/>
  <c r="P610" i="1"/>
  <c r="G606" i="1"/>
  <c r="B613" i="1"/>
  <c r="N610" i="1"/>
  <c r="J614" i="1"/>
  <c r="B614" i="1"/>
  <c r="N606" i="1"/>
  <c r="AE610" i="1"/>
  <c r="J617" i="1"/>
  <c r="AN609" i="1"/>
  <c r="H618" i="1"/>
  <c r="AV607" i="1"/>
  <c r="D619" i="1"/>
  <c r="P609" i="1"/>
  <c r="H615" i="1"/>
  <c r="P607" i="1"/>
  <c r="D615" i="1"/>
  <c r="G608" i="1"/>
  <c r="F613" i="1"/>
  <c r="N608" i="1"/>
  <c r="F614" i="1"/>
  <c r="AE606" i="1"/>
  <c r="B617" i="1"/>
  <c r="AE609" i="1"/>
  <c r="H617" i="1"/>
  <c r="D620" i="1" l="1"/>
  <c r="F620" i="1"/>
  <c r="B620" i="1"/>
  <c r="H620" i="1"/>
  <c r="B607" i="1"/>
  <c r="B608" i="1"/>
  <c r="B606" i="1"/>
  <c r="B609" i="1"/>
  <c r="B610" i="1"/>
</calcChain>
</file>

<file path=xl/sharedStrings.xml><?xml version="1.0" encoding="utf-8"?>
<sst xmlns="http://schemas.openxmlformats.org/spreadsheetml/2006/main" count="1209" uniqueCount="171">
  <si>
    <t>OPTION NAME</t>
  </si>
  <si>
    <t>P_SIZEi</t>
  </si>
  <si>
    <t>H_MINi</t>
  </si>
  <si>
    <t>C_SIZEi</t>
  </si>
  <si>
    <t>C_CHANCEi</t>
  </si>
  <si>
    <t>M_SIZEi</t>
  </si>
  <si>
    <t>M_CHANCEi</t>
  </si>
  <si>
    <t>M_TYPEi</t>
  </si>
  <si>
    <t>M_SALT_SIZEi</t>
  </si>
  <si>
    <t>S_EXTENDb</t>
  </si>
  <si>
    <t>S_DUPLICATEb</t>
  </si>
  <si>
    <t>S_TOURNi</t>
  </si>
  <si>
    <t>E_LIMi</t>
  </si>
  <si>
    <t>_0</t>
  </si>
  <si>
    <t>False</t>
  </si>
  <si>
    <t>_1</t>
  </si>
  <si>
    <t>_2</t>
  </si>
  <si>
    <t>_3</t>
  </si>
  <si>
    <t>_4</t>
  </si>
  <si>
    <t>Name problem</t>
  </si>
  <si>
    <t>a280</t>
  </si>
  <si>
    <t>Size: 280</t>
  </si>
  <si>
    <t>Load time: 8</t>
  </si>
  <si>
    <t>Optimal + Worst:</t>
  </si>
  <si>
    <t>Option set</t>
  </si>
  <si>
    <t>Avg Timer, ms</t>
  </si>
  <si>
    <t>Avg Calc count</t>
  </si>
  <si>
    <t>Avg Error</t>
  </si>
  <si>
    <t>Avg Error, %</t>
  </si>
  <si>
    <t>Avg Result</t>
  </si>
  <si>
    <t>Best Result</t>
  </si>
  <si>
    <t>att48</t>
  </si>
  <si>
    <t>Size: 48</t>
  </si>
  <si>
    <t>Load time: 1</t>
  </si>
  <si>
    <t>bayg29</t>
  </si>
  <si>
    <t>Size: 29</t>
  </si>
  <si>
    <t>Load time: 2</t>
  </si>
  <si>
    <t>bays29</t>
  </si>
  <si>
    <t>Load time: 5</t>
  </si>
  <si>
    <t>berlin52</t>
  </si>
  <si>
    <t>Size: 52</t>
  </si>
  <si>
    <t>Load time: 4</t>
  </si>
  <si>
    <t>bier127</t>
  </si>
  <si>
    <t>Size: 127</t>
  </si>
  <si>
    <t>Load time: 0</t>
  </si>
  <si>
    <t>brazil58</t>
  </si>
  <si>
    <t>Size: 58</t>
  </si>
  <si>
    <t>brg180</t>
  </si>
  <si>
    <t>Size: 180</t>
  </si>
  <si>
    <t>ch130</t>
  </si>
  <si>
    <t>Size: 130</t>
  </si>
  <si>
    <t>ch150</t>
  </si>
  <si>
    <t>Size: 150</t>
  </si>
  <si>
    <t>d198</t>
  </si>
  <si>
    <t>Size: 198</t>
  </si>
  <si>
    <t>dantzig42</t>
  </si>
  <si>
    <t>Size: 42</t>
  </si>
  <si>
    <t>eil101</t>
  </si>
  <si>
    <t>Size: 101</t>
  </si>
  <si>
    <t>eil51</t>
  </si>
  <si>
    <t>Size: 51</t>
  </si>
  <si>
    <t>eil76</t>
  </si>
  <si>
    <t>Size: 76</t>
  </si>
  <si>
    <t>fri26</t>
  </si>
  <si>
    <t>Size: 26</t>
  </si>
  <si>
    <t>gil262</t>
  </si>
  <si>
    <t>Size: 262</t>
  </si>
  <si>
    <t>gr120</t>
  </si>
  <si>
    <t>Size: 120</t>
  </si>
  <si>
    <t>gr17</t>
  </si>
  <si>
    <t>Size: 17</t>
  </si>
  <si>
    <t>gr21</t>
  </si>
  <si>
    <t>Size: 21</t>
  </si>
  <si>
    <t>gr24</t>
  </si>
  <si>
    <t>Size: 24</t>
  </si>
  <si>
    <t>gr48</t>
  </si>
  <si>
    <t>hk48</t>
  </si>
  <si>
    <t>kroA100</t>
  </si>
  <si>
    <t>Size: 100</t>
  </si>
  <si>
    <t>kroA150</t>
  </si>
  <si>
    <t>kroA200</t>
  </si>
  <si>
    <t>Size: 200</t>
  </si>
  <si>
    <t>kroB100</t>
  </si>
  <si>
    <t>kroB150</t>
  </si>
  <si>
    <t>kroB200</t>
  </si>
  <si>
    <t>kroC100</t>
  </si>
  <si>
    <t>kroD100</t>
  </si>
  <si>
    <t>kroE100</t>
  </si>
  <si>
    <t>lin105</t>
  </si>
  <si>
    <t>Size: 105</t>
  </si>
  <si>
    <t>pr107</t>
  </si>
  <si>
    <t>Size: 107</t>
  </si>
  <si>
    <t>pr124</t>
  </si>
  <si>
    <t>Size: 124</t>
  </si>
  <si>
    <t>pr136</t>
  </si>
  <si>
    <t>Size: 136</t>
  </si>
  <si>
    <t>pr144</t>
  </si>
  <si>
    <t>Size: 144</t>
  </si>
  <si>
    <t>pr152</t>
  </si>
  <si>
    <t>Size: 152</t>
  </si>
  <si>
    <t>pr226</t>
  </si>
  <si>
    <t>Size: 226</t>
  </si>
  <si>
    <t>pr264</t>
  </si>
  <si>
    <t>Size: 264</t>
  </si>
  <si>
    <t>pr299</t>
  </si>
  <si>
    <t>Size: 299</t>
  </si>
  <si>
    <t>pr76</t>
  </si>
  <si>
    <t>rat195</t>
  </si>
  <si>
    <t>Size: 195</t>
  </si>
  <si>
    <t>rat99</t>
  </si>
  <si>
    <t>Size: 99</t>
  </si>
  <si>
    <t>rd100</t>
  </si>
  <si>
    <t>si175</t>
  </si>
  <si>
    <t>Size: 175</t>
  </si>
  <si>
    <t>st70</t>
  </si>
  <si>
    <t>Size: 70</t>
  </si>
  <si>
    <t>swiss42</t>
  </si>
  <si>
    <t>ts225</t>
  </si>
  <si>
    <t>Size: 225</t>
  </si>
  <si>
    <t>tsp225</t>
  </si>
  <si>
    <t>u159</t>
  </si>
  <si>
    <t>Size: 159</t>
  </si>
  <si>
    <t>br17</t>
  </si>
  <si>
    <t>ft53</t>
  </si>
  <si>
    <t>Size: 53</t>
  </si>
  <si>
    <t>ft70</t>
  </si>
  <si>
    <t>ftv170</t>
  </si>
  <si>
    <t>Size: 171</t>
  </si>
  <si>
    <t>Load time: 19</t>
  </si>
  <si>
    <t>ftv33</t>
  </si>
  <si>
    <t>Size: 34</t>
  </si>
  <si>
    <t>ftv35</t>
  </si>
  <si>
    <t>Size: 36</t>
  </si>
  <si>
    <t>ftv38</t>
  </si>
  <si>
    <t>Size: 39</t>
  </si>
  <si>
    <t>ftv44</t>
  </si>
  <si>
    <t>Size: 45</t>
  </si>
  <si>
    <t>ftv47</t>
  </si>
  <si>
    <t>ftv55</t>
  </si>
  <si>
    <t>Size: 56</t>
  </si>
  <si>
    <t>ftv64</t>
  </si>
  <si>
    <t>Size: 65</t>
  </si>
  <si>
    <t>ftv70</t>
  </si>
  <si>
    <t>Size: 71</t>
  </si>
  <si>
    <t>kro124p</t>
  </si>
  <si>
    <t>p43</t>
  </si>
  <si>
    <t>Size: 43</t>
  </si>
  <si>
    <t>ry48p</t>
  </si>
  <si>
    <t>Tabbling info, avaraged by size</t>
  </si>
  <si>
    <t>sizes</t>
  </si>
  <si>
    <t>total</t>
  </si>
  <si>
    <t>от 17 до 39</t>
  </si>
  <si>
    <t>от 42 до 51</t>
  </si>
  <si>
    <t>от 52 до 76</t>
  </si>
  <si>
    <t>от 99 до 105</t>
  </si>
  <si>
    <t>от 107 до 150</t>
  </si>
  <si>
    <t>от 152 до 200</t>
  </si>
  <si>
    <t>от 225 до 299</t>
  </si>
  <si>
    <t>Avg timer, %</t>
  </si>
  <si>
    <t>Avg cacl count, %</t>
  </si>
  <si>
    <t>_0 %</t>
  </si>
  <si>
    <t>_0 ms</t>
  </si>
  <si>
    <t>_1 %</t>
  </si>
  <si>
    <t>_1 ms</t>
  </si>
  <si>
    <t>_2 %</t>
  </si>
  <si>
    <t>_2 ms</t>
  </si>
  <si>
    <t>_3 %</t>
  </si>
  <si>
    <t>_3 ms</t>
  </si>
  <si>
    <t>_4 %</t>
  </si>
  <si>
    <t>_4 ms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</si>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</sst>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FBF7F7"/>
        <bgColor indexed="64"/>
      </patternFill>
    </fill>
    <fill>
      <patternFill patternType="solid">
        <fgColor rgb="FF8AFF1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34" borderId="10" xfId="0" applyFont="1" applyFill="1" applyBorder="1"/>
    <xf numFmtId="0" fontId="0" fillId="35" borderId="10" xfId="0" applyFill="1" applyBorder="1"/>
    <xf numFmtId="0" fontId="18" fillId="36" borderId="10" xfId="0" applyFont="1" applyFill="1" applyBorder="1"/>
    <xf numFmtId="0" fontId="0" fillId="37" borderId="10" xfId="0" applyFill="1" applyBorder="1"/>
    <xf numFmtId="0" fontId="0" fillId="38" borderId="10" xfId="0" applyFill="1" applyBorder="1"/>
    <xf numFmtId="0" fontId="18" fillId="34" borderId="11" xfId="0" applyFont="1" applyFill="1" applyBorder="1"/>
    <xf numFmtId="0" fontId="18" fillId="34" borderId="13" xfId="0" applyFont="1" applyFill="1" applyBorder="1"/>
    <xf numFmtId="0" fontId="18" fillId="34" borderId="12" xfId="0" applyFont="1" applyFill="1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ysh/source/repos/dmji/unn-vkr/Contest/results/&#1058;&#1072;&#1073;&#1083;&#1080;&#1094;&#1099;/&#1089;&#1088;&#1072;&#1074;&#1085;&#1077;&#1085;&#1080;&#10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равнение КЗН"/>
      <sheetName val="Сравнение ЗК"/>
      <sheetName val="Худшее для КЗН"/>
      <sheetName val="Худшее для ЗК"/>
    </sheetNames>
    <sheetDataSet>
      <sheetData sheetId="0"/>
      <sheetData sheetId="1"/>
      <sheetData sheetId="2"/>
      <sheetData sheetId="3">
        <row r="1">
          <cell r="B1">
            <v>50422</v>
          </cell>
        </row>
        <row r="2">
          <cell r="B2">
            <v>70190</v>
          </cell>
        </row>
        <row r="3">
          <cell r="B3">
            <v>6648</v>
          </cell>
        </row>
        <row r="4">
          <cell r="B4">
            <v>8383</v>
          </cell>
        </row>
        <row r="5">
          <cell r="B5">
            <v>39575</v>
          </cell>
        </row>
        <row r="6">
          <cell r="B6">
            <v>837660</v>
          </cell>
        </row>
        <row r="7">
          <cell r="B7">
            <v>178451</v>
          </cell>
        </row>
        <row r="8">
          <cell r="B8">
            <v>1731000</v>
          </cell>
        </row>
        <row r="9">
          <cell r="B9">
            <v>78172</v>
          </cell>
        </row>
        <row r="10">
          <cell r="B10">
            <v>259109</v>
          </cell>
        </row>
        <row r="11">
          <cell r="B11">
            <v>193741</v>
          </cell>
        </row>
        <row r="12">
          <cell r="B12">
            <v>4935</v>
          </cell>
        </row>
        <row r="13">
          <cell r="B13">
            <v>3481</v>
          </cell>
        </row>
        <row r="14">
          <cell r="B14">
            <v>3574</v>
          </cell>
        </row>
        <row r="15">
          <cell r="B15">
            <v>3678</v>
          </cell>
        </row>
        <row r="16">
          <cell r="B16">
            <v>38947</v>
          </cell>
        </row>
        <row r="17">
          <cell r="B17">
            <v>75467</v>
          </cell>
        </row>
        <row r="18">
          <cell r="B18">
            <v>52176</v>
          </cell>
        </row>
        <row r="19">
          <cell r="B19">
            <v>5074</v>
          </cell>
        </row>
        <row r="20">
          <cell r="B20">
            <v>68492</v>
          </cell>
        </row>
        <row r="21">
          <cell r="B21">
            <v>380823</v>
          </cell>
        </row>
        <row r="22">
          <cell r="B22">
            <v>507189</v>
          </cell>
        </row>
        <row r="23">
          <cell r="B23">
            <v>383586</v>
          </cell>
        </row>
        <row r="24">
          <cell r="B24">
            <v>489392</v>
          </cell>
        </row>
        <row r="25">
          <cell r="B25">
            <v>263518</v>
          </cell>
        </row>
        <row r="26">
          <cell r="B26">
            <v>347392</v>
          </cell>
        </row>
        <row r="27">
          <cell r="B27">
            <v>255749</v>
          </cell>
        </row>
        <row r="28">
          <cell r="B28">
            <v>264109</v>
          </cell>
        </row>
        <row r="29">
          <cell r="B29">
            <v>914787</v>
          </cell>
        </row>
        <row r="30">
          <cell r="B30">
            <v>1027832</v>
          </cell>
        </row>
        <row r="31">
          <cell r="B31">
            <v>1234328</v>
          </cell>
        </row>
        <row r="32">
          <cell r="B32">
            <v>1195034</v>
          </cell>
        </row>
        <row r="33">
          <cell r="B33">
            <v>1489152</v>
          </cell>
        </row>
        <row r="34">
          <cell r="B34">
            <v>2545837</v>
          </cell>
        </row>
        <row r="35">
          <cell r="B35">
            <v>1779409</v>
          </cell>
        </row>
        <row r="36">
          <cell r="B36">
            <v>1127693</v>
          </cell>
        </row>
        <row r="37">
          <cell r="B37">
            <v>830639</v>
          </cell>
        </row>
        <row r="38">
          <cell r="B38">
            <v>1056850</v>
          </cell>
        </row>
        <row r="39">
          <cell r="B39">
            <v>1703765</v>
          </cell>
        </row>
        <row r="40">
          <cell r="B40">
            <v>1131547</v>
          </cell>
        </row>
        <row r="41">
          <cell r="B41">
            <v>779433</v>
          </cell>
        </row>
        <row r="42">
          <cell r="B42">
            <v>590888</v>
          </cell>
        </row>
        <row r="43">
          <cell r="B43">
            <v>23702</v>
          </cell>
        </row>
        <row r="44">
          <cell r="B44">
            <v>2319450</v>
          </cell>
        </row>
        <row r="45">
          <cell r="B45">
            <v>59141</v>
          </cell>
        </row>
        <row r="46">
          <cell r="B46">
            <v>663935</v>
          </cell>
        </row>
        <row r="47">
          <cell r="B47">
            <v>3703</v>
          </cell>
        </row>
        <row r="48">
          <cell r="B48">
            <v>34243</v>
          </cell>
        </row>
        <row r="49">
          <cell r="B49">
            <v>1603037</v>
          </cell>
        </row>
        <row r="50">
          <cell r="B50">
            <v>42161</v>
          </cell>
        </row>
        <row r="51">
          <cell r="B51">
            <v>462947</v>
          </cell>
        </row>
        <row r="52">
          <cell r="B52">
            <v>8659</v>
          </cell>
        </row>
        <row r="53">
          <cell r="B53">
            <v>26440</v>
          </cell>
        </row>
        <row r="54">
          <cell r="B54">
            <v>74946</v>
          </cell>
        </row>
        <row r="55">
          <cell r="B55">
            <v>26788</v>
          </cell>
        </row>
        <row r="56">
          <cell r="B56">
            <v>13582</v>
          </cell>
        </row>
        <row r="57">
          <cell r="B57">
            <v>282426</v>
          </cell>
        </row>
        <row r="58">
          <cell r="B58">
            <v>29060</v>
          </cell>
        </row>
        <row r="59">
          <cell r="B59">
            <v>77207</v>
          </cell>
        </row>
        <row r="60">
          <cell r="B60">
            <v>6959</v>
          </cell>
        </row>
        <row r="61">
          <cell r="B61">
            <v>7426</v>
          </cell>
        </row>
        <row r="62">
          <cell r="B62">
            <v>9008</v>
          </cell>
        </row>
        <row r="63">
          <cell r="B63">
            <v>9892</v>
          </cell>
        </row>
        <row r="64">
          <cell r="B64">
            <v>192531</v>
          </cell>
        </row>
        <row r="65">
          <cell r="B65">
            <v>27965</v>
          </cell>
        </row>
        <row r="66">
          <cell r="B66">
            <v>56899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W646"/>
  <sheetViews>
    <sheetView tabSelected="1" topLeftCell="A621" zoomScale="70" zoomScaleNormal="70" workbookViewId="0">
      <selection activeCell="B640" sqref="B640:B646"/>
    </sheetView>
  </sheetViews>
  <sheetFormatPr defaultColWidth="17.7109375" defaultRowHeight="20.100000000000001" customHeight="1" x14ac:dyDescent="0.25"/>
  <cols>
    <col min="1" max="16384" width="17.7109375" style="1"/>
  </cols>
  <sheetData>
    <row r="1" spans="1:13" ht="20.100000000000001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20.100000000000001" customHeight="1" x14ac:dyDescent="0.25">
      <c r="A2" s="3" t="s">
        <v>13</v>
      </c>
      <c r="B2" s="3">
        <v>10</v>
      </c>
      <c r="C2" s="3">
        <v>2</v>
      </c>
      <c r="D2" s="3">
        <v>10</v>
      </c>
      <c r="E2" s="3">
        <v>100</v>
      </c>
      <c r="F2" s="3">
        <v>5</v>
      </c>
      <c r="G2" s="3">
        <v>100</v>
      </c>
      <c r="H2" s="3">
        <v>0</v>
      </c>
      <c r="I2" s="3">
        <v>4</v>
      </c>
      <c r="J2" s="3" t="s">
        <v>14</v>
      </c>
      <c r="K2" s="3" t="s">
        <v>14</v>
      </c>
      <c r="L2" s="3">
        <v>4</v>
      </c>
      <c r="M2" s="3">
        <v>100</v>
      </c>
    </row>
    <row r="3" spans="1:13" ht="20.100000000000001" customHeight="1" x14ac:dyDescent="0.25">
      <c r="A3" s="3" t="s">
        <v>15</v>
      </c>
      <c r="B3" s="3">
        <v>20</v>
      </c>
      <c r="C3" s="3">
        <v>2</v>
      </c>
      <c r="D3" s="3">
        <v>20</v>
      </c>
      <c r="E3" s="3">
        <v>100</v>
      </c>
      <c r="F3" s="3">
        <v>10</v>
      </c>
      <c r="G3" s="3">
        <v>100</v>
      </c>
      <c r="H3" s="3">
        <v>0</v>
      </c>
      <c r="I3" s="3">
        <v>4</v>
      </c>
      <c r="J3" s="3" t="s">
        <v>14</v>
      </c>
      <c r="K3" s="3" t="s">
        <v>14</v>
      </c>
      <c r="L3" s="3">
        <v>4</v>
      </c>
      <c r="M3" s="3">
        <v>100</v>
      </c>
    </row>
    <row r="4" spans="1:13" ht="20.100000000000001" customHeight="1" x14ac:dyDescent="0.25">
      <c r="A4" s="3" t="s">
        <v>16</v>
      </c>
      <c r="B4" s="3">
        <v>40</v>
      </c>
      <c r="C4" s="3">
        <v>2</v>
      </c>
      <c r="D4" s="3">
        <v>40</v>
      </c>
      <c r="E4" s="3">
        <v>100</v>
      </c>
      <c r="F4" s="3">
        <v>20</v>
      </c>
      <c r="G4" s="3">
        <v>100</v>
      </c>
      <c r="H4" s="3">
        <v>0</v>
      </c>
      <c r="I4" s="3">
        <v>4</v>
      </c>
      <c r="J4" s="3" t="s">
        <v>14</v>
      </c>
      <c r="K4" s="3" t="s">
        <v>14</v>
      </c>
      <c r="L4" s="3">
        <v>4</v>
      </c>
      <c r="M4" s="3">
        <v>100</v>
      </c>
    </row>
    <row r="5" spans="1:13" ht="20.100000000000001" customHeight="1" x14ac:dyDescent="0.25">
      <c r="A5" s="3" t="s">
        <v>17</v>
      </c>
      <c r="B5" s="3">
        <v>60</v>
      </c>
      <c r="C5" s="3">
        <v>2</v>
      </c>
      <c r="D5" s="3">
        <v>50</v>
      </c>
      <c r="E5" s="3">
        <v>100</v>
      </c>
      <c r="F5" s="3">
        <v>30</v>
      </c>
      <c r="G5" s="3">
        <v>100</v>
      </c>
      <c r="H5" s="3">
        <v>0</v>
      </c>
      <c r="I5" s="3">
        <v>4</v>
      </c>
      <c r="J5" s="3" t="s">
        <v>14</v>
      </c>
      <c r="K5" s="3" t="s">
        <v>14</v>
      </c>
      <c r="L5" s="3">
        <v>4</v>
      </c>
      <c r="M5" s="3">
        <v>100</v>
      </c>
    </row>
    <row r="6" spans="1:13" ht="20.100000000000001" customHeight="1" x14ac:dyDescent="0.25">
      <c r="A6" s="3" t="s">
        <v>18</v>
      </c>
      <c r="B6" s="3">
        <v>100</v>
      </c>
      <c r="C6" s="3">
        <v>2</v>
      </c>
      <c r="D6" s="3">
        <v>90</v>
      </c>
      <c r="E6" s="3">
        <v>100</v>
      </c>
      <c r="F6" s="3">
        <v>50</v>
      </c>
      <c r="G6" s="3">
        <v>100</v>
      </c>
      <c r="H6" s="3">
        <v>0</v>
      </c>
      <c r="I6" s="3">
        <v>4</v>
      </c>
      <c r="J6" s="3" t="s">
        <v>14</v>
      </c>
      <c r="K6" s="3" t="s">
        <v>14</v>
      </c>
      <c r="L6" s="3">
        <v>4</v>
      </c>
      <c r="M6" s="3">
        <v>100</v>
      </c>
    </row>
    <row r="9" spans="1:13" ht="20.100000000000001" customHeight="1" x14ac:dyDescent="0.25">
      <c r="A9" s="4" t="s">
        <v>19</v>
      </c>
      <c r="B9" s="4" t="s">
        <v>20</v>
      </c>
      <c r="C9" s="4" t="s">
        <v>21</v>
      </c>
      <c r="D9" s="4" t="s">
        <v>22</v>
      </c>
      <c r="E9" s="4" t="s">
        <v>23</v>
      </c>
      <c r="F9" s="4">
        <v>2579</v>
      </c>
      <c r="G9" s="4">
        <f>'[1]Худшее для ЗК'!$B$1</f>
        <v>50422</v>
      </c>
    </row>
    <row r="10" spans="1:13" ht="20.100000000000001" customHeight="1" x14ac:dyDescent="0.25">
      <c r="A10" s="4" t="s">
        <v>24</v>
      </c>
      <c r="B10" s="4" t="s">
        <v>25</v>
      </c>
      <c r="C10" s="4" t="s">
        <v>26</v>
      </c>
      <c r="D10" s="4" t="s">
        <v>27</v>
      </c>
      <c r="E10" s="4" t="s">
        <v>28</v>
      </c>
      <c r="F10" s="4" t="s">
        <v>29</v>
      </c>
      <c r="G10" s="4" t="s">
        <v>30</v>
      </c>
    </row>
    <row r="11" spans="1:13" ht="20.100000000000001" customHeight="1" x14ac:dyDescent="0.25">
      <c r="A11" s="5" t="s">
        <v>13</v>
      </c>
      <c r="B11" s="5">
        <v>65</v>
      </c>
      <c r="C11" s="5">
        <v>2196</v>
      </c>
      <c r="D11" s="5">
        <f>$F11-$F$9</f>
        <v>22334</v>
      </c>
      <c r="E11" s="5">
        <f>100*($F11-$F$9)/($G$9-$F$9)</f>
        <v>46.681855234830593</v>
      </c>
      <c r="F11" s="5">
        <v>24913</v>
      </c>
      <c r="G11" s="5">
        <v>24239</v>
      </c>
    </row>
    <row r="12" spans="1:13" ht="20.100000000000001" customHeight="1" x14ac:dyDescent="0.25">
      <c r="A12" s="5" t="s">
        <v>15</v>
      </c>
      <c r="B12" s="5">
        <v>126</v>
      </c>
      <c r="C12" s="5">
        <v>4395</v>
      </c>
      <c r="D12" s="5">
        <f>$F12-$F$9</f>
        <v>20770</v>
      </c>
      <c r="E12" s="5">
        <f>100*($F12-$F$9)/($G$9-$F$9)</f>
        <v>43.412829463035344</v>
      </c>
      <c r="F12" s="5">
        <v>23349</v>
      </c>
      <c r="G12" s="5">
        <v>22704</v>
      </c>
    </row>
    <row r="13" spans="1:13" ht="20.100000000000001" customHeight="1" x14ac:dyDescent="0.25">
      <c r="A13" s="5" t="s">
        <v>16</v>
      </c>
      <c r="B13" s="5">
        <v>328</v>
      </c>
      <c r="C13" s="5">
        <v>8859</v>
      </c>
      <c r="D13" s="5">
        <f>$F13-$F$9</f>
        <v>19206</v>
      </c>
      <c r="E13" s="5">
        <f>100*($F13-$F$9)/($G$9-$F$9)</f>
        <v>40.143803691240095</v>
      </c>
      <c r="F13" s="5">
        <v>21785</v>
      </c>
      <c r="G13" s="5">
        <v>21154</v>
      </c>
    </row>
    <row r="14" spans="1:13" ht="20.100000000000001" customHeight="1" x14ac:dyDescent="0.25">
      <c r="A14" s="5" t="s">
        <v>17</v>
      </c>
      <c r="B14" s="5">
        <v>595</v>
      </c>
      <c r="C14" s="5">
        <v>13341</v>
      </c>
      <c r="D14" s="5">
        <f>$F14-$F$9</f>
        <v>18730</v>
      </c>
      <c r="E14" s="5">
        <f>100*($F14-$F$9)/($G$9-$F$9)</f>
        <v>39.148882804171976</v>
      </c>
      <c r="F14" s="5">
        <v>21309</v>
      </c>
      <c r="G14" s="5">
        <v>20585</v>
      </c>
    </row>
    <row r="15" spans="1:13" ht="20.100000000000001" customHeight="1" x14ac:dyDescent="0.25">
      <c r="A15" s="6" t="s">
        <v>18</v>
      </c>
      <c r="B15" s="6">
        <v>1902</v>
      </c>
      <c r="C15" s="6">
        <v>22357</v>
      </c>
      <c r="D15" s="6">
        <f>$F15-$F$9</f>
        <v>18021</v>
      </c>
      <c r="E15" s="6">
        <f>100*($F15-$F$9)/($G$9-$F$9)</f>
        <v>37.666952323223882</v>
      </c>
      <c r="F15" s="6">
        <v>20600</v>
      </c>
      <c r="G15" s="6">
        <v>19727</v>
      </c>
    </row>
    <row r="18" spans="1:7" ht="20.100000000000001" customHeight="1" x14ac:dyDescent="0.25">
      <c r="A18" s="4" t="s">
        <v>19</v>
      </c>
      <c r="B18" s="4" t="s">
        <v>31</v>
      </c>
      <c r="C18" s="4" t="s">
        <v>32</v>
      </c>
      <c r="D18" s="4" t="s">
        <v>33</v>
      </c>
      <c r="E18" s="4" t="s">
        <v>23</v>
      </c>
      <c r="F18" s="4">
        <v>10628</v>
      </c>
      <c r="G18" s="4">
        <f>'[1]Худшее для ЗК'!$B$2</f>
        <v>70190</v>
      </c>
    </row>
    <row r="19" spans="1:7" ht="20.100000000000001" customHeight="1" x14ac:dyDescent="0.25">
      <c r="A19" s="4" t="s">
        <v>24</v>
      </c>
      <c r="B19" s="4" t="s">
        <v>25</v>
      </c>
      <c r="C19" s="4" t="s">
        <v>26</v>
      </c>
      <c r="D19" s="4" t="s">
        <v>27</v>
      </c>
      <c r="E19" s="4" t="s">
        <v>28</v>
      </c>
      <c r="F19" s="4" t="s">
        <v>29</v>
      </c>
      <c r="G19" s="4" t="s">
        <v>30</v>
      </c>
    </row>
    <row r="20" spans="1:7" ht="20.100000000000001" customHeight="1" x14ac:dyDescent="0.25">
      <c r="A20" s="5" t="s">
        <v>13</v>
      </c>
      <c r="B20" s="5">
        <v>9</v>
      </c>
      <c r="C20" s="5">
        <v>2101</v>
      </c>
      <c r="D20" s="5">
        <f>$F20-$F$18</f>
        <v>17274</v>
      </c>
      <c r="E20" s="5">
        <f>100*($F20-$F$18)/($G$18-$F$18)</f>
        <v>29.001712501259192</v>
      </c>
      <c r="F20" s="5">
        <v>27902</v>
      </c>
      <c r="G20" s="5">
        <v>25714</v>
      </c>
    </row>
    <row r="21" spans="1:7" ht="20.100000000000001" customHeight="1" x14ac:dyDescent="0.25">
      <c r="A21" s="5" t="s">
        <v>15</v>
      </c>
      <c r="B21" s="5">
        <v>26</v>
      </c>
      <c r="C21" s="5">
        <v>4207</v>
      </c>
      <c r="D21" s="5">
        <f>$F21-$F$18</f>
        <v>14554</v>
      </c>
      <c r="E21" s="5">
        <f>100*($F21-$F$18)/($G$18-$F$18)</f>
        <v>24.435042476746919</v>
      </c>
      <c r="F21" s="5">
        <v>25182</v>
      </c>
      <c r="G21" s="5">
        <v>23707</v>
      </c>
    </row>
    <row r="22" spans="1:7" ht="20.100000000000001" customHeight="1" x14ac:dyDescent="0.25">
      <c r="A22" s="5" t="s">
        <v>16</v>
      </c>
      <c r="B22" s="5">
        <v>84</v>
      </c>
      <c r="C22" s="5">
        <v>8445</v>
      </c>
      <c r="D22" s="5">
        <f>$F22-$F$18</f>
        <v>12841</v>
      </c>
      <c r="E22" s="5">
        <f>100*($F22-$F$18)/($G$18-$F$18)</f>
        <v>21.559047714986065</v>
      </c>
      <c r="F22" s="5">
        <v>23469</v>
      </c>
      <c r="G22" s="5">
        <v>21685</v>
      </c>
    </row>
    <row r="23" spans="1:7" ht="20.100000000000001" customHeight="1" x14ac:dyDescent="0.25">
      <c r="A23" s="5" t="s">
        <v>17</v>
      </c>
      <c r="B23" s="5">
        <v>174</v>
      </c>
      <c r="C23" s="5">
        <v>12756</v>
      </c>
      <c r="D23" s="5">
        <f>$F23-$F$18</f>
        <v>10687</v>
      </c>
      <c r="E23" s="5">
        <f>100*($F23-$F$18)/($G$18-$F$18)</f>
        <v>17.942647997045096</v>
      </c>
      <c r="F23" s="5">
        <v>21315</v>
      </c>
      <c r="G23" s="5">
        <v>18569</v>
      </c>
    </row>
    <row r="24" spans="1:7" ht="20.100000000000001" customHeight="1" x14ac:dyDescent="0.25">
      <c r="A24" s="6" t="s">
        <v>18</v>
      </c>
      <c r="B24" s="6">
        <v>585</v>
      </c>
      <c r="C24" s="6">
        <v>21324</v>
      </c>
      <c r="D24" s="6">
        <f>$F24-$F$18</f>
        <v>9965</v>
      </c>
      <c r="E24" s="6">
        <f>100*($F24-$F$18)/($G$18-$F$18)</f>
        <v>16.730465733185589</v>
      </c>
      <c r="F24" s="6">
        <v>20593</v>
      </c>
      <c r="G24" s="6">
        <v>19634</v>
      </c>
    </row>
    <row r="27" spans="1:7" ht="20.100000000000001" customHeight="1" x14ac:dyDescent="0.25">
      <c r="A27" s="4" t="s">
        <v>19</v>
      </c>
      <c r="B27" s="4" t="s">
        <v>34</v>
      </c>
      <c r="C27" s="4" t="s">
        <v>35</v>
      </c>
      <c r="D27" s="4" t="s">
        <v>36</v>
      </c>
      <c r="E27" s="4" t="s">
        <v>23</v>
      </c>
      <c r="F27" s="4">
        <v>1610</v>
      </c>
      <c r="G27" s="4">
        <f>'[1]Худшее для ЗК'!$B$3</f>
        <v>6648</v>
      </c>
    </row>
    <row r="28" spans="1:7" ht="20.100000000000001" customHeight="1" x14ac:dyDescent="0.25">
      <c r="A28" s="4" t="s">
        <v>24</v>
      </c>
      <c r="B28" s="4" t="s">
        <v>25</v>
      </c>
      <c r="C28" s="4" t="s">
        <v>26</v>
      </c>
      <c r="D28" s="4" t="s">
        <v>27</v>
      </c>
      <c r="E28" s="4" t="s">
        <v>28</v>
      </c>
      <c r="F28" s="4" t="s">
        <v>29</v>
      </c>
      <c r="G28" s="4" t="s">
        <v>30</v>
      </c>
    </row>
    <row r="29" spans="1:7" ht="20.100000000000001" customHeight="1" x14ac:dyDescent="0.25">
      <c r="A29" s="5" t="s">
        <v>13</v>
      </c>
      <c r="B29" s="5">
        <v>7</v>
      </c>
      <c r="C29" s="5">
        <v>2080</v>
      </c>
      <c r="D29" s="5">
        <f>$F29-$F$27</f>
        <v>1202</v>
      </c>
      <c r="E29" s="5">
        <f>100*($F29-$F$27)/($G$27-$F$27)</f>
        <v>23.858674077014687</v>
      </c>
      <c r="F29" s="5">
        <v>2812</v>
      </c>
      <c r="G29" s="5">
        <v>2637</v>
      </c>
    </row>
    <row r="30" spans="1:7" ht="20.100000000000001" customHeight="1" x14ac:dyDescent="0.25">
      <c r="A30" s="5" t="s">
        <v>15</v>
      </c>
      <c r="B30" s="5">
        <v>19</v>
      </c>
      <c r="C30" s="5">
        <v>4168</v>
      </c>
      <c r="D30" s="5">
        <f>$F30-$F$27</f>
        <v>919</v>
      </c>
      <c r="E30" s="5">
        <f>100*($F30-$F$27)/($G$27-$F$27)</f>
        <v>18.241365621278284</v>
      </c>
      <c r="F30" s="5">
        <v>2529</v>
      </c>
      <c r="G30" s="5">
        <v>2261</v>
      </c>
    </row>
    <row r="31" spans="1:7" ht="20.100000000000001" customHeight="1" x14ac:dyDescent="0.25">
      <c r="A31" s="5" t="s">
        <v>16</v>
      </c>
      <c r="B31" s="5">
        <v>67</v>
      </c>
      <c r="C31" s="5">
        <v>8379</v>
      </c>
      <c r="D31" s="5">
        <f>$F31-$F$27</f>
        <v>776</v>
      </c>
      <c r="E31" s="5">
        <f>100*($F31-$F$27)/($G$27-$F$27)</f>
        <v>15.402937673680032</v>
      </c>
      <c r="F31" s="5">
        <v>2386</v>
      </c>
      <c r="G31" s="5">
        <v>2212</v>
      </c>
    </row>
    <row r="32" spans="1:7" ht="20.100000000000001" customHeight="1" x14ac:dyDescent="0.25">
      <c r="A32" s="5" t="s">
        <v>17</v>
      </c>
      <c r="B32" s="5">
        <v>146</v>
      </c>
      <c r="C32" s="5">
        <v>12622</v>
      </c>
      <c r="D32" s="5">
        <f>$F32-$F$27</f>
        <v>676</v>
      </c>
      <c r="E32" s="5">
        <f>100*($F32-$F$27)/($G$27-$F$27)</f>
        <v>13.418023025009925</v>
      </c>
      <c r="F32" s="5">
        <v>2286</v>
      </c>
      <c r="G32" s="5">
        <v>2060</v>
      </c>
    </row>
    <row r="33" spans="1:7" ht="20.100000000000001" customHeight="1" x14ac:dyDescent="0.25">
      <c r="A33" s="6" t="s">
        <v>18</v>
      </c>
      <c r="B33" s="6">
        <v>509</v>
      </c>
      <c r="C33" s="6">
        <v>21027</v>
      </c>
      <c r="D33" s="6">
        <f>$F33-$F$27</f>
        <v>611</v>
      </c>
      <c r="E33" s="6">
        <f>100*($F33-$F$27)/($G$27-$F$27)</f>
        <v>12.127828503374355</v>
      </c>
      <c r="F33" s="6">
        <v>2221</v>
      </c>
      <c r="G33" s="6">
        <v>2051</v>
      </c>
    </row>
    <row r="36" spans="1:7" ht="20.100000000000001" customHeight="1" x14ac:dyDescent="0.25">
      <c r="A36" s="4" t="s">
        <v>19</v>
      </c>
      <c r="B36" s="4" t="s">
        <v>37</v>
      </c>
      <c r="C36" s="4" t="s">
        <v>35</v>
      </c>
      <c r="D36" s="4" t="s">
        <v>38</v>
      </c>
      <c r="E36" s="4" t="s">
        <v>23</v>
      </c>
      <c r="F36" s="4">
        <v>2020</v>
      </c>
      <c r="G36" s="4">
        <f>'[1]Худшее для ЗК'!$B$4</f>
        <v>8383</v>
      </c>
    </row>
    <row r="37" spans="1:7" ht="20.100000000000001" customHeight="1" x14ac:dyDescent="0.25">
      <c r="A37" s="4" t="s">
        <v>24</v>
      </c>
      <c r="B37" s="4" t="s">
        <v>25</v>
      </c>
      <c r="C37" s="4" t="s">
        <v>26</v>
      </c>
      <c r="D37" s="4" t="s">
        <v>27</v>
      </c>
      <c r="E37" s="4" t="s">
        <v>28</v>
      </c>
      <c r="F37" s="4" t="s">
        <v>29</v>
      </c>
      <c r="G37" s="4" t="s">
        <v>30</v>
      </c>
    </row>
    <row r="38" spans="1:7" ht="20.100000000000001" customHeight="1" x14ac:dyDescent="0.25">
      <c r="A38" s="5" t="s">
        <v>13</v>
      </c>
      <c r="B38" s="5">
        <v>8</v>
      </c>
      <c r="C38" s="5">
        <v>2078</v>
      </c>
      <c r="D38" s="5">
        <f>$F38-$F$36</f>
        <v>1299</v>
      </c>
      <c r="E38" s="5">
        <f>100*($F38-$F$36)/($G$36-$F$36)</f>
        <v>20.414898632720416</v>
      </c>
      <c r="F38" s="5">
        <v>3319</v>
      </c>
      <c r="G38" s="5">
        <v>3050</v>
      </c>
    </row>
    <row r="39" spans="1:7" ht="20.100000000000001" customHeight="1" x14ac:dyDescent="0.25">
      <c r="A39" s="5" t="s">
        <v>15</v>
      </c>
      <c r="B39" s="5">
        <v>22</v>
      </c>
      <c r="C39" s="5">
        <v>4172</v>
      </c>
      <c r="D39" s="5">
        <f>$F39-$F$36</f>
        <v>1212</v>
      </c>
      <c r="E39" s="5">
        <f>100*($F39-$F$36)/($G$36-$F$36)</f>
        <v>19.047619047619047</v>
      </c>
      <c r="F39" s="5">
        <v>3232</v>
      </c>
      <c r="G39" s="5">
        <v>2986</v>
      </c>
    </row>
    <row r="40" spans="1:7" ht="20.100000000000001" customHeight="1" x14ac:dyDescent="0.25">
      <c r="A40" s="5" t="s">
        <v>16</v>
      </c>
      <c r="B40" s="5">
        <v>72</v>
      </c>
      <c r="C40" s="5">
        <v>8369</v>
      </c>
      <c r="D40" s="5">
        <f>$F40-$F$36</f>
        <v>882</v>
      </c>
      <c r="E40" s="5">
        <f>100*($F40-$F$36)/($G$36-$F$36)</f>
        <v>13.861386138613861</v>
      </c>
      <c r="F40" s="5">
        <v>2902</v>
      </c>
      <c r="G40" s="5">
        <v>2644</v>
      </c>
    </row>
    <row r="41" spans="1:7" ht="20.100000000000001" customHeight="1" x14ac:dyDescent="0.25">
      <c r="A41" s="5" t="s">
        <v>17</v>
      </c>
      <c r="B41" s="5">
        <v>135</v>
      </c>
      <c r="C41" s="5">
        <v>12626</v>
      </c>
      <c r="D41" s="5">
        <f>$F41-$F$36</f>
        <v>801</v>
      </c>
      <c r="E41" s="5">
        <f>100*($F41-$F$36)/($G$36-$F$36)</f>
        <v>12.588401697312589</v>
      </c>
      <c r="F41" s="5">
        <v>2821</v>
      </c>
      <c r="G41" s="5">
        <v>2486</v>
      </c>
    </row>
    <row r="42" spans="1:7" ht="20.100000000000001" customHeight="1" x14ac:dyDescent="0.25">
      <c r="A42" s="6" t="s">
        <v>18</v>
      </c>
      <c r="B42" s="6">
        <v>494</v>
      </c>
      <c r="C42" s="6">
        <v>21075</v>
      </c>
      <c r="D42" s="6">
        <f>$F42-$F$36</f>
        <v>691</v>
      </c>
      <c r="E42" s="6">
        <f>100*($F42-$F$36)/($G$36-$F$36)</f>
        <v>10.85965739431086</v>
      </c>
      <c r="F42" s="6">
        <v>2711</v>
      </c>
      <c r="G42" s="6">
        <v>2615</v>
      </c>
    </row>
    <row r="45" spans="1:7" ht="20.100000000000001" customHeight="1" x14ac:dyDescent="0.25">
      <c r="A45" s="4" t="s">
        <v>19</v>
      </c>
      <c r="B45" s="4" t="s">
        <v>39</v>
      </c>
      <c r="C45" s="4" t="s">
        <v>40</v>
      </c>
      <c r="D45" s="4" t="s">
        <v>41</v>
      </c>
      <c r="E45" s="4" t="s">
        <v>23</v>
      </c>
      <c r="F45" s="4">
        <v>7542</v>
      </c>
      <c r="G45" s="4">
        <f>'[1]Худшее для ЗК'!$B$5</f>
        <v>39575</v>
      </c>
    </row>
    <row r="46" spans="1:7" ht="20.100000000000001" customHeight="1" x14ac:dyDescent="0.25">
      <c r="A46" s="4" t="s">
        <v>24</v>
      </c>
      <c r="B46" s="4" t="s">
        <v>25</v>
      </c>
      <c r="C46" s="4" t="s">
        <v>26</v>
      </c>
      <c r="D46" s="4" t="s">
        <v>27</v>
      </c>
      <c r="E46" s="4" t="s">
        <v>28</v>
      </c>
      <c r="F46" s="4" t="s">
        <v>29</v>
      </c>
      <c r="G46" s="4" t="s">
        <v>30</v>
      </c>
    </row>
    <row r="47" spans="1:7" ht="20.100000000000001" customHeight="1" x14ac:dyDescent="0.25">
      <c r="A47" s="5" t="s">
        <v>13</v>
      </c>
      <c r="B47" s="5">
        <v>11</v>
      </c>
      <c r="C47" s="5">
        <v>2097</v>
      </c>
      <c r="D47" s="5">
        <f>$F47-$F$45</f>
        <v>10491</v>
      </c>
      <c r="E47" s="5">
        <f>100*($F47-$F$45)/($G$45-$F$45)</f>
        <v>32.750600942777758</v>
      </c>
      <c r="F47" s="5">
        <v>18033</v>
      </c>
      <c r="G47" s="5">
        <v>16063</v>
      </c>
    </row>
    <row r="48" spans="1:7" ht="20.100000000000001" customHeight="1" x14ac:dyDescent="0.25">
      <c r="A48" s="5" t="s">
        <v>15</v>
      </c>
      <c r="B48" s="5">
        <v>29</v>
      </c>
      <c r="C48" s="5">
        <v>4209</v>
      </c>
      <c r="D48" s="5">
        <f>$F48-$F$45</f>
        <v>8821</v>
      </c>
      <c r="E48" s="5">
        <f>100*($F48-$F$45)/($G$45-$F$45)</f>
        <v>27.537227234414509</v>
      </c>
      <c r="F48" s="5">
        <v>16363</v>
      </c>
      <c r="G48" s="5">
        <v>14704</v>
      </c>
    </row>
    <row r="49" spans="1:7" ht="20.100000000000001" customHeight="1" x14ac:dyDescent="0.25">
      <c r="A49" s="5" t="s">
        <v>16</v>
      </c>
      <c r="B49" s="5">
        <v>95</v>
      </c>
      <c r="C49" s="5">
        <v>8473</v>
      </c>
      <c r="D49" s="5">
        <f>$F49-$F$45</f>
        <v>8022</v>
      </c>
      <c r="E49" s="5">
        <f>100*($F49-$F$45)/($G$45-$F$45)</f>
        <v>25.042924484125745</v>
      </c>
      <c r="F49" s="5">
        <v>15564</v>
      </c>
      <c r="G49" s="5">
        <v>13961</v>
      </c>
    </row>
    <row r="50" spans="1:7" ht="20.100000000000001" customHeight="1" x14ac:dyDescent="0.25">
      <c r="A50" s="5" t="s">
        <v>17</v>
      </c>
      <c r="B50" s="5">
        <v>188</v>
      </c>
      <c r="C50" s="5">
        <v>12782</v>
      </c>
      <c r="D50" s="5">
        <f>$F50-$F$45</f>
        <v>7249</v>
      </c>
      <c r="E50" s="5">
        <f>100*($F50-$F$45)/($G$45-$F$45)</f>
        <v>22.629788031092936</v>
      </c>
      <c r="F50" s="5">
        <v>14791</v>
      </c>
      <c r="G50" s="5">
        <v>14252</v>
      </c>
    </row>
    <row r="51" spans="1:7" ht="20.100000000000001" customHeight="1" x14ac:dyDescent="0.25">
      <c r="A51" s="6" t="s">
        <v>18</v>
      </c>
      <c r="B51" s="6">
        <v>667</v>
      </c>
      <c r="C51" s="6">
        <v>21316</v>
      </c>
      <c r="D51" s="6">
        <f>$F51-$F$45</f>
        <v>6633</v>
      </c>
      <c r="E51" s="6">
        <f>100*($F51-$F$45)/($G$45-$F$45)</f>
        <v>20.706771142259544</v>
      </c>
      <c r="F51" s="6">
        <v>14175</v>
      </c>
      <c r="G51" s="6">
        <v>12878</v>
      </c>
    </row>
    <row r="54" spans="1:7" ht="20.100000000000001" customHeight="1" x14ac:dyDescent="0.25">
      <c r="A54" s="4" t="s">
        <v>19</v>
      </c>
      <c r="B54" s="4" t="s">
        <v>42</v>
      </c>
      <c r="C54" s="4" t="s">
        <v>43</v>
      </c>
      <c r="D54" s="4" t="s">
        <v>44</v>
      </c>
      <c r="E54" s="4" t="s">
        <v>23</v>
      </c>
      <c r="F54" s="4">
        <v>118282</v>
      </c>
      <c r="G54" s="4">
        <f>'[1]Худшее для ЗК'!$B$6</f>
        <v>837660</v>
      </c>
    </row>
    <row r="55" spans="1:7" ht="20.100000000000001" customHeight="1" x14ac:dyDescent="0.25">
      <c r="A55" s="4" t="s">
        <v>24</v>
      </c>
      <c r="B55" s="4" t="s">
        <v>25</v>
      </c>
      <c r="C55" s="4" t="s">
        <v>26</v>
      </c>
      <c r="D55" s="4" t="s">
        <v>27</v>
      </c>
      <c r="E55" s="4" t="s">
        <v>28</v>
      </c>
      <c r="F55" s="4" t="s">
        <v>29</v>
      </c>
      <c r="G55" s="4" t="s">
        <v>30</v>
      </c>
    </row>
    <row r="56" spans="1:7" ht="20.100000000000001" customHeight="1" x14ac:dyDescent="0.25">
      <c r="A56" s="5" t="s">
        <v>13</v>
      </c>
      <c r="B56" s="5">
        <v>22</v>
      </c>
      <c r="C56" s="5">
        <v>2144</v>
      </c>
      <c r="D56" s="5">
        <f>$F56-$F$54</f>
        <v>326449</v>
      </c>
      <c r="E56" s="5">
        <f>100*($F56-$F$54)/($G$54-$F$54)</f>
        <v>45.379341597880391</v>
      </c>
      <c r="F56" s="5">
        <v>444731</v>
      </c>
      <c r="G56" s="5">
        <v>427198</v>
      </c>
    </row>
    <row r="57" spans="1:7" ht="20.100000000000001" customHeight="1" x14ac:dyDescent="0.25">
      <c r="A57" s="5" t="s">
        <v>15</v>
      </c>
      <c r="B57" s="5">
        <v>56</v>
      </c>
      <c r="C57" s="5">
        <v>4336</v>
      </c>
      <c r="D57" s="5">
        <f>$F57-$F$54</f>
        <v>295854</v>
      </c>
      <c r="E57" s="5">
        <f>100*($F57-$F$54)/($G$54-$F$54)</f>
        <v>41.126361940454117</v>
      </c>
      <c r="F57" s="5">
        <v>414136</v>
      </c>
      <c r="G57" s="5">
        <v>402032</v>
      </c>
    </row>
    <row r="58" spans="1:7" ht="20.100000000000001" customHeight="1" x14ac:dyDescent="0.25">
      <c r="A58" s="5" t="s">
        <v>16</v>
      </c>
      <c r="B58" s="5">
        <v>173</v>
      </c>
      <c r="C58" s="5">
        <v>8697</v>
      </c>
      <c r="D58" s="5">
        <f>$F58-$F$54</f>
        <v>268830</v>
      </c>
      <c r="E58" s="5">
        <f>100*($F58-$F$54)/($G$54-$F$54)</f>
        <v>37.369783340608137</v>
      </c>
      <c r="F58" s="5">
        <v>387112</v>
      </c>
      <c r="G58" s="5">
        <v>372586</v>
      </c>
    </row>
    <row r="59" spans="1:7" ht="20.100000000000001" customHeight="1" x14ac:dyDescent="0.25">
      <c r="A59" s="5" t="s">
        <v>17</v>
      </c>
      <c r="B59" s="5">
        <v>319</v>
      </c>
      <c r="C59" s="5">
        <v>13015</v>
      </c>
      <c r="D59" s="5">
        <f>$F59-$F$54</f>
        <v>248989</v>
      </c>
      <c r="E59" s="5">
        <f>100*($F59-$F$54)/($G$54-$F$54)</f>
        <v>34.611706223987944</v>
      </c>
      <c r="F59" s="5">
        <v>367271</v>
      </c>
      <c r="G59" s="5">
        <v>355020</v>
      </c>
    </row>
    <row r="60" spans="1:7" ht="20.100000000000001" customHeight="1" x14ac:dyDescent="0.25">
      <c r="A60" s="6" t="s">
        <v>18</v>
      </c>
      <c r="B60" s="6">
        <v>975</v>
      </c>
      <c r="C60" s="6">
        <v>21771</v>
      </c>
      <c r="D60" s="6">
        <f>$F60-$F$54</f>
        <v>239978</v>
      </c>
      <c r="E60" s="6">
        <f>100*($F60-$F$54)/($G$54-$F$54)</f>
        <v>33.35909633044102</v>
      </c>
      <c r="F60" s="6">
        <v>358260</v>
      </c>
      <c r="G60" s="6">
        <v>338713</v>
      </c>
    </row>
    <row r="63" spans="1:7" ht="20.100000000000001" customHeight="1" x14ac:dyDescent="0.25">
      <c r="A63" s="4" t="s">
        <v>19</v>
      </c>
      <c r="B63" s="4" t="s">
        <v>45</v>
      </c>
      <c r="C63" s="4" t="s">
        <v>46</v>
      </c>
      <c r="D63" s="4" t="s">
        <v>33</v>
      </c>
      <c r="E63" s="4" t="s">
        <v>23</v>
      </c>
      <c r="F63" s="4">
        <v>25395</v>
      </c>
      <c r="G63" s="4">
        <f>'[1]Худшее для ЗК'!$B$7</f>
        <v>178451</v>
      </c>
    </row>
    <row r="64" spans="1:7" ht="20.100000000000001" customHeight="1" x14ac:dyDescent="0.25">
      <c r="A64" s="4" t="s">
        <v>24</v>
      </c>
      <c r="B64" s="4" t="s">
        <v>25</v>
      </c>
      <c r="C64" s="4" t="s">
        <v>26</v>
      </c>
      <c r="D64" s="4" t="s">
        <v>27</v>
      </c>
      <c r="E64" s="4" t="s">
        <v>28</v>
      </c>
      <c r="F64" s="4" t="s">
        <v>29</v>
      </c>
      <c r="G64" s="4" t="s">
        <v>30</v>
      </c>
    </row>
    <row r="65" spans="1:7" ht="20.100000000000001" customHeight="1" x14ac:dyDescent="0.25">
      <c r="A65" s="5" t="s">
        <v>13</v>
      </c>
      <c r="B65" s="5">
        <v>11</v>
      </c>
      <c r="C65" s="5">
        <v>2100</v>
      </c>
      <c r="D65" s="5">
        <f>$F65-$F$63</f>
        <v>44463</v>
      </c>
      <c r="E65" s="5">
        <f>100*($F65-$F$63)/($G$63-$F$63)</f>
        <v>29.050151578507212</v>
      </c>
      <c r="F65" s="5">
        <v>69858</v>
      </c>
      <c r="G65" s="5">
        <v>65643</v>
      </c>
    </row>
    <row r="66" spans="1:7" ht="20.100000000000001" customHeight="1" x14ac:dyDescent="0.25">
      <c r="A66" s="5" t="s">
        <v>15</v>
      </c>
      <c r="B66" s="5">
        <v>28</v>
      </c>
      <c r="C66" s="5">
        <v>4234</v>
      </c>
      <c r="D66" s="5">
        <f>$F66-$F$63</f>
        <v>38922</v>
      </c>
      <c r="E66" s="5">
        <f>100*($F66-$F$63)/($G$63-$F$63)</f>
        <v>25.429908007526656</v>
      </c>
      <c r="F66" s="5">
        <v>64317</v>
      </c>
      <c r="G66" s="5">
        <v>57051</v>
      </c>
    </row>
    <row r="67" spans="1:7" ht="20.100000000000001" customHeight="1" x14ac:dyDescent="0.25">
      <c r="A67" s="5" t="s">
        <v>16</v>
      </c>
      <c r="B67" s="5">
        <v>93</v>
      </c>
      <c r="C67" s="5">
        <v>8502</v>
      </c>
      <c r="D67" s="5">
        <f>$F67-$F$63</f>
        <v>33266</v>
      </c>
      <c r="E67" s="5">
        <f>100*($F67-$F$63)/($G$63-$F$63)</f>
        <v>21.734528538574118</v>
      </c>
      <c r="F67" s="5">
        <v>58661</v>
      </c>
      <c r="G67" s="5">
        <v>50222</v>
      </c>
    </row>
    <row r="68" spans="1:7" ht="20.100000000000001" customHeight="1" x14ac:dyDescent="0.25">
      <c r="A68" s="5" t="s">
        <v>17</v>
      </c>
      <c r="B68" s="5">
        <v>189</v>
      </c>
      <c r="C68" s="5">
        <v>12810</v>
      </c>
      <c r="D68" s="5">
        <f>$F68-$F$63</f>
        <v>30314</v>
      </c>
      <c r="E68" s="5">
        <f>100*($F68-$F$63)/($G$63-$F$63)</f>
        <v>19.805822705415011</v>
      </c>
      <c r="F68" s="5">
        <v>55709</v>
      </c>
      <c r="G68" s="5">
        <v>50583</v>
      </c>
    </row>
    <row r="69" spans="1:7" ht="20.100000000000001" customHeight="1" x14ac:dyDescent="0.25">
      <c r="A69" s="6" t="s">
        <v>18</v>
      </c>
      <c r="B69" s="6">
        <v>637</v>
      </c>
      <c r="C69" s="6">
        <v>21470</v>
      </c>
      <c r="D69" s="6">
        <f>$F69-$F$63</f>
        <v>26855</v>
      </c>
      <c r="E69" s="6">
        <f>100*($F69-$F$63)/($G$63-$F$63)</f>
        <v>17.545865565544638</v>
      </c>
      <c r="F69" s="6">
        <v>52250</v>
      </c>
      <c r="G69" s="6">
        <v>46036</v>
      </c>
    </row>
    <row r="72" spans="1:7" ht="20.100000000000001" customHeight="1" x14ac:dyDescent="0.25">
      <c r="A72" s="4" t="s">
        <v>19</v>
      </c>
      <c r="B72" s="4" t="s">
        <v>47</v>
      </c>
      <c r="C72" s="4" t="s">
        <v>48</v>
      </c>
      <c r="D72" s="4" t="s">
        <v>41</v>
      </c>
      <c r="E72" s="4" t="s">
        <v>23</v>
      </c>
      <c r="F72" s="4">
        <v>1950</v>
      </c>
      <c r="G72" s="4">
        <f>'[1]Худшее для ЗК'!$B$8</f>
        <v>1731000</v>
      </c>
    </row>
    <row r="73" spans="1:7" ht="20.100000000000001" customHeight="1" x14ac:dyDescent="0.25">
      <c r="A73" s="4" t="s">
        <v>24</v>
      </c>
      <c r="B73" s="4" t="s">
        <v>25</v>
      </c>
      <c r="C73" s="4" t="s">
        <v>26</v>
      </c>
      <c r="D73" s="4" t="s">
        <v>27</v>
      </c>
      <c r="E73" s="4" t="s">
        <v>28</v>
      </c>
      <c r="F73" s="4" t="s">
        <v>29</v>
      </c>
      <c r="G73" s="4" t="s">
        <v>30</v>
      </c>
    </row>
    <row r="74" spans="1:7" ht="20.100000000000001" customHeight="1" x14ac:dyDescent="0.25">
      <c r="A74" s="5" t="s">
        <v>13</v>
      </c>
      <c r="B74" s="5">
        <v>33</v>
      </c>
      <c r="C74" s="5">
        <v>2149</v>
      </c>
      <c r="D74" s="5">
        <f>$F74-$F$72</f>
        <v>470361</v>
      </c>
      <c r="E74" s="5">
        <f>100*($F74-$F$72)/($G$72-$F$72)</f>
        <v>27.203435412509759</v>
      </c>
      <c r="F74" s="5">
        <v>472311</v>
      </c>
      <c r="G74" s="5">
        <v>430880</v>
      </c>
    </row>
    <row r="75" spans="1:7" ht="20.100000000000001" customHeight="1" x14ac:dyDescent="0.25">
      <c r="A75" s="5" t="s">
        <v>15</v>
      </c>
      <c r="B75" s="5">
        <v>79</v>
      </c>
      <c r="C75" s="5">
        <v>4296</v>
      </c>
      <c r="D75" s="5">
        <f>$F75-$F$72</f>
        <v>409675</v>
      </c>
      <c r="E75" s="5">
        <f>100*($F75-$F$72)/($G$72-$F$72)</f>
        <v>23.693646800266041</v>
      </c>
      <c r="F75" s="5">
        <v>411625</v>
      </c>
      <c r="G75" s="5">
        <v>379770</v>
      </c>
    </row>
    <row r="76" spans="1:7" ht="20.100000000000001" customHeight="1" x14ac:dyDescent="0.25">
      <c r="A76" s="5" t="s">
        <v>16</v>
      </c>
      <c r="B76" s="5">
        <v>233</v>
      </c>
      <c r="C76" s="5">
        <v>8701</v>
      </c>
      <c r="D76" s="5">
        <f>$F76-$F$72</f>
        <v>371213</v>
      </c>
      <c r="E76" s="5">
        <f>100*($F76-$F$72)/($G$72-$F$72)</f>
        <v>21.46918828258292</v>
      </c>
      <c r="F76" s="5">
        <v>373163</v>
      </c>
      <c r="G76" s="5">
        <v>353900</v>
      </c>
    </row>
    <row r="77" spans="1:7" ht="20.100000000000001" customHeight="1" x14ac:dyDescent="0.25">
      <c r="A77" s="5" t="s">
        <v>17</v>
      </c>
      <c r="B77" s="5">
        <v>416</v>
      </c>
      <c r="C77" s="5">
        <v>13056</v>
      </c>
      <c r="D77" s="5">
        <f>$F77-$F$72</f>
        <v>345055</v>
      </c>
      <c r="E77" s="5">
        <f>100*($F77-$F$72)/($G$72-$F$72)</f>
        <v>19.956334403285041</v>
      </c>
      <c r="F77" s="5">
        <v>347005</v>
      </c>
      <c r="G77" s="5">
        <v>320630</v>
      </c>
    </row>
    <row r="78" spans="1:7" ht="20.100000000000001" customHeight="1" x14ac:dyDescent="0.25">
      <c r="A78" s="6" t="s">
        <v>18</v>
      </c>
      <c r="B78" s="6">
        <v>1240</v>
      </c>
      <c r="C78" s="6">
        <v>21775</v>
      </c>
      <c r="D78" s="6">
        <f>$F78-$F$72</f>
        <v>314481</v>
      </c>
      <c r="E78" s="6">
        <f>100*($F78-$F$72)/($G$72-$F$72)</f>
        <v>18.188080159625226</v>
      </c>
      <c r="F78" s="6">
        <v>316431</v>
      </c>
      <c r="G78" s="6">
        <v>271270</v>
      </c>
    </row>
    <row r="81" spans="1:7" ht="20.100000000000001" customHeight="1" x14ac:dyDescent="0.25">
      <c r="A81" s="4" t="s">
        <v>19</v>
      </c>
      <c r="B81" s="4" t="s">
        <v>49</v>
      </c>
      <c r="C81" s="4" t="s">
        <v>50</v>
      </c>
      <c r="D81" s="4" t="s">
        <v>44</v>
      </c>
      <c r="E81" s="4" t="s">
        <v>23</v>
      </c>
      <c r="F81" s="4">
        <v>6110</v>
      </c>
      <c r="G81" s="4">
        <f>'[1]Худшее для ЗК'!$B$9</f>
        <v>78172</v>
      </c>
    </row>
    <row r="82" spans="1:7" ht="20.100000000000001" customHeight="1" x14ac:dyDescent="0.25">
      <c r="A82" s="4" t="s">
        <v>24</v>
      </c>
      <c r="B82" s="4" t="s">
        <v>25</v>
      </c>
      <c r="C82" s="4" t="s">
        <v>26</v>
      </c>
      <c r="D82" s="4" t="s">
        <v>27</v>
      </c>
      <c r="E82" s="4" t="s">
        <v>28</v>
      </c>
      <c r="F82" s="4" t="s">
        <v>29</v>
      </c>
      <c r="G82" s="4" t="s">
        <v>30</v>
      </c>
    </row>
    <row r="83" spans="1:7" ht="20.100000000000001" customHeight="1" x14ac:dyDescent="0.25">
      <c r="A83" s="5" t="s">
        <v>13</v>
      </c>
      <c r="B83" s="5">
        <v>23</v>
      </c>
      <c r="C83" s="5">
        <v>2135</v>
      </c>
      <c r="D83" s="5">
        <f>$F83-$F$81</f>
        <v>25546</v>
      </c>
      <c r="E83" s="5">
        <f>100*($F83-$F$81)/($G$81-$F$81)</f>
        <v>35.450029141572536</v>
      </c>
      <c r="F83" s="5">
        <v>31656</v>
      </c>
      <c r="G83" s="5">
        <v>30224</v>
      </c>
    </row>
    <row r="84" spans="1:7" ht="20.100000000000001" customHeight="1" x14ac:dyDescent="0.25">
      <c r="A84" s="5" t="s">
        <v>15</v>
      </c>
      <c r="B84" s="5">
        <v>57</v>
      </c>
      <c r="C84" s="5">
        <v>4305</v>
      </c>
      <c r="D84" s="5">
        <f>$F84-$F$81</f>
        <v>23334</v>
      </c>
      <c r="E84" s="5">
        <f>100*($F84-$F$81)/($G$81-$F$81)</f>
        <v>32.380450167910965</v>
      </c>
      <c r="F84" s="5">
        <v>29444</v>
      </c>
      <c r="G84" s="5">
        <v>28939</v>
      </c>
    </row>
    <row r="85" spans="1:7" ht="20.100000000000001" customHeight="1" x14ac:dyDescent="0.25">
      <c r="A85" s="5" t="s">
        <v>16</v>
      </c>
      <c r="B85" s="5">
        <v>175</v>
      </c>
      <c r="C85" s="5">
        <v>8651</v>
      </c>
      <c r="D85" s="5">
        <f>$F85-$F$81</f>
        <v>20984</v>
      </c>
      <c r="E85" s="5">
        <f>100*($F85-$F$81)/($G$81-$F$81)</f>
        <v>29.119369431878106</v>
      </c>
      <c r="F85" s="5">
        <v>27094</v>
      </c>
      <c r="G85" s="5">
        <v>25800</v>
      </c>
    </row>
    <row r="86" spans="1:7" ht="20.100000000000001" customHeight="1" x14ac:dyDescent="0.25">
      <c r="A86" s="5" t="s">
        <v>17</v>
      </c>
      <c r="B86" s="5">
        <v>320</v>
      </c>
      <c r="C86" s="5">
        <v>13047</v>
      </c>
      <c r="D86" s="5">
        <f>$F86-$F$81</f>
        <v>20708</v>
      </c>
      <c r="E86" s="5">
        <f>100*($F86-$F$81)/($G$81-$F$81)</f>
        <v>28.736365907135522</v>
      </c>
      <c r="F86" s="5">
        <v>26818</v>
      </c>
      <c r="G86" s="5">
        <v>24488</v>
      </c>
    </row>
    <row r="87" spans="1:7" ht="20.100000000000001" customHeight="1" x14ac:dyDescent="0.25">
      <c r="A87" s="6" t="s">
        <v>18</v>
      </c>
      <c r="B87" s="6">
        <v>993</v>
      </c>
      <c r="C87" s="6">
        <v>21865</v>
      </c>
      <c r="D87" s="6">
        <f>$F87-$F$81</f>
        <v>18822</v>
      </c>
      <c r="E87" s="6">
        <f>100*($F87-$F$81)/($G$81-$F$81)</f>
        <v>26.119175154727873</v>
      </c>
      <c r="F87" s="6">
        <v>24932</v>
      </c>
      <c r="G87" s="6">
        <v>22864</v>
      </c>
    </row>
    <row r="90" spans="1:7" ht="20.100000000000001" customHeight="1" x14ac:dyDescent="0.25">
      <c r="A90" s="4" t="s">
        <v>19</v>
      </c>
      <c r="B90" s="4" t="s">
        <v>51</v>
      </c>
      <c r="C90" s="4" t="s">
        <v>52</v>
      </c>
      <c r="D90" s="4" t="s">
        <v>33</v>
      </c>
      <c r="E90" s="4" t="s">
        <v>23</v>
      </c>
      <c r="F90" s="4">
        <v>6528</v>
      </c>
      <c r="G90" s="4">
        <f>'[1]Худшее для ЗК'!$B$10</f>
        <v>259109</v>
      </c>
    </row>
    <row r="91" spans="1:7" ht="20.100000000000001" customHeight="1" x14ac:dyDescent="0.25">
      <c r="A91" s="4" t="s">
        <v>24</v>
      </c>
      <c r="B91" s="4" t="s">
        <v>25</v>
      </c>
      <c r="C91" s="4" t="s">
        <v>26</v>
      </c>
      <c r="D91" s="4" t="s">
        <v>27</v>
      </c>
      <c r="E91" s="4" t="s">
        <v>28</v>
      </c>
      <c r="F91" s="4" t="s">
        <v>29</v>
      </c>
      <c r="G91" s="4" t="s">
        <v>30</v>
      </c>
    </row>
    <row r="92" spans="1:7" ht="20.100000000000001" customHeight="1" x14ac:dyDescent="0.25">
      <c r="A92" s="5" t="s">
        <v>13</v>
      </c>
      <c r="B92" s="5">
        <v>27</v>
      </c>
      <c r="C92" s="5">
        <v>2150</v>
      </c>
      <c r="D92" s="5">
        <f>$F92-$F$90</f>
        <v>30451</v>
      </c>
      <c r="E92" s="5">
        <f>100*($F92-$F$90)/($G$90-$F$90)</f>
        <v>12.05593453189274</v>
      </c>
      <c r="F92" s="5">
        <v>36979</v>
      </c>
      <c r="G92" s="5">
        <v>35362</v>
      </c>
    </row>
    <row r="93" spans="1:7" ht="20.100000000000001" customHeight="1" x14ac:dyDescent="0.25">
      <c r="A93" s="5" t="s">
        <v>15</v>
      </c>
      <c r="B93" s="5">
        <v>66</v>
      </c>
      <c r="C93" s="5">
        <v>4331</v>
      </c>
      <c r="D93" s="5">
        <f>$F93-$F$90</f>
        <v>28208</v>
      </c>
      <c r="E93" s="5">
        <f>100*($F93-$F$90)/($G$90-$F$90)</f>
        <v>11.167902573827801</v>
      </c>
      <c r="F93" s="5">
        <v>34736</v>
      </c>
      <c r="G93" s="5">
        <v>32608</v>
      </c>
    </row>
    <row r="94" spans="1:7" ht="20.100000000000001" customHeight="1" x14ac:dyDescent="0.25">
      <c r="A94" s="5" t="s">
        <v>16</v>
      </c>
      <c r="B94" s="5">
        <v>197</v>
      </c>
      <c r="C94" s="5">
        <v>8708</v>
      </c>
      <c r="D94" s="5">
        <f>$F94-$F$90</f>
        <v>25629</v>
      </c>
      <c r="E94" s="5">
        <f>100*($F94-$F$90)/($G$90-$F$90)</f>
        <v>10.146843982722375</v>
      </c>
      <c r="F94" s="5">
        <v>32157</v>
      </c>
      <c r="G94" s="5">
        <v>30438</v>
      </c>
    </row>
    <row r="95" spans="1:7" ht="20.100000000000001" customHeight="1" x14ac:dyDescent="0.25">
      <c r="A95" s="5" t="s">
        <v>17</v>
      </c>
      <c r="B95" s="5">
        <v>358</v>
      </c>
      <c r="C95" s="5">
        <v>13115</v>
      </c>
      <c r="D95" s="5">
        <f>$F95-$F$90</f>
        <v>24652</v>
      </c>
      <c r="E95" s="5">
        <f>100*($F95-$F$90)/($G$90-$F$90)</f>
        <v>9.7600373741492827</v>
      </c>
      <c r="F95" s="5">
        <v>31180</v>
      </c>
      <c r="G95" s="5">
        <v>29636</v>
      </c>
    </row>
    <row r="96" spans="1:7" ht="20.100000000000001" customHeight="1" x14ac:dyDescent="0.25">
      <c r="A96" s="6" t="s">
        <v>18</v>
      </c>
      <c r="B96" s="6">
        <v>1112</v>
      </c>
      <c r="C96" s="6">
        <v>21824</v>
      </c>
      <c r="D96" s="6">
        <f>$F96-$F$90</f>
        <v>22804</v>
      </c>
      <c r="E96" s="6">
        <f>100*($F96-$F$90)/($G$90-$F$90)</f>
        <v>9.0283908924265877</v>
      </c>
      <c r="F96" s="6">
        <v>29332</v>
      </c>
      <c r="G96" s="6">
        <v>27427</v>
      </c>
    </row>
    <row r="99" spans="1:7" ht="20.100000000000001" customHeight="1" x14ac:dyDescent="0.25">
      <c r="A99" s="4" t="s">
        <v>19</v>
      </c>
      <c r="B99" s="4" t="s">
        <v>53</v>
      </c>
      <c r="C99" s="4" t="s">
        <v>54</v>
      </c>
      <c r="D99" s="4" t="s">
        <v>33</v>
      </c>
      <c r="E99" s="4" t="s">
        <v>23</v>
      </c>
      <c r="F99" s="4">
        <v>15780</v>
      </c>
      <c r="G99" s="4">
        <f>'[1]Худшее для ЗК'!$B$11</f>
        <v>193741</v>
      </c>
    </row>
    <row r="100" spans="1:7" ht="20.100000000000001" customHeight="1" x14ac:dyDescent="0.25">
      <c r="A100" s="4" t="s">
        <v>24</v>
      </c>
      <c r="B100" s="4" t="s">
        <v>25</v>
      </c>
      <c r="C100" s="4" t="s">
        <v>26</v>
      </c>
      <c r="D100" s="4" t="s">
        <v>27</v>
      </c>
      <c r="E100" s="4" t="s">
        <v>28</v>
      </c>
      <c r="F100" s="4" t="s">
        <v>29</v>
      </c>
      <c r="G100" s="4" t="s">
        <v>30</v>
      </c>
    </row>
    <row r="101" spans="1:7" ht="20.100000000000001" customHeight="1" x14ac:dyDescent="0.25">
      <c r="A101" s="5" t="s">
        <v>13</v>
      </c>
      <c r="B101" s="5">
        <v>36</v>
      </c>
      <c r="C101" s="5">
        <v>2185</v>
      </c>
      <c r="D101" s="5">
        <f>$F101-$F$99</f>
        <v>103574</v>
      </c>
      <c r="E101" s="5">
        <f>100*($F101-$F$99)/($G$99-$F$99)</f>
        <v>58.200392220767469</v>
      </c>
      <c r="F101" s="5">
        <v>119354</v>
      </c>
      <c r="G101" s="5">
        <v>116689</v>
      </c>
    </row>
    <row r="102" spans="1:7" ht="20.100000000000001" customHeight="1" x14ac:dyDescent="0.25">
      <c r="A102" s="5" t="s">
        <v>15</v>
      </c>
      <c r="B102" s="5">
        <v>90</v>
      </c>
      <c r="C102" s="5">
        <v>4409</v>
      </c>
      <c r="D102" s="5">
        <f>$F102-$F$99</f>
        <v>94346</v>
      </c>
      <c r="E102" s="5">
        <f>100*($F102-$F$99)/($G$99-$F$99)</f>
        <v>53.014986429610985</v>
      </c>
      <c r="F102" s="5">
        <v>110126</v>
      </c>
      <c r="G102" s="5">
        <v>105530</v>
      </c>
    </row>
    <row r="103" spans="1:7" ht="20.100000000000001" customHeight="1" x14ac:dyDescent="0.25">
      <c r="A103" s="5" t="s">
        <v>16</v>
      </c>
      <c r="B103" s="5">
        <v>250</v>
      </c>
      <c r="C103" s="5">
        <v>8821</v>
      </c>
      <c r="D103" s="5">
        <f>$F103-$F$99</f>
        <v>85795</v>
      </c>
      <c r="E103" s="5">
        <f>100*($F103-$F$99)/($G$99-$F$99)</f>
        <v>48.210001067649657</v>
      </c>
      <c r="F103" s="5">
        <v>101575</v>
      </c>
      <c r="G103" s="5">
        <v>95156</v>
      </c>
    </row>
    <row r="104" spans="1:7" ht="20.100000000000001" customHeight="1" x14ac:dyDescent="0.25">
      <c r="A104" s="5" t="s">
        <v>17</v>
      </c>
      <c r="B104" s="5">
        <v>459</v>
      </c>
      <c r="C104" s="5">
        <v>13267</v>
      </c>
      <c r="D104" s="5">
        <f>$F104-$F$99</f>
        <v>81235</v>
      </c>
      <c r="E104" s="5">
        <f>100*($F104-$F$99)/($G$99-$F$99)</f>
        <v>45.647641899067771</v>
      </c>
      <c r="F104" s="5">
        <v>97015</v>
      </c>
      <c r="G104" s="5">
        <v>93109</v>
      </c>
    </row>
    <row r="105" spans="1:7" ht="20.100000000000001" customHeight="1" x14ac:dyDescent="0.25">
      <c r="A105" s="6" t="s">
        <v>18</v>
      </c>
      <c r="B105" s="6">
        <v>1386</v>
      </c>
      <c r="C105" s="6">
        <v>22212</v>
      </c>
      <c r="D105" s="6">
        <f>$F105-$F$99</f>
        <v>75713</v>
      </c>
      <c r="E105" s="6">
        <f>100*($F105-$F$99)/($G$99-$F$99)</f>
        <v>42.544714853254362</v>
      </c>
      <c r="F105" s="6">
        <v>91493</v>
      </c>
      <c r="G105" s="6">
        <v>84731</v>
      </c>
    </row>
    <row r="108" spans="1:7" ht="20.100000000000001" customHeight="1" x14ac:dyDescent="0.25">
      <c r="A108" s="4" t="s">
        <v>19</v>
      </c>
      <c r="B108" s="4" t="s">
        <v>55</v>
      </c>
      <c r="C108" s="4" t="s">
        <v>56</v>
      </c>
      <c r="D108" s="4" t="s">
        <v>44</v>
      </c>
      <c r="E108" s="4" t="s">
        <v>23</v>
      </c>
      <c r="F108" s="4">
        <v>699</v>
      </c>
      <c r="G108" s="4">
        <f>'[1]Худшее для ЗК'!$B$12</f>
        <v>4935</v>
      </c>
    </row>
    <row r="109" spans="1:7" ht="20.100000000000001" customHeight="1" x14ac:dyDescent="0.25">
      <c r="A109" s="4" t="s">
        <v>24</v>
      </c>
      <c r="B109" s="4" t="s">
        <v>25</v>
      </c>
      <c r="C109" s="4" t="s">
        <v>26</v>
      </c>
      <c r="D109" s="4" t="s">
        <v>27</v>
      </c>
      <c r="E109" s="4" t="s">
        <v>28</v>
      </c>
      <c r="F109" s="4" t="s">
        <v>29</v>
      </c>
      <c r="G109" s="4" t="s">
        <v>30</v>
      </c>
    </row>
    <row r="110" spans="1:7" ht="20.100000000000001" customHeight="1" x14ac:dyDescent="0.25">
      <c r="A110" s="5" t="s">
        <v>13</v>
      </c>
      <c r="B110" s="5">
        <v>8</v>
      </c>
      <c r="C110" s="5">
        <v>2088</v>
      </c>
      <c r="D110" s="5">
        <f>$F110-$F$108</f>
        <v>1061</v>
      </c>
      <c r="E110" s="5">
        <f>100*($F110-$F$108)/($G$108-$F$108)</f>
        <v>25.047214353163362</v>
      </c>
      <c r="F110" s="5">
        <v>1760</v>
      </c>
      <c r="G110" s="5">
        <v>1630</v>
      </c>
    </row>
    <row r="111" spans="1:7" ht="20.100000000000001" customHeight="1" x14ac:dyDescent="0.25">
      <c r="A111" s="5" t="s">
        <v>15</v>
      </c>
      <c r="B111" s="5">
        <v>22</v>
      </c>
      <c r="C111" s="5">
        <v>4187</v>
      </c>
      <c r="D111" s="5">
        <f>$F111-$F$108</f>
        <v>855</v>
      </c>
      <c r="E111" s="5">
        <f>100*($F111-$F$108)/($G$108-$F$108)</f>
        <v>20.18413597733711</v>
      </c>
      <c r="F111" s="5">
        <v>1554</v>
      </c>
      <c r="G111" s="5">
        <v>1446</v>
      </c>
    </row>
    <row r="112" spans="1:7" ht="20.100000000000001" customHeight="1" x14ac:dyDescent="0.25">
      <c r="A112" s="5" t="s">
        <v>16</v>
      </c>
      <c r="B112" s="5">
        <v>76</v>
      </c>
      <c r="C112" s="5">
        <v>8446</v>
      </c>
      <c r="D112" s="5">
        <f>$F112-$F$108</f>
        <v>738</v>
      </c>
      <c r="E112" s="5">
        <f>100*($F112-$F$108)/($G$108-$F$108)</f>
        <v>17.422096317280452</v>
      </c>
      <c r="F112" s="5">
        <v>1437</v>
      </c>
      <c r="G112" s="5">
        <v>1238</v>
      </c>
    </row>
    <row r="113" spans="1:7" ht="20.100000000000001" customHeight="1" x14ac:dyDescent="0.25">
      <c r="A113" s="5" t="s">
        <v>17</v>
      </c>
      <c r="B113" s="5">
        <v>151</v>
      </c>
      <c r="C113" s="5">
        <v>12756</v>
      </c>
      <c r="D113" s="5">
        <f>$F113-$F$108</f>
        <v>691</v>
      </c>
      <c r="E113" s="5">
        <f>100*($F113-$F$108)/($G$108-$F$108)</f>
        <v>16.312559017941453</v>
      </c>
      <c r="F113" s="5">
        <v>1390</v>
      </c>
      <c r="G113" s="5">
        <v>1200</v>
      </c>
    </row>
    <row r="114" spans="1:7" ht="20.100000000000001" customHeight="1" x14ac:dyDescent="0.25">
      <c r="A114" s="6" t="s">
        <v>18</v>
      </c>
      <c r="B114" s="6">
        <v>519</v>
      </c>
      <c r="C114" s="6">
        <v>21206</v>
      </c>
      <c r="D114" s="6">
        <f>$F114-$F$108</f>
        <v>605</v>
      </c>
      <c r="E114" s="6">
        <f>100*($F114-$F$108)/($G$108-$F$108)</f>
        <v>14.282341831916902</v>
      </c>
      <c r="F114" s="6">
        <v>1304</v>
      </c>
      <c r="G114" s="6">
        <v>1137</v>
      </c>
    </row>
    <row r="117" spans="1:7" ht="20.100000000000001" customHeight="1" x14ac:dyDescent="0.25">
      <c r="A117" s="4" t="s">
        <v>19</v>
      </c>
      <c r="B117" s="4" t="s">
        <v>57</v>
      </c>
      <c r="C117" s="4" t="s">
        <v>58</v>
      </c>
      <c r="D117" s="4" t="s">
        <v>44</v>
      </c>
      <c r="E117" s="4" t="s">
        <v>23</v>
      </c>
      <c r="F117" s="4">
        <v>629</v>
      </c>
      <c r="G117" s="4">
        <f>'[1]Худшее для ЗК'!$B$13</f>
        <v>3481</v>
      </c>
    </row>
    <row r="118" spans="1:7" ht="20.100000000000001" customHeight="1" x14ac:dyDescent="0.25">
      <c r="A118" s="4" t="s">
        <v>24</v>
      </c>
      <c r="B118" s="4" t="s">
        <v>25</v>
      </c>
      <c r="C118" s="4" t="s">
        <v>26</v>
      </c>
      <c r="D118" s="4" t="s">
        <v>27</v>
      </c>
      <c r="E118" s="4" t="s">
        <v>28</v>
      </c>
      <c r="F118" s="4" t="s">
        <v>29</v>
      </c>
      <c r="G118" s="4" t="s">
        <v>30</v>
      </c>
    </row>
    <row r="119" spans="1:7" ht="20.100000000000001" customHeight="1" x14ac:dyDescent="0.25">
      <c r="A119" s="5" t="s">
        <v>13</v>
      </c>
      <c r="B119" s="5">
        <v>17</v>
      </c>
      <c r="C119" s="5">
        <v>2121</v>
      </c>
      <c r="D119" s="5">
        <f>$F119-$F$117</f>
        <v>1639</v>
      </c>
      <c r="E119" s="5">
        <f>100*($F119-$F$117)/($G$117-$F$117)</f>
        <v>57.46844319775596</v>
      </c>
      <c r="F119" s="5">
        <v>2268</v>
      </c>
      <c r="G119" s="5">
        <v>2165</v>
      </c>
    </row>
    <row r="120" spans="1:7" ht="20.100000000000001" customHeight="1" x14ac:dyDescent="0.25">
      <c r="A120" s="5" t="s">
        <v>15</v>
      </c>
      <c r="B120" s="5">
        <v>40</v>
      </c>
      <c r="C120" s="5">
        <v>4247</v>
      </c>
      <c r="D120" s="5">
        <f>$F120-$F$117</f>
        <v>1470</v>
      </c>
      <c r="E120" s="5">
        <f>100*($F120-$F$117)/($G$117-$F$117)</f>
        <v>51.542776998597475</v>
      </c>
      <c r="F120" s="5">
        <v>2099</v>
      </c>
      <c r="G120" s="5">
        <v>1931</v>
      </c>
    </row>
    <row r="121" spans="1:7" ht="20.100000000000001" customHeight="1" x14ac:dyDescent="0.25">
      <c r="A121" s="5" t="s">
        <v>16</v>
      </c>
      <c r="B121" s="5">
        <v>127</v>
      </c>
      <c r="C121" s="5">
        <v>8605</v>
      </c>
      <c r="D121" s="5">
        <f>$F121-$F$117</f>
        <v>1349</v>
      </c>
      <c r="E121" s="5">
        <f>100*($F121-$F$117)/($G$117-$F$117)</f>
        <v>47.300140252454419</v>
      </c>
      <c r="F121" s="5">
        <v>1978</v>
      </c>
      <c r="G121" s="5">
        <v>1874</v>
      </c>
    </row>
    <row r="122" spans="1:7" ht="20.100000000000001" customHeight="1" x14ac:dyDescent="0.25">
      <c r="A122" s="5" t="s">
        <v>17</v>
      </c>
      <c r="B122" s="5">
        <v>288</v>
      </c>
      <c r="C122" s="5">
        <v>12976</v>
      </c>
      <c r="D122" s="5">
        <f>$F122-$F$117</f>
        <v>1285</v>
      </c>
      <c r="E122" s="5">
        <f>100*($F122-$F$117)/($G$117-$F$117)</f>
        <v>45.05610098176718</v>
      </c>
      <c r="F122" s="5">
        <v>1914</v>
      </c>
      <c r="G122" s="5">
        <v>1804</v>
      </c>
    </row>
    <row r="123" spans="1:7" ht="20.100000000000001" customHeight="1" x14ac:dyDescent="0.25">
      <c r="A123" s="6" t="s">
        <v>18</v>
      </c>
      <c r="B123" s="6">
        <v>873</v>
      </c>
      <c r="C123" s="6">
        <v>21574</v>
      </c>
      <c r="D123" s="6">
        <f>$F123-$F$117</f>
        <v>1201</v>
      </c>
      <c r="E123" s="6">
        <f>100*($F123-$F$117)/($G$117-$F$117)</f>
        <v>42.110799438990185</v>
      </c>
      <c r="F123" s="6">
        <v>1830</v>
      </c>
      <c r="G123" s="6">
        <v>1698</v>
      </c>
    </row>
    <row r="126" spans="1:7" ht="20.100000000000001" customHeight="1" x14ac:dyDescent="0.25">
      <c r="A126" s="4" t="s">
        <v>19</v>
      </c>
      <c r="B126" s="4" t="s">
        <v>59</v>
      </c>
      <c r="C126" s="4" t="s">
        <v>60</v>
      </c>
      <c r="D126" s="4" t="s">
        <v>44</v>
      </c>
      <c r="E126" s="4" t="s">
        <v>23</v>
      </c>
      <c r="F126" s="4">
        <v>426</v>
      </c>
      <c r="G126" s="4">
        <f>'[1]Худшее для ЗК'!$B$14</f>
        <v>3574</v>
      </c>
    </row>
    <row r="127" spans="1:7" ht="20.100000000000001" customHeight="1" x14ac:dyDescent="0.25">
      <c r="A127" s="4" t="s">
        <v>24</v>
      </c>
      <c r="B127" s="4" t="s">
        <v>25</v>
      </c>
      <c r="C127" s="4" t="s">
        <v>26</v>
      </c>
      <c r="D127" s="4" t="s">
        <v>27</v>
      </c>
      <c r="E127" s="4" t="s">
        <v>28</v>
      </c>
      <c r="F127" s="4" t="s">
        <v>29</v>
      </c>
      <c r="G127" s="4" t="s">
        <v>30</v>
      </c>
    </row>
    <row r="128" spans="1:7" ht="20.100000000000001" customHeight="1" x14ac:dyDescent="0.25">
      <c r="A128" s="5" t="s">
        <v>13</v>
      </c>
      <c r="B128" s="5">
        <v>11</v>
      </c>
      <c r="C128" s="5">
        <v>2087</v>
      </c>
      <c r="D128" s="5">
        <f>$F128-$F$126</f>
        <v>589</v>
      </c>
      <c r="E128" s="5">
        <f>100*($F128-$F$126)/($G$126-$F$126)</f>
        <v>18.710292249047015</v>
      </c>
      <c r="F128" s="5">
        <v>1015</v>
      </c>
      <c r="G128" s="5">
        <v>946</v>
      </c>
    </row>
    <row r="129" spans="1:7" ht="20.100000000000001" customHeight="1" x14ac:dyDescent="0.25">
      <c r="A129" s="5" t="s">
        <v>15</v>
      </c>
      <c r="B129" s="5">
        <v>27</v>
      </c>
      <c r="C129" s="5">
        <v>4193</v>
      </c>
      <c r="D129" s="5">
        <f>$F129-$F$126</f>
        <v>531</v>
      </c>
      <c r="E129" s="5">
        <f>100*($F129-$F$126)/($G$126-$F$126)</f>
        <v>16.867852604828464</v>
      </c>
      <c r="F129" s="5">
        <v>957</v>
      </c>
      <c r="G129" s="5">
        <v>915</v>
      </c>
    </row>
    <row r="130" spans="1:7" ht="20.100000000000001" customHeight="1" x14ac:dyDescent="0.25">
      <c r="A130" s="5" t="s">
        <v>16</v>
      </c>
      <c r="B130" s="5">
        <v>86</v>
      </c>
      <c r="C130" s="5">
        <v>8441</v>
      </c>
      <c r="D130" s="5">
        <f>$F130-$F$126</f>
        <v>446</v>
      </c>
      <c r="E130" s="5">
        <f>100*($F130-$F$126)/($G$126-$F$126)</f>
        <v>14.167725540025414</v>
      </c>
      <c r="F130" s="5">
        <v>872</v>
      </c>
      <c r="G130" s="5">
        <v>824</v>
      </c>
    </row>
    <row r="131" spans="1:7" ht="20.100000000000001" customHeight="1" x14ac:dyDescent="0.25">
      <c r="A131" s="5" t="s">
        <v>17</v>
      </c>
      <c r="B131" s="5">
        <v>188</v>
      </c>
      <c r="C131" s="5">
        <v>12743</v>
      </c>
      <c r="D131" s="5">
        <f>$F131-$F$126</f>
        <v>397</v>
      </c>
      <c r="E131" s="5">
        <f>100*($F131-$F$126)/($G$126-$F$126)</f>
        <v>12.611181702668361</v>
      </c>
      <c r="F131" s="5">
        <v>823</v>
      </c>
      <c r="G131" s="5">
        <v>754</v>
      </c>
    </row>
    <row r="132" spans="1:7" ht="20.100000000000001" customHeight="1" x14ac:dyDescent="0.25">
      <c r="A132" s="6" t="s">
        <v>18</v>
      </c>
      <c r="B132" s="6">
        <v>602</v>
      </c>
      <c r="C132" s="6">
        <v>21223</v>
      </c>
      <c r="D132" s="6">
        <f>$F132-$F$126</f>
        <v>371</v>
      </c>
      <c r="E132" s="6">
        <f>100*($F132-$F$126)/($G$126-$F$126)</f>
        <v>11.785260482846251</v>
      </c>
      <c r="F132" s="6">
        <v>797</v>
      </c>
      <c r="G132" s="6">
        <v>742</v>
      </c>
    </row>
    <row r="135" spans="1:7" ht="20.100000000000001" customHeight="1" x14ac:dyDescent="0.25">
      <c r="A135" s="4" t="s">
        <v>19</v>
      </c>
      <c r="B135" s="4" t="s">
        <v>61</v>
      </c>
      <c r="C135" s="4" t="s">
        <v>62</v>
      </c>
      <c r="D135" s="4" t="s">
        <v>44</v>
      </c>
      <c r="E135" s="4" t="s">
        <v>23</v>
      </c>
      <c r="F135" s="4">
        <v>538</v>
      </c>
      <c r="G135" s="4">
        <f>'[1]Худшее для ЗК'!$B$15</f>
        <v>3678</v>
      </c>
    </row>
    <row r="136" spans="1:7" ht="20.100000000000001" customHeight="1" x14ac:dyDescent="0.25">
      <c r="A136" s="4" t="s">
        <v>24</v>
      </c>
      <c r="B136" s="4" t="s">
        <v>25</v>
      </c>
      <c r="C136" s="4" t="s">
        <v>26</v>
      </c>
      <c r="D136" s="4" t="s">
        <v>27</v>
      </c>
      <c r="E136" s="4" t="s">
        <v>28</v>
      </c>
      <c r="F136" s="4" t="s">
        <v>29</v>
      </c>
      <c r="G136" s="4" t="s">
        <v>30</v>
      </c>
    </row>
    <row r="137" spans="1:7" ht="20.100000000000001" customHeight="1" x14ac:dyDescent="0.25">
      <c r="A137" s="5" t="s">
        <v>13</v>
      </c>
      <c r="B137" s="5">
        <v>15</v>
      </c>
      <c r="C137" s="5">
        <v>2106</v>
      </c>
      <c r="D137" s="5">
        <f>$F137-$F$135</f>
        <v>1103</v>
      </c>
      <c r="E137" s="5">
        <f>100*($F137-$F$135)/($G$135-$F$135)</f>
        <v>35.127388535031848</v>
      </c>
      <c r="F137" s="5">
        <v>1641</v>
      </c>
      <c r="G137" s="5">
        <v>1467</v>
      </c>
    </row>
    <row r="138" spans="1:7" ht="20.100000000000001" customHeight="1" x14ac:dyDescent="0.25">
      <c r="A138" s="5" t="s">
        <v>15</v>
      </c>
      <c r="B138" s="5">
        <v>36</v>
      </c>
      <c r="C138" s="5">
        <v>4246</v>
      </c>
      <c r="D138" s="5">
        <f>$F138-$F$135</f>
        <v>992</v>
      </c>
      <c r="E138" s="5">
        <f>100*($F138-$F$135)/($G$135-$F$135)</f>
        <v>31.592356687898089</v>
      </c>
      <c r="F138" s="5">
        <v>1530</v>
      </c>
      <c r="G138" s="5">
        <v>1409</v>
      </c>
    </row>
    <row r="139" spans="1:7" ht="20.100000000000001" customHeight="1" x14ac:dyDescent="0.25">
      <c r="A139" s="5" t="s">
        <v>16</v>
      </c>
      <c r="B139" s="5">
        <v>115</v>
      </c>
      <c r="C139" s="5">
        <v>8524</v>
      </c>
      <c r="D139" s="5">
        <f>$F139-$F$135</f>
        <v>891</v>
      </c>
      <c r="E139" s="5">
        <f>100*($F139-$F$135)/($G$135-$F$135)</f>
        <v>28.375796178343951</v>
      </c>
      <c r="F139" s="5">
        <v>1429</v>
      </c>
      <c r="G139" s="5">
        <v>1314</v>
      </c>
    </row>
    <row r="140" spans="1:7" ht="20.100000000000001" customHeight="1" x14ac:dyDescent="0.25">
      <c r="A140" s="5" t="s">
        <v>17</v>
      </c>
      <c r="B140" s="5">
        <v>229</v>
      </c>
      <c r="C140" s="5">
        <v>12819</v>
      </c>
      <c r="D140" s="5">
        <f>$F140-$F$135</f>
        <v>820</v>
      </c>
      <c r="E140" s="5">
        <f>100*($F140-$F$135)/($G$135-$F$135)</f>
        <v>26.114649681528661</v>
      </c>
      <c r="F140" s="5">
        <v>1358</v>
      </c>
      <c r="G140" s="5">
        <v>1291</v>
      </c>
    </row>
    <row r="141" spans="1:7" ht="20.100000000000001" customHeight="1" x14ac:dyDescent="0.25">
      <c r="A141" s="6" t="s">
        <v>18</v>
      </c>
      <c r="B141" s="6">
        <v>726</v>
      </c>
      <c r="C141" s="6">
        <v>21475</v>
      </c>
      <c r="D141" s="6">
        <f>$F141-$F$135</f>
        <v>770</v>
      </c>
      <c r="E141" s="6">
        <f>100*($F141-$F$135)/($G$135-$F$135)</f>
        <v>24.522292993630572</v>
      </c>
      <c r="F141" s="6">
        <v>1308</v>
      </c>
      <c r="G141" s="6">
        <v>1259</v>
      </c>
    </row>
    <row r="144" spans="1:7" ht="20.100000000000001" customHeight="1" x14ac:dyDescent="0.25">
      <c r="A144" s="4" t="s">
        <v>19</v>
      </c>
      <c r="B144" s="4" t="s">
        <v>63</v>
      </c>
      <c r="C144" s="4" t="s">
        <v>64</v>
      </c>
      <c r="D144" s="4" t="s">
        <v>44</v>
      </c>
      <c r="E144" s="4" t="s">
        <v>23</v>
      </c>
      <c r="F144" s="4">
        <v>937</v>
      </c>
      <c r="G144" s="4">
        <f>'[1]Худшее для ЗК'!$B$16</f>
        <v>38947</v>
      </c>
    </row>
    <row r="145" spans="1:7" ht="20.100000000000001" customHeight="1" x14ac:dyDescent="0.25">
      <c r="A145" s="4" t="s">
        <v>24</v>
      </c>
      <c r="B145" s="4" t="s">
        <v>25</v>
      </c>
      <c r="C145" s="4" t="s">
        <v>26</v>
      </c>
      <c r="D145" s="4" t="s">
        <v>27</v>
      </c>
      <c r="E145" s="4" t="s">
        <v>28</v>
      </c>
      <c r="F145" s="4" t="s">
        <v>29</v>
      </c>
      <c r="G145" s="4" t="s">
        <v>30</v>
      </c>
    </row>
    <row r="146" spans="1:7" ht="20.100000000000001" customHeight="1" x14ac:dyDescent="0.25">
      <c r="A146" s="5" t="s">
        <v>13</v>
      </c>
      <c r="B146" s="5">
        <v>7</v>
      </c>
      <c r="C146" s="5">
        <v>2077</v>
      </c>
      <c r="D146" s="5">
        <f>$F146-$F$144</f>
        <v>633</v>
      </c>
      <c r="E146" s="5">
        <f>100*($F146-$F$144)/($G$144-$F$144)</f>
        <v>1.6653512233622731</v>
      </c>
      <c r="F146" s="5">
        <v>1570</v>
      </c>
      <c r="G146" s="5">
        <v>1394</v>
      </c>
    </row>
    <row r="147" spans="1:7" ht="20.100000000000001" customHeight="1" x14ac:dyDescent="0.25">
      <c r="A147" s="5" t="s">
        <v>15</v>
      </c>
      <c r="B147" s="5">
        <v>18</v>
      </c>
      <c r="C147" s="5">
        <v>4156</v>
      </c>
      <c r="D147" s="5">
        <f>$F147-$F$144</f>
        <v>489</v>
      </c>
      <c r="E147" s="5">
        <f>100*($F147-$F$144)/($G$144-$F$144)</f>
        <v>1.2865035516969219</v>
      </c>
      <c r="F147" s="5">
        <v>1426</v>
      </c>
      <c r="G147" s="5">
        <v>1345</v>
      </c>
    </row>
    <row r="148" spans="1:7" ht="20.100000000000001" customHeight="1" x14ac:dyDescent="0.25">
      <c r="A148" s="5" t="s">
        <v>16</v>
      </c>
      <c r="B148" s="5">
        <v>62</v>
      </c>
      <c r="C148" s="5">
        <v>8367</v>
      </c>
      <c r="D148" s="5">
        <f>$F148-$F$144</f>
        <v>372</v>
      </c>
      <c r="E148" s="5">
        <f>100*($F148-$F$144)/($G$144-$F$144)</f>
        <v>0.97868981846882397</v>
      </c>
      <c r="F148" s="5">
        <v>1309</v>
      </c>
      <c r="G148" s="5">
        <v>1244</v>
      </c>
    </row>
    <row r="149" spans="1:7" ht="20.100000000000001" customHeight="1" x14ac:dyDescent="0.25">
      <c r="A149" s="5" t="s">
        <v>17</v>
      </c>
      <c r="B149" s="5">
        <v>129</v>
      </c>
      <c r="C149" s="5">
        <v>12579</v>
      </c>
      <c r="D149" s="5">
        <f>$F149-$F$144</f>
        <v>355</v>
      </c>
      <c r="E149" s="5">
        <f>100*($F149-$F$144)/($G$144-$F$144)</f>
        <v>0.93396474611944225</v>
      </c>
      <c r="F149" s="5">
        <v>1292</v>
      </c>
      <c r="G149" s="5">
        <v>1183</v>
      </c>
    </row>
    <row r="150" spans="1:7" ht="20.100000000000001" customHeight="1" x14ac:dyDescent="0.25">
      <c r="A150" s="6" t="s">
        <v>18</v>
      </c>
      <c r="B150" s="6">
        <v>468</v>
      </c>
      <c r="C150" s="6">
        <v>20993</v>
      </c>
      <c r="D150" s="6">
        <f>$F150-$F$144</f>
        <v>252</v>
      </c>
      <c r="E150" s="6">
        <f>100*($F150-$F$144)/($G$144-$F$144)</f>
        <v>0.66298342541436461</v>
      </c>
      <c r="F150" s="6">
        <v>1189</v>
      </c>
      <c r="G150" s="6">
        <v>1071</v>
      </c>
    </row>
    <row r="153" spans="1:7" ht="20.100000000000001" customHeight="1" x14ac:dyDescent="0.25">
      <c r="A153" s="4" t="s">
        <v>19</v>
      </c>
      <c r="B153" s="4" t="s">
        <v>65</v>
      </c>
      <c r="C153" s="4" t="s">
        <v>66</v>
      </c>
      <c r="D153" s="4" t="s">
        <v>44</v>
      </c>
      <c r="E153" s="4" t="s">
        <v>23</v>
      </c>
      <c r="F153" s="4">
        <v>2378</v>
      </c>
      <c r="G153" s="4">
        <f>'[1]Худшее для ЗК'!$B$17</f>
        <v>75467</v>
      </c>
    </row>
    <row r="154" spans="1:7" ht="20.100000000000001" customHeight="1" x14ac:dyDescent="0.25">
      <c r="A154" s="4" t="s">
        <v>24</v>
      </c>
      <c r="B154" s="4" t="s">
        <v>25</v>
      </c>
      <c r="C154" s="4" t="s">
        <v>26</v>
      </c>
      <c r="D154" s="4" t="s">
        <v>27</v>
      </c>
      <c r="E154" s="4" t="s">
        <v>28</v>
      </c>
      <c r="F154" s="4" t="s">
        <v>29</v>
      </c>
      <c r="G154" s="4" t="s">
        <v>30</v>
      </c>
    </row>
    <row r="155" spans="1:7" ht="20.100000000000001" customHeight="1" x14ac:dyDescent="0.25">
      <c r="A155" s="5" t="s">
        <v>13</v>
      </c>
      <c r="B155" s="5">
        <v>52</v>
      </c>
      <c r="C155" s="5">
        <v>2188</v>
      </c>
      <c r="D155" s="5">
        <f>$F155-$F$153</f>
        <v>17505</v>
      </c>
      <c r="E155" s="5">
        <f>100*($F155-$F$153)/($G$153-$F$153)</f>
        <v>23.950252431966508</v>
      </c>
      <c r="F155" s="5">
        <v>19883</v>
      </c>
      <c r="G155" s="5">
        <v>19356</v>
      </c>
    </row>
    <row r="156" spans="1:7" ht="20.100000000000001" customHeight="1" x14ac:dyDescent="0.25">
      <c r="A156" s="5" t="s">
        <v>15</v>
      </c>
      <c r="B156" s="5">
        <v>124</v>
      </c>
      <c r="C156" s="5">
        <v>4427</v>
      </c>
      <c r="D156" s="5">
        <f>$F156-$F$153</f>
        <v>15995</v>
      </c>
      <c r="E156" s="5">
        <f>100*($F156-$F$153)/($G$153-$F$153)</f>
        <v>21.88427807193969</v>
      </c>
      <c r="F156" s="5">
        <v>18373</v>
      </c>
      <c r="G156" s="5">
        <v>18050</v>
      </c>
    </row>
    <row r="157" spans="1:7" ht="20.100000000000001" customHeight="1" x14ac:dyDescent="0.25">
      <c r="A157" s="5" t="s">
        <v>16</v>
      </c>
      <c r="B157" s="5">
        <v>357</v>
      </c>
      <c r="C157" s="5">
        <v>8837</v>
      </c>
      <c r="D157" s="5">
        <f>$F157-$F$153</f>
        <v>15309</v>
      </c>
      <c r="E157" s="5">
        <f>100*($F157-$F$153)/($G$153-$F$153)</f>
        <v>20.945696342814923</v>
      </c>
      <c r="F157" s="5">
        <v>17687</v>
      </c>
      <c r="G157" s="5">
        <v>16808</v>
      </c>
    </row>
    <row r="158" spans="1:7" ht="20.100000000000001" customHeight="1" x14ac:dyDescent="0.25">
      <c r="A158" s="5" t="s">
        <v>17</v>
      </c>
      <c r="B158" s="5">
        <v>632</v>
      </c>
      <c r="C158" s="5">
        <v>13287</v>
      </c>
      <c r="D158" s="5">
        <f>$F158-$F$153</f>
        <v>14590</v>
      </c>
      <c r="E158" s="5">
        <f>100*($F158-$F$153)/($G$153-$F$153)</f>
        <v>19.961964180656459</v>
      </c>
      <c r="F158" s="5">
        <v>16968</v>
      </c>
      <c r="G158" s="5">
        <v>16190</v>
      </c>
    </row>
    <row r="159" spans="1:7" ht="20.100000000000001" customHeight="1" x14ac:dyDescent="0.25">
      <c r="A159" s="6" t="s">
        <v>18</v>
      </c>
      <c r="B159" s="6">
        <v>1749</v>
      </c>
      <c r="C159" s="6">
        <v>22228</v>
      </c>
      <c r="D159" s="6">
        <f>$F159-$F$153</f>
        <v>13927</v>
      </c>
      <c r="E159" s="6">
        <f>100*($F159-$F$153)/($G$153-$F$153)</f>
        <v>19.054850935161241</v>
      </c>
      <c r="F159" s="6">
        <v>16305</v>
      </c>
      <c r="G159" s="6">
        <v>15686</v>
      </c>
    </row>
    <row r="162" spans="1:7" ht="20.100000000000001" customHeight="1" x14ac:dyDescent="0.25">
      <c r="A162" s="4" t="s">
        <v>19</v>
      </c>
      <c r="B162" s="4" t="s">
        <v>67</v>
      </c>
      <c r="C162" s="4" t="s">
        <v>68</v>
      </c>
      <c r="D162" s="4" t="s">
        <v>33</v>
      </c>
      <c r="E162" s="4" t="s">
        <v>23</v>
      </c>
      <c r="F162" s="4">
        <v>6942</v>
      </c>
      <c r="G162" s="4">
        <f>'[1]Худшее для ЗК'!$B$18</f>
        <v>52176</v>
      </c>
    </row>
    <row r="163" spans="1:7" ht="20.100000000000001" customHeight="1" x14ac:dyDescent="0.25">
      <c r="A163" s="4" t="s">
        <v>24</v>
      </c>
      <c r="B163" s="4" t="s">
        <v>25</v>
      </c>
      <c r="C163" s="4" t="s">
        <v>26</v>
      </c>
      <c r="D163" s="4" t="s">
        <v>27</v>
      </c>
      <c r="E163" s="4" t="s">
        <v>28</v>
      </c>
      <c r="F163" s="4" t="s">
        <v>29</v>
      </c>
      <c r="G163" s="4" t="s">
        <v>30</v>
      </c>
    </row>
    <row r="164" spans="1:7" ht="20.100000000000001" customHeight="1" x14ac:dyDescent="0.25">
      <c r="A164" s="5" t="s">
        <v>13</v>
      </c>
      <c r="B164" s="5">
        <v>21</v>
      </c>
      <c r="C164" s="5">
        <v>2136</v>
      </c>
      <c r="D164" s="5">
        <f>$F164-$F$162</f>
        <v>25897</v>
      </c>
      <c r="E164" s="5">
        <f>100*($F164-$F$162)/($G$162-$F$162)</f>
        <v>57.25118273864792</v>
      </c>
      <c r="F164" s="5">
        <v>32839</v>
      </c>
      <c r="G164" s="5">
        <v>31515</v>
      </c>
    </row>
    <row r="165" spans="1:7" ht="20.100000000000001" customHeight="1" x14ac:dyDescent="0.25">
      <c r="A165" s="5" t="s">
        <v>15</v>
      </c>
      <c r="B165" s="5">
        <v>53</v>
      </c>
      <c r="C165" s="5">
        <v>4293</v>
      </c>
      <c r="D165" s="5">
        <f>$F165-$F$162</f>
        <v>23640</v>
      </c>
      <c r="E165" s="5">
        <f>100*($F165-$F$162)/($G$162-$F$162)</f>
        <v>52.261573152938055</v>
      </c>
      <c r="F165" s="5">
        <v>30582</v>
      </c>
      <c r="G165" s="5">
        <v>29094</v>
      </c>
    </row>
    <row r="166" spans="1:7" ht="20.100000000000001" customHeight="1" x14ac:dyDescent="0.25">
      <c r="A166" s="5" t="s">
        <v>16</v>
      </c>
      <c r="B166" s="5">
        <v>160</v>
      </c>
      <c r="C166" s="5">
        <v>8625</v>
      </c>
      <c r="D166" s="5">
        <f>$F166-$F$162</f>
        <v>21162</v>
      </c>
      <c r="E166" s="5">
        <f>100*($F166-$F$162)/($G$162-$F$162)</f>
        <v>46.783393022947344</v>
      </c>
      <c r="F166" s="5">
        <v>28104</v>
      </c>
      <c r="G166" s="5">
        <v>27247</v>
      </c>
    </row>
    <row r="167" spans="1:7" ht="20.100000000000001" customHeight="1" x14ac:dyDescent="0.25">
      <c r="A167" s="5" t="s">
        <v>17</v>
      </c>
      <c r="B167" s="5">
        <v>317</v>
      </c>
      <c r="C167" s="5">
        <v>13013</v>
      </c>
      <c r="D167" s="5">
        <f>$F167-$F$162</f>
        <v>20211</v>
      </c>
      <c r="E167" s="5">
        <f>100*($F167-$F$162)/($G$162-$F$162)</f>
        <v>44.680992174028383</v>
      </c>
      <c r="F167" s="5">
        <v>27153</v>
      </c>
      <c r="G167" s="5">
        <v>25576</v>
      </c>
    </row>
    <row r="168" spans="1:7" ht="20.100000000000001" customHeight="1" x14ac:dyDescent="0.25">
      <c r="A168" s="6" t="s">
        <v>18</v>
      </c>
      <c r="B168" s="6">
        <v>960</v>
      </c>
      <c r="C168" s="6">
        <v>21858</v>
      </c>
      <c r="D168" s="6">
        <f>$F168-$F$162</f>
        <v>19512</v>
      </c>
      <c r="E168" s="6">
        <f>100*($F168-$F$162)/($G$162-$F$162)</f>
        <v>43.135694389176287</v>
      </c>
      <c r="F168" s="6">
        <v>26454</v>
      </c>
      <c r="G168" s="6">
        <v>24380</v>
      </c>
    </row>
    <row r="171" spans="1:7" ht="20.100000000000001" customHeight="1" x14ac:dyDescent="0.25">
      <c r="A171" s="4" t="s">
        <v>19</v>
      </c>
      <c r="B171" s="4" t="s">
        <v>69</v>
      </c>
      <c r="C171" s="4" t="s">
        <v>70</v>
      </c>
      <c r="D171" s="4" t="s">
        <v>44</v>
      </c>
      <c r="E171" s="4" t="s">
        <v>23</v>
      </c>
      <c r="F171" s="4">
        <v>2085</v>
      </c>
      <c r="G171" s="4">
        <f>'[1]Худшее для ЗК'!$B$19</f>
        <v>5074</v>
      </c>
    </row>
    <row r="172" spans="1:7" ht="20.100000000000001" customHeight="1" x14ac:dyDescent="0.25">
      <c r="A172" s="4" t="s">
        <v>24</v>
      </c>
      <c r="B172" s="4" t="s">
        <v>25</v>
      </c>
      <c r="C172" s="4" t="s">
        <v>26</v>
      </c>
      <c r="D172" s="4" t="s">
        <v>27</v>
      </c>
      <c r="E172" s="4" t="s">
        <v>28</v>
      </c>
      <c r="F172" s="4" t="s">
        <v>29</v>
      </c>
      <c r="G172" s="4" t="s">
        <v>30</v>
      </c>
    </row>
    <row r="173" spans="1:7" ht="20.100000000000001" customHeight="1" x14ac:dyDescent="0.25">
      <c r="A173" s="5" t="s">
        <v>13</v>
      </c>
      <c r="B173" s="5">
        <v>6</v>
      </c>
      <c r="C173" s="5">
        <v>2064</v>
      </c>
      <c r="D173" s="5">
        <f>$F173-$F$171</f>
        <v>544</v>
      </c>
      <c r="E173" s="5">
        <f>100*($F173-$F$171)/($G$171-$F$171)</f>
        <v>18.200066912010705</v>
      </c>
      <c r="F173" s="5">
        <v>2629</v>
      </c>
      <c r="G173" s="5">
        <v>2351</v>
      </c>
    </row>
    <row r="174" spans="1:7" ht="20.100000000000001" customHeight="1" x14ac:dyDescent="0.25">
      <c r="A174" s="5" t="s">
        <v>15</v>
      </c>
      <c r="B174" s="5">
        <v>17</v>
      </c>
      <c r="C174" s="5">
        <v>4140</v>
      </c>
      <c r="D174" s="5">
        <f>$F174-$F$171</f>
        <v>382</v>
      </c>
      <c r="E174" s="5">
        <f>100*($F174-$F$171)/($G$171-$F$171)</f>
        <v>12.780194044831047</v>
      </c>
      <c r="F174" s="5">
        <v>2467</v>
      </c>
      <c r="G174" s="5">
        <v>2313</v>
      </c>
    </row>
    <row r="175" spans="1:7" ht="20.100000000000001" customHeight="1" x14ac:dyDescent="0.25">
      <c r="A175" s="5" t="s">
        <v>16</v>
      </c>
      <c r="B175" s="5">
        <v>55</v>
      </c>
      <c r="C175" s="5">
        <v>8321</v>
      </c>
      <c r="D175" s="5">
        <f>$F175-$F$171</f>
        <v>197</v>
      </c>
      <c r="E175" s="5">
        <f>100*($F175-$F$171)/($G$171-$F$171)</f>
        <v>6.5908330545332889</v>
      </c>
      <c r="F175" s="5">
        <v>2282</v>
      </c>
      <c r="G175" s="5">
        <v>2123</v>
      </c>
    </row>
    <row r="176" spans="1:7" ht="20.100000000000001" customHeight="1" x14ac:dyDescent="0.25">
      <c r="A176" s="5" t="s">
        <v>17</v>
      </c>
      <c r="B176" s="5">
        <v>115</v>
      </c>
      <c r="C176" s="5">
        <v>12432</v>
      </c>
      <c r="D176" s="5">
        <f>$F176-$F$171</f>
        <v>147</v>
      </c>
      <c r="E176" s="5">
        <f>100*($F176-$F$171)/($G$171-$F$171)</f>
        <v>4.918032786885246</v>
      </c>
      <c r="F176" s="5">
        <v>2232</v>
      </c>
      <c r="G176" s="5">
        <v>2121</v>
      </c>
    </row>
    <row r="177" spans="1:7" ht="20.100000000000001" customHeight="1" x14ac:dyDescent="0.25">
      <c r="A177" s="6" t="s">
        <v>18</v>
      </c>
      <c r="B177" s="6">
        <v>420</v>
      </c>
      <c r="C177" s="6">
        <v>20813</v>
      </c>
      <c r="D177" s="6">
        <f>$F177-$F$171</f>
        <v>67</v>
      </c>
      <c r="E177" s="6">
        <f>100*($F177-$F$171)/($G$171-$F$171)</f>
        <v>2.2415523586483772</v>
      </c>
      <c r="F177" s="6">
        <v>2152</v>
      </c>
      <c r="G177" s="6">
        <v>2085</v>
      </c>
    </row>
    <row r="180" spans="1:7" ht="20.100000000000001" customHeight="1" x14ac:dyDescent="0.25">
      <c r="A180" s="4" t="s">
        <v>19</v>
      </c>
      <c r="B180" s="4" t="s">
        <v>71</v>
      </c>
      <c r="C180" s="4" t="s">
        <v>72</v>
      </c>
      <c r="D180" s="4" t="s">
        <v>44</v>
      </c>
      <c r="E180" s="4" t="s">
        <v>23</v>
      </c>
      <c r="F180" s="4">
        <v>2707</v>
      </c>
      <c r="G180" s="4">
        <f>'[1]Худшее для ЗК'!$B$20</f>
        <v>68492</v>
      </c>
    </row>
    <row r="181" spans="1:7" ht="20.100000000000001" customHeight="1" x14ac:dyDescent="0.25">
      <c r="A181" s="4" t="s">
        <v>24</v>
      </c>
      <c r="B181" s="4" t="s">
        <v>25</v>
      </c>
      <c r="C181" s="4" t="s">
        <v>26</v>
      </c>
      <c r="D181" s="4" t="s">
        <v>27</v>
      </c>
      <c r="E181" s="4" t="s">
        <v>28</v>
      </c>
      <c r="F181" s="4" t="s">
        <v>29</v>
      </c>
      <c r="G181" s="4" t="s">
        <v>30</v>
      </c>
    </row>
    <row r="182" spans="1:7" ht="20.100000000000001" customHeight="1" x14ac:dyDescent="0.25">
      <c r="A182" s="5" t="s">
        <v>13</v>
      </c>
      <c r="B182" s="5">
        <v>7</v>
      </c>
      <c r="C182" s="5">
        <v>2070</v>
      </c>
      <c r="D182" s="5">
        <f>$F182-$F$180</f>
        <v>1606</v>
      </c>
      <c r="E182" s="5">
        <f>100*($F182-$F$180)/($G$180-$F$180)</f>
        <v>2.4412860074485065</v>
      </c>
      <c r="F182" s="5">
        <v>4313</v>
      </c>
      <c r="G182" s="5">
        <v>3909</v>
      </c>
    </row>
    <row r="183" spans="1:7" ht="20.100000000000001" customHeight="1" x14ac:dyDescent="0.25">
      <c r="A183" s="5" t="s">
        <v>15</v>
      </c>
      <c r="B183" s="5">
        <v>19</v>
      </c>
      <c r="C183" s="5">
        <v>4162</v>
      </c>
      <c r="D183" s="5">
        <f>$F183-$F$180</f>
        <v>1066</v>
      </c>
      <c r="E183" s="5">
        <f>100*($F183-$F$180)/($G$180-$F$180)</f>
        <v>1.6204301892528692</v>
      </c>
      <c r="F183" s="5">
        <v>3773</v>
      </c>
      <c r="G183" s="5">
        <v>3493</v>
      </c>
    </row>
    <row r="184" spans="1:7" ht="20.100000000000001" customHeight="1" x14ac:dyDescent="0.25">
      <c r="A184" s="5" t="s">
        <v>16</v>
      </c>
      <c r="B184" s="5">
        <v>59</v>
      </c>
      <c r="C184" s="5">
        <v>8366</v>
      </c>
      <c r="D184" s="5">
        <f>$F184-$F$180</f>
        <v>760</v>
      </c>
      <c r="E184" s="5">
        <f>100*($F184-$F$180)/($G$180-$F$180)</f>
        <v>1.155278558942008</v>
      </c>
      <c r="F184" s="5">
        <v>3467</v>
      </c>
      <c r="G184" s="5">
        <v>2900</v>
      </c>
    </row>
    <row r="185" spans="1:7" ht="20.100000000000001" customHeight="1" x14ac:dyDescent="0.25">
      <c r="A185" s="5" t="s">
        <v>17</v>
      </c>
      <c r="B185" s="5">
        <v>124</v>
      </c>
      <c r="C185" s="5">
        <v>12502</v>
      </c>
      <c r="D185" s="5">
        <f>$F185-$F$180</f>
        <v>667</v>
      </c>
      <c r="E185" s="5">
        <f>100*($F185-$F$180)/($G$180-$F$180)</f>
        <v>1.013908945808315</v>
      </c>
      <c r="F185" s="5">
        <v>3374</v>
      </c>
      <c r="G185" s="5">
        <v>3084</v>
      </c>
    </row>
    <row r="186" spans="1:7" ht="20.100000000000001" customHeight="1" x14ac:dyDescent="0.25">
      <c r="A186" s="6" t="s">
        <v>18</v>
      </c>
      <c r="B186" s="6">
        <v>444</v>
      </c>
      <c r="C186" s="6">
        <v>20902</v>
      </c>
      <c r="D186" s="6">
        <f>$F186-$F$180</f>
        <v>486</v>
      </c>
      <c r="E186" s="6">
        <f>100*($F186-$F$180)/($G$180-$F$180)</f>
        <v>0.73877023637607353</v>
      </c>
      <c r="F186" s="6">
        <v>3193</v>
      </c>
      <c r="G186" s="6">
        <v>2930</v>
      </c>
    </row>
    <row r="189" spans="1:7" ht="20.100000000000001" customHeight="1" x14ac:dyDescent="0.25">
      <c r="A189" s="4" t="s">
        <v>19</v>
      </c>
      <c r="B189" s="4" t="s">
        <v>73</v>
      </c>
      <c r="C189" s="4" t="s">
        <v>74</v>
      </c>
      <c r="D189" s="4" t="s">
        <v>44</v>
      </c>
      <c r="E189" s="4" t="s">
        <v>23</v>
      </c>
      <c r="F189" s="4">
        <v>1272</v>
      </c>
      <c r="G189" s="4">
        <f>'[1]Худшее для ЗК'!$B$21</f>
        <v>380823</v>
      </c>
    </row>
    <row r="190" spans="1:7" ht="20.100000000000001" customHeight="1" x14ac:dyDescent="0.25">
      <c r="A190" s="4" t="s">
        <v>24</v>
      </c>
      <c r="B190" s="4" t="s">
        <v>25</v>
      </c>
      <c r="C190" s="4" t="s">
        <v>26</v>
      </c>
      <c r="D190" s="4" t="s">
        <v>27</v>
      </c>
      <c r="E190" s="4" t="s">
        <v>28</v>
      </c>
      <c r="F190" s="4" t="s">
        <v>29</v>
      </c>
      <c r="G190" s="4" t="s">
        <v>30</v>
      </c>
    </row>
    <row r="191" spans="1:7" ht="20.100000000000001" customHeight="1" x14ac:dyDescent="0.25">
      <c r="A191" s="5" t="s">
        <v>13</v>
      </c>
      <c r="B191" s="5">
        <v>7</v>
      </c>
      <c r="C191" s="5">
        <v>2068</v>
      </c>
      <c r="D191" s="5">
        <f>$F191-$F$189</f>
        <v>771</v>
      </c>
      <c r="E191" s="5">
        <f>100*($F191-$F$189)/($G$189-$F$189)</f>
        <v>0.20313475659397551</v>
      </c>
      <c r="F191" s="5">
        <v>2043</v>
      </c>
      <c r="G191" s="5">
        <v>1774</v>
      </c>
    </row>
    <row r="192" spans="1:7" ht="20.100000000000001" customHeight="1" x14ac:dyDescent="0.25">
      <c r="A192" s="5" t="s">
        <v>15</v>
      </c>
      <c r="B192" s="5">
        <v>17</v>
      </c>
      <c r="C192" s="5">
        <v>4155</v>
      </c>
      <c r="D192" s="5">
        <f>$F192-$F$189</f>
        <v>538</v>
      </c>
      <c r="E192" s="5">
        <f>100*($F192-$F$189)/($G$189-$F$189)</f>
        <v>0.14174643196829939</v>
      </c>
      <c r="F192" s="5">
        <v>1810</v>
      </c>
      <c r="G192" s="5">
        <v>1607</v>
      </c>
    </row>
    <row r="193" spans="1:7" ht="20.100000000000001" customHeight="1" x14ac:dyDescent="0.25">
      <c r="A193" s="5" t="s">
        <v>16</v>
      </c>
      <c r="B193" s="5">
        <v>61</v>
      </c>
      <c r="C193" s="5">
        <v>8348</v>
      </c>
      <c r="D193" s="5">
        <f>$F193-$F$189</f>
        <v>410</v>
      </c>
      <c r="E193" s="5">
        <f>100*($F193-$F$189)/($G$189-$F$189)</f>
        <v>0.10802237380483783</v>
      </c>
      <c r="F193" s="5">
        <v>1682</v>
      </c>
      <c r="G193" s="5">
        <v>1583</v>
      </c>
    </row>
    <row r="194" spans="1:7" ht="20.100000000000001" customHeight="1" x14ac:dyDescent="0.25">
      <c r="A194" s="5" t="s">
        <v>17</v>
      </c>
      <c r="B194" s="5">
        <v>126</v>
      </c>
      <c r="C194" s="5">
        <v>12523</v>
      </c>
      <c r="D194" s="5">
        <f>$F194-$F$189</f>
        <v>386</v>
      </c>
      <c r="E194" s="5">
        <f>100*($F194-$F$189)/($G$189-$F$189)</f>
        <v>0.10169911289918877</v>
      </c>
      <c r="F194" s="5">
        <v>1658</v>
      </c>
      <c r="G194" s="5">
        <v>1424</v>
      </c>
    </row>
    <row r="195" spans="1:7" ht="20.100000000000001" customHeight="1" x14ac:dyDescent="0.25">
      <c r="A195" s="6" t="s">
        <v>18</v>
      </c>
      <c r="B195" s="6">
        <v>457</v>
      </c>
      <c r="C195" s="6">
        <v>20951</v>
      </c>
      <c r="D195" s="6">
        <f>$F195-$F$189</f>
        <v>335</v>
      </c>
      <c r="E195" s="6">
        <f>100*($F195-$F$189)/($G$189-$F$189)</f>
        <v>8.8262183474684563E-2</v>
      </c>
      <c r="F195" s="6">
        <v>1607</v>
      </c>
      <c r="G195" s="6">
        <v>1522</v>
      </c>
    </row>
    <row r="198" spans="1:7" ht="20.100000000000001" customHeight="1" x14ac:dyDescent="0.25">
      <c r="A198" s="4" t="s">
        <v>19</v>
      </c>
      <c r="B198" s="4" t="s">
        <v>75</v>
      </c>
      <c r="C198" s="4" t="s">
        <v>32</v>
      </c>
      <c r="D198" s="4" t="s">
        <v>44</v>
      </c>
      <c r="E198" s="4" t="s">
        <v>23</v>
      </c>
      <c r="F198" s="4">
        <v>5046</v>
      </c>
      <c r="G198" s="4">
        <f>'[1]Худшее для ЗК'!$B$22</f>
        <v>507189</v>
      </c>
    </row>
    <row r="199" spans="1:7" ht="20.100000000000001" customHeight="1" x14ac:dyDescent="0.25">
      <c r="A199" s="4" t="s">
        <v>24</v>
      </c>
      <c r="B199" s="4" t="s">
        <v>25</v>
      </c>
      <c r="C199" s="4" t="s">
        <v>26</v>
      </c>
      <c r="D199" s="4" t="s">
        <v>27</v>
      </c>
      <c r="E199" s="4" t="s">
        <v>28</v>
      </c>
      <c r="F199" s="4" t="s">
        <v>29</v>
      </c>
      <c r="G199" s="4" t="s">
        <v>30</v>
      </c>
    </row>
    <row r="200" spans="1:7" ht="20.100000000000001" customHeight="1" x14ac:dyDescent="0.25">
      <c r="A200" s="5" t="s">
        <v>13</v>
      </c>
      <c r="B200" s="5">
        <v>10</v>
      </c>
      <c r="C200" s="5">
        <v>2088</v>
      </c>
      <c r="D200" s="5">
        <f>$F200-$F$198</f>
        <v>7598</v>
      </c>
      <c r="E200" s="5">
        <f>100*($F200-$F$198)/($G$198-$F$198)</f>
        <v>1.513114790010017</v>
      </c>
      <c r="F200" s="5">
        <v>12644</v>
      </c>
      <c r="G200" s="5">
        <v>11899</v>
      </c>
    </row>
    <row r="201" spans="1:7" ht="20.100000000000001" customHeight="1" x14ac:dyDescent="0.25">
      <c r="A201" s="5" t="s">
        <v>15</v>
      </c>
      <c r="B201" s="5">
        <v>26</v>
      </c>
      <c r="C201" s="5">
        <v>4192</v>
      </c>
      <c r="D201" s="5">
        <f>$F201-$F$198</f>
        <v>6465</v>
      </c>
      <c r="E201" s="5">
        <f>100*($F201-$F$198)/($G$198-$F$198)</f>
        <v>1.2874818527789893</v>
      </c>
      <c r="F201" s="5">
        <v>11511</v>
      </c>
      <c r="G201" s="5">
        <v>10104</v>
      </c>
    </row>
    <row r="202" spans="1:7" ht="20.100000000000001" customHeight="1" x14ac:dyDescent="0.25">
      <c r="A202" s="5" t="s">
        <v>16</v>
      </c>
      <c r="B202" s="5">
        <v>84</v>
      </c>
      <c r="C202" s="5">
        <v>8450</v>
      </c>
      <c r="D202" s="5">
        <f>$F202-$F$198</f>
        <v>5589</v>
      </c>
      <c r="E202" s="5">
        <f>100*($F202-$F$198)/($G$198-$F$198)</f>
        <v>1.1130295553258733</v>
      </c>
      <c r="F202" s="5">
        <v>10635</v>
      </c>
      <c r="G202" s="5">
        <v>9415</v>
      </c>
    </row>
    <row r="203" spans="1:7" ht="20.100000000000001" customHeight="1" x14ac:dyDescent="0.25">
      <c r="A203" s="5" t="s">
        <v>17</v>
      </c>
      <c r="B203" s="5">
        <v>176</v>
      </c>
      <c r="C203" s="5">
        <v>12657</v>
      </c>
      <c r="D203" s="5">
        <f>$F203-$F$198</f>
        <v>5126</v>
      </c>
      <c r="E203" s="5">
        <f>100*($F203-$F$198)/($G$198-$F$198)</f>
        <v>1.02082474514232</v>
      </c>
      <c r="F203" s="5">
        <v>10172</v>
      </c>
      <c r="G203" s="5">
        <v>9170</v>
      </c>
    </row>
    <row r="204" spans="1:7" ht="20.100000000000001" customHeight="1" x14ac:dyDescent="0.25">
      <c r="A204" s="6" t="s">
        <v>18</v>
      </c>
      <c r="B204" s="6">
        <v>592</v>
      </c>
      <c r="C204" s="6">
        <v>21258</v>
      </c>
      <c r="D204" s="6">
        <f>$F204-$F$198</f>
        <v>4595</v>
      </c>
      <c r="E204" s="6">
        <f>100*($F204-$F$198)/($G$198-$F$198)</f>
        <v>0.91507797579573946</v>
      </c>
      <c r="F204" s="6">
        <v>9641</v>
      </c>
      <c r="G204" s="6">
        <v>8527</v>
      </c>
    </row>
    <row r="207" spans="1:7" ht="20.100000000000001" customHeight="1" x14ac:dyDescent="0.25">
      <c r="A207" s="4" t="s">
        <v>19</v>
      </c>
      <c r="B207" s="4" t="s">
        <v>76</v>
      </c>
      <c r="C207" s="4" t="s">
        <v>32</v>
      </c>
      <c r="D207" s="4" t="s">
        <v>44</v>
      </c>
      <c r="E207" s="4" t="s">
        <v>23</v>
      </c>
      <c r="F207" s="4">
        <v>11461</v>
      </c>
      <c r="G207" s="4">
        <f>'[1]Худшее для ЗК'!$B$23</f>
        <v>383586</v>
      </c>
    </row>
    <row r="208" spans="1:7" ht="20.100000000000001" customHeight="1" x14ac:dyDescent="0.25">
      <c r="A208" s="4" t="s">
        <v>24</v>
      </c>
      <c r="B208" s="4" t="s">
        <v>25</v>
      </c>
      <c r="C208" s="4" t="s">
        <v>26</v>
      </c>
      <c r="D208" s="4" t="s">
        <v>27</v>
      </c>
      <c r="E208" s="4" t="s">
        <v>28</v>
      </c>
      <c r="F208" s="4" t="s">
        <v>29</v>
      </c>
      <c r="G208" s="4" t="s">
        <v>30</v>
      </c>
    </row>
    <row r="209" spans="1:7" ht="20.100000000000001" customHeight="1" x14ac:dyDescent="0.25">
      <c r="A209" s="5" t="s">
        <v>13</v>
      </c>
      <c r="B209" s="5">
        <v>10</v>
      </c>
      <c r="C209" s="5">
        <v>2100</v>
      </c>
      <c r="D209" s="5">
        <f>$F209-$F$207</f>
        <v>16936</v>
      </c>
      <c r="E209" s="5">
        <f>100*($F209-$F$207)/($G$207-$F$207)</f>
        <v>4.5511588847833391</v>
      </c>
      <c r="F209" s="5">
        <v>28397</v>
      </c>
      <c r="G209" s="5">
        <v>26679</v>
      </c>
    </row>
    <row r="210" spans="1:7" ht="20.100000000000001" customHeight="1" x14ac:dyDescent="0.25">
      <c r="A210" s="5" t="s">
        <v>15</v>
      </c>
      <c r="B210" s="5">
        <v>25</v>
      </c>
      <c r="C210" s="5">
        <v>4201</v>
      </c>
      <c r="D210" s="5">
        <f>$F210-$F$207</f>
        <v>15945</v>
      </c>
      <c r="E210" s="5">
        <f>100*($F210-$F$207)/($G$207-$F$207)</f>
        <v>4.2848505206583809</v>
      </c>
      <c r="F210" s="5">
        <v>27406</v>
      </c>
      <c r="G210" s="5">
        <v>25339</v>
      </c>
    </row>
    <row r="211" spans="1:7" ht="20.100000000000001" customHeight="1" x14ac:dyDescent="0.25">
      <c r="A211" s="5" t="s">
        <v>16</v>
      </c>
      <c r="B211" s="5">
        <v>85</v>
      </c>
      <c r="C211" s="5">
        <v>8452</v>
      </c>
      <c r="D211" s="5">
        <f>$F211-$F$207</f>
        <v>12387</v>
      </c>
      <c r="E211" s="5">
        <f>100*($F211-$F$207)/($G$207-$F$207)</f>
        <v>3.3287201881088344</v>
      </c>
      <c r="F211" s="5">
        <v>23848</v>
      </c>
      <c r="G211" s="5">
        <v>22310</v>
      </c>
    </row>
    <row r="212" spans="1:7" ht="20.100000000000001" customHeight="1" x14ac:dyDescent="0.25">
      <c r="A212" s="5" t="s">
        <v>17</v>
      </c>
      <c r="B212" s="5">
        <v>172</v>
      </c>
      <c r="C212" s="5">
        <v>12754</v>
      </c>
      <c r="D212" s="5">
        <f>$F212-$F$207</f>
        <v>11899</v>
      </c>
      <c r="E212" s="5">
        <f>100*($F212-$F$207)/($G$207-$F$207)</f>
        <v>3.1975814578434667</v>
      </c>
      <c r="F212" s="5">
        <v>23360</v>
      </c>
      <c r="G212" s="5">
        <v>22015</v>
      </c>
    </row>
    <row r="213" spans="1:7" ht="20.100000000000001" customHeight="1" x14ac:dyDescent="0.25">
      <c r="A213" s="6" t="s">
        <v>18</v>
      </c>
      <c r="B213" s="6">
        <v>581</v>
      </c>
      <c r="C213" s="6">
        <v>21237</v>
      </c>
      <c r="D213" s="6">
        <f>$F213-$F$207</f>
        <v>10704</v>
      </c>
      <c r="E213" s="6">
        <f>100*($F213-$F$207)/($G$207-$F$207)</f>
        <v>2.8764528048370841</v>
      </c>
      <c r="F213" s="6">
        <v>22165</v>
      </c>
      <c r="G213" s="6">
        <v>19610</v>
      </c>
    </row>
    <row r="216" spans="1:7" ht="20.100000000000001" customHeight="1" x14ac:dyDescent="0.25">
      <c r="A216" s="4" t="s">
        <v>19</v>
      </c>
      <c r="B216" s="4" t="s">
        <v>77</v>
      </c>
      <c r="C216" s="4" t="s">
        <v>78</v>
      </c>
      <c r="D216" s="4" t="s">
        <v>44</v>
      </c>
      <c r="E216" s="4" t="s">
        <v>23</v>
      </c>
      <c r="F216" s="4">
        <v>21282</v>
      </c>
      <c r="G216" s="4">
        <f>'[1]Худшее для ЗК'!$B$24</f>
        <v>489392</v>
      </c>
    </row>
    <row r="217" spans="1:7" ht="20.100000000000001" customHeight="1" x14ac:dyDescent="0.25">
      <c r="A217" s="4" t="s">
        <v>24</v>
      </c>
      <c r="B217" s="4" t="s">
        <v>25</v>
      </c>
      <c r="C217" s="4" t="s">
        <v>26</v>
      </c>
      <c r="D217" s="4" t="s">
        <v>27</v>
      </c>
      <c r="E217" s="4" t="s">
        <v>28</v>
      </c>
      <c r="F217" s="4" t="s">
        <v>29</v>
      </c>
      <c r="G217" s="4" t="s">
        <v>30</v>
      </c>
    </row>
    <row r="218" spans="1:7" ht="20.100000000000001" customHeight="1" x14ac:dyDescent="0.25">
      <c r="A218" s="5" t="s">
        <v>13</v>
      </c>
      <c r="B218" s="5">
        <v>17</v>
      </c>
      <c r="C218" s="5">
        <v>2121</v>
      </c>
      <c r="D218" s="5">
        <f>$F218-$F$216</f>
        <v>83176</v>
      </c>
      <c r="E218" s="5">
        <f>100*($F218-$F$216)/($G$216-$F$216)</f>
        <v>17.768473222105914</v>
      </c>
      <c r="F218" s="5">
        <v>104458</v>
      </c>
      <c r="G218" s="5">
        <v>100123</v>
      </c>
    </row>
    <row r="219" spans="1:7" ht="20.100000000000001" customHeight="1" x14ac:dyDescent="0.25">
      <c r="A219" s="5" t="s">
        <v>15</v>
      </c>
      <c r="B219" s="5">
        <v>45</v>
      </c>
      <c r="C219" s="5">
        <v>4253</v>
      </c>
      <c r="D219" s="5">
        <f>$F219-$F$216</f>
        <v>76233</v>
      </c>
      <c r="E219" s="5">
        <f>100*($F219-$F$216)/($G$216-$F$216)</f>
        <v>16.285274828565935</v>
      </c>
      <c r="F219" s="5">
        <v>97515</v>
      </c>
      <c r="G219" s="5">
        <v>93441</v>
      </c>
    </row>
    <row r="220" spans="1:7" ht="20.100000000000001" customHeight="1" x14ac:dyDescent="0.25">
      <c r="A220" s="5" t="s">
        <v>16</v>
      </c>
      <c r="B220" s="5">
        <v>139</v>
      </c>
      <c r="C220" s="5">
        <v>8640</v>
      </c>
      <c r="D220" s="5">
        <f>$F220-$F$216</f>
        <v>68019</v>
      </c>
      <c r="E220" s="5">
        <f>100*($F220-$F$216)/($G$216-$F$216)</f>
        <v>14.530559056631988</v>
      </c>
      <c r="F220" s="5">
        <v>89301</v>
      </c>
      <c r="G220" s="5">
        <v>79148</v>
      </c>
    </row>
    <row r="221" spans="1:7" ht="20.100000000000001" customHeight="1" x14ac:dyDescent="0.25">
      <c r="A221" s="5" t="s">
        <v>17</v>
      </c>
      <c r="B221" s="5">
        <v>273</v>
      </c>
      <c r="C221" s="5">
        <v>12908</v>
      </c>
      <c r="D221" s="5">
        <f>$F221-$F$216</f>
        <v>66241</v>
      </c>
      <c r="E221" s="5">
        <f>100*($F221-$F$216)/($G$216-$F$216)</f>
        <v>14.150733801884172</v>
      </c>
      <c r="F221" s="5">
        <v>87523</v>
      </c>
      <c r="G221" s="5">
        <v>83446</v>
      </c>
    </row>
    <row r="222" spans="1:7" ht="20.100000000000001" customHeight="1" x14ac:dyDescent="0.25">
      <c r="A222" s="6" t="s">
        <v>18</v>
      </c>
      <c r="B222" s="6">
        <v>870</v>
      </c>
      <c r="C222" s="6">
        <v>21622</v>
      </c>
      <c r="D222" s="6">
        <f>$F222-$F$216</f>
        <v>59407</v>
      </c>
      <c r="E222" s="6">
        <f>100*($F222-$F$216)/($G$216-$F$216)</f>
        <v>12.690820533635257</v>
      </c>
      <c r="F222" s="6">
        <v>80689</v>
      </c>
      <c r="G222" s="6">
        <v>76221</v>
      </c>
    </row>
    <row r="225" spans="1:7" ht="20.100000000000001" customHeight="1" x14ac:dyDescent="0.25">
      <c r="A225" s="4" t="s">
        <v>19</v>
      </c>
      <c r="B225" s="4" t="s">
        <v>79</v>
      </c>
      <c r="C225" s="4" t="s">
        <v>52</v>
      </c>
      <c r="D225" s="4" t="s">
        <v>33</v>
      </c>
      <c r="E225" s="4" t="s">
        <v>23</v>
      </c>
      <c r="F225" s="4">
        <v>26524</v>
      </c>
      <c r="G225" s="4">
        <f>'[1]Худшее для ЗК'!$B$25</f>
        <v>263518</v>
      </c>
    </row>
    <row r="226" spans="1:7" ht="20.100000000000001" customHeight="1" x14ac:dyDescent="0.25">
      <c r="A226" s="4" t="s">
        <v>24</v>
      </c>
      <c r="B226" s="4" t="s">
        <v>25</v>
      </c>
      <c r="C226" s="4" t="s">
        <v>26</v>
      </c>
      <c r="D226" s="4" t="s">
        <v>27</v>
      </c>
      <c r="E226" s="4" t="s">
        <v>28</v>
      </c>
      <c r="F226" s="4" t="s">
        <v>29</v>
      </c>
      <c r="G226" s="4" t="s">
        <v>30</v>
      </c>
    </row>
    <row r="227" spans="1:7" ht="20.100000000000001" customHeight="1" x14ac:dyDescent="0.25">
      <c r="A227" s="5" t="s">
        <v>13</v>
      </c>
      <c r="B227" s="5">
        <v>27</v>
      </c>
      <c r="C227" s="5">
        <v>2159</v>
      </c>
      <c r="D227" s="5">
        <f>$F227-$F$225</f>
        <v>144524</v>
      </c>
      <c r="E227" s="5">
        <f>100*($F227-$F$225)/($G$225-$F$225)</f>
        <v>60.982134568807652</v>
      </c>
      <c r="F227" s="5">
        <v>171048</v>
      </c>
      <c r="G227" s="5">
        <v>161978</v>
      </c>
    </row>
    <row r="228" spans="1:7" ht="20.100000000000001" customHeight="1" x14ac:dyDescent="0.25">
      <c r="A228" s="5" t="s">
        <v>15</v>
      </c>
      <c r="B228" s="5">
        <v>67</v>
      </c>
      <c r="C228" s="5">
        <v>4317</v>
      </c>
      <c r="D228" s="5">
        <f>$F228-$F$225</f>
        <v>127315</v>
      </c>
      <c r="E228" s="5">
        <f>100*($F228-$F$225)/($G$225-$F$225)</f>
        <v>53.720769302176429</v>
      </c>
      <c r="F228" s="5">
        <v>153839</v>
      </c>
      <c r="G228" s="5">
        <v>149460</v>
      </c>
    </row>
    <row r="229" spans="1:7" ht="20.100000000000001" customHeight="1" x14ac:dyDescent="0.25">
      <c r="A229" s="5" t="s">
        <v>16</v>
      </c>
      <c r="B229" s="5">
        <v>205</v>
      </c>
      <c r="C229" s="5">
        <v>8687</v>
      </c>
      <c r="D229" s="5">
        <f>$F229-$F$225</f>
        <v>118299</v>
      </c>
      <c r="E229" s="5">
        <f>100*($F229-$F$225)/($G$225-$F$225)</f>
        <v>49.916453581103319</v>
      </c>
      <c r="F229" s="5">
        <v>144823</v>
      </c>
      <c r="G229" s="5">
        <v>137185</v>
      </c>
    </row>
    <row r="230" spans="1:7" ht="20.100000000000001" customHeight="1" x14ac:dyDescent="0.25">
      <c r="A230" s="5" t="s">
        <v>17</v>
      </c>
      <c r="B230" s="5">
        <v>368</v>
      </c>
      <c r="C230" s="5">
        <v>13036</v>
      </c>
      <c r="D230" s="5">
        <f>$F230-$F$225</f>
        <v>115258</v>
      </c>
      <c r="E230" s="5">
        <f>100*($F230-$F$225)/($G$225-$F$225)</f>
        <v>48.633298733301267</v>
      </c>
      <c r="F230" s="5">
        <v>141782</v>
      </c>
      <c r="G230" s="5">
        <v>129781</v>
      </c>
    </row>
    <row r="231" spans="1:7" ht="20.100000000000001" customHeight="1" x14ac:dyDescent="0.25">
      <c r="A231" s="6" t="s">
        <v>18</v>
      </c>
      <c r="B231" s="6">
        <v>1187</v>
      </c>
      <c r="C231" s="6">
        <v>21836</v>
      </c>
      <c r="D231" s="6">
        <f>$F231-$F$225</f>
        <v>107251</v>
      </c>
      <c r="E231" s="6">
        <f>100*($F231-$F$225)/($G$225-$F$225)</f>
        <v>45.254732187312761</v>
      </c>
      <c r="F231" s="6">
        <v>133775</v>
      </c>
      <c r="G231" s="6">
        <v>126075</v>
      </c>
    </row>
    <row r="234" spans="1:7" ht="20.100000000000001" customHeight="1" x14ac:dyDescent="0.25">
      <c r="A234" s="4" t="s">
        <v>19</v>
      </c>
      <c r="B234" s="4" t="s">
        <v>80</v>
      </c>
      <c r="C234" s="4" t="s">
        <v>81</v>
      </c>
      <c r="D234" s="4" t="s">
        <v>33</v>
      </c>
      <c r="E234" s="4" t="s">
        <v>23</v>
      </c>
      <c r="F234" s="4">
        <v>29368</v>
      </c>
      <c r="G234" s="4">
        <f>'[1]Худшее для ЗК'!$B$26</f>
        <v>347392</v>
      </c>
    </row>
    <row r="235" spans="1:7" ht="20.100000000000001" customHeight="1" x14ac:dyDescent="0.25">
      <c r="A235" s="4" t="s">
        <v>24</v>
      </c>
      <c r="B235" s="4" t="s">
        <v>25</v>
      </c>
      <c r="C235" s="4" t="s">
        <v>26</v>
      </c>
      <c r="D235" s="4" t="s">
        <v>27</v>
      </c>
      <c r="E235" s="4" t="s">
        <v>28</v>
      </c>
      <c r="F235" s="4" t="s">
        <v>29</v>
      </c>
      <c r="G235" s="4" t="s">
        <v>30</v>
      </c>
    </row>
    <row r="236" spans="1:7" ht="20.100000000000001" customHeight="1" x14ac:dyDescent="0.25">
      <c r="A236" s="5" t="s">
        <v>13</v>
      </c>
      <c r="B236" s="5">
        <v>47</v>
      </c>
      <c r="C236" s="5">
        <v>2155</v>
      </c>
      <c r="D236" s="5">
        <f>$F236-$F$234</f>
        <v>201111</v>
      </c>
      <c r="E236" s="5">
        <f>100*($F236-$F$234)/($G$234-$F$234)</f>
        <v>63.237680175081124</v>
      </c>
      <c r="F236" s="5">
        <v>230479</v>
      </c>
      <c r="G236" s="5">
        <v>220823</v>
      </c>
    </row>
    <row r="237" spans="1:7" ht="20.100000000000001" customHeight="1" x14ac:dyDescent="0.25">
      <c r="A237" s="5" t="s">
        <v>15</v>
      </c>
      <c r="B237" s="5">
        <v>92</v>
      </c>
      <c r="C237" s="5">
        <v>4340</v>
      </c>
      <c r="D237" s="5">
        <f>$F237-$F$234</f>
        <v>184566</v>
      </c>
      <c r="E237" s="5">
        <f>100*($F237-$F$234)/($G$234-$F$234)</f>
        <v>58.035242623198251</v>
      </c>
      <c r="F237" s="5">
        <v>213934</v>
      </c>
      <c r="G237" s="5">
        <v>202787</v>
      </c>
    </row>
    <row r="238" spans="1:7" ht="20.100000000000001" customHeight="1" x14ac:dyDescent="0.25">
      <c r="A238" s="5" t="s">
        <v>16</v>
      </c>
      <c r="B238" s="5">
        <v>260</v>
      </c>
      <c r="C238" s="5">
        <v>8770</v>
      </c>
      <c r="D238" s="5">
        <f>$F238-$F$234</f>
        <v>173929</v>
      </c>
      <c r="E238" s="5">
        <f>100*($F238-$F$234)/($G$234-$F$234)</f>
        <v>54.690526501144568</v>
      </c>
      <c r="F238" s="5">
        <v>203297</v>
      </c>
      <c r="G238" s="5">
        <v>195306</v>
      </c>
    </row>
    <row r="239" spans="1:7" ht="20.100000000000001" customHeight="1" x14ac:dyDescent="0.25">
      <c r="A239" s="5" t="s">
        <v>17</v>
      </c>
      <c r="B239" s="5">
        <v>487</v>
      </c>
      <c r="C239" s="5">
        <v>13199</v>
      </c>
      <c r="D239" s="5">
        <f>$F239-$F$234</f>
        <v>165480</v>
      </c>
      <c r="E239" s="5">
        <f>100*($F239-$F$234)/($G$234-$F$234)</f>
        <v>52.033808769149495</v>
      </c>
      <c r="F239" s="5">
        <v>194848</v>
      </c>
      <c r="G239" s="5">
        <v>189559</v>
      </c>
    </row>
    <row r="240" spans="1:7" ht="20.100000000000001" customHeight="1" x14ac:dyDescent="0.25">
      <c r="A240" s="6" t="s">
        <v>18</v>
      </c>
      <c r="B240" s="6">
        <v>1378</v>
      </c>
      <c r="C240" s="6">
        <v>22022</v>
      </c>
      <c r="D240" s="6">
        <f>$F240-$F$234</f>
        <v>155292</v>
      </c>
      <c r="E240" s="6">
        <f>100*($F240-$F$234)/($G$234-$F$234)</f>
        <v>48.830276960229419</v>
      </c>
      <c r="F240" s="6">
        <v>184660</v>
      </c>
      <c r="G240" s="6">
        <v>179727</v>
      </c>
    </row>
    <row r="243" spans="1:7" ht="20.100000000000001" customHeight="1" x14ac:dyDescent="0.25">
      <c r="A243" s="4" t="s">
        <v>19</v>
      </c>
      <c r="B243" s="4" t="s">
        <v>82</v>
      </c>
      <c r="C243" s="4" t="s">
        <v>78</v>
      </c>
      <c r="D243" s="4" t="s">
        <v>33</v>
      </c>
      <c r="E243" s="4" t="s">
        <v>23</v>
      </c>
      <c r="F243" s="4">
        <v>22141</v>
      </c>
      <c r="G243" s="4">
        <f>'[1]Худшее для ЗК'!$B$27</f>
        <v>255749</v>
      </c>
    </row>
    <row r="244" spans="1:7" ht="20.100000000000001" customHeight="1" x14ac:dyDescent="0.25">
      <c r="A244" s="4" t="s">
        <v>24</v>
      </c>
      <c r="B244" s="4" t="s">
        <v>25</v>
      </c>
      <c r="C244" s="4" t="s">
        <v>26</v>
      </c>
      <c r="D244" s="4" t="s">
        <v>27</v>
      </c>
      <c r="E244" s="4" t="s">
        <v>28</v>
      </c>
      <c r="F244" s="4" t="s">
        <v>29</v>
      </c>
      <c r="G244" s="4" t="s">
        <v>30</v>
      </c>
    </row>
    <row r="245" spans="1:7" ht="20.100000000000001" customHeight="1" x14ac:dyDescent="0.25">
      <c r="A245" s="5" t="s">
        <v>13</v>
      </c>
      <c r="B245" s="5">
        <v>17</v>
      </c>
      <c r="C245" s="5">
        <v>2124</v>
      </c>
      <c r="D245" s="5">
        <f>$F245-$F$243</f>
        <v>82427</v>
      </c>
      <c r="E245" s="5">
        <f>100*($F245-$F$243)/($G$243-$F$243)</f>
        <v>35.284322454710455</v>
      </c>
      <c r="F245" s="5">
        <v>104568</v>
      </c>
      <c r="G245" s="5">
        <v>100824</v>
      </c>
    </row>
    <row r="246" spans="1:7" ht="20.100000000000001" customHeight="1" x14ac:dyDescent="0.25">
      <c r="A246" s="5" t="s">
        <v>15</v>
      </c>
      <c r="B246" s="5">
        <v>46</v>
      </c>
      <c r="C246" s="5">
        <v>4257</v>
      </c>
      <c r="D246" s="5">
        <f>$F246-$F$243</f>
        <v>74571</v>
      </c>
      <c r="E246" s="5">
        <f>100*($F246-$F$243)/($G$243-$F$243)</f>
        <v>31.921423923838226</v>
      </c>
      <c r="F246" s="5">
        <v>96712</v>
      </c>
      <c r="G246" s="5">
        <v>92407</v>
      </c>
    </row>
    <row r="247" spans="1:7" ht="20.100000000000001" customHeight="1" x14ac:dyDescent="0.25">
      <c r="A247" s="5" t="s">
        <v>16</v>
      </c>
      <c r="B247" s="5">
        <v>140</v>
      </c>
      <c r="C247" s="5">
        <v>8603</v>
      </c>
      <c r="D247" s="5">
        <f>$F247-$F$243</f>
        <v>65192</v>
      </c>
      <c r="E247" s="5">
        <f>100*($F247-$F$243)/($G$243-$F$243)</f>
        <v>27.906578541830758</v>
      </c>
      <c r="F247" s="5">
        <v>87333</v>
      </c>
      <c r="G247" s="5">
        <v>80975</v>
      </c>
    </row>
    <row r="248" spans="1:7" ht="20.100000000000001" customHeight="1" x14ac:dyDescent="0.25">
      <c r="A248" s="5" t="s">
        <v>17</v>
      </c>
      <c r="B248" s="5">
        <v>276</v>
      </c>
      <c r="C248" s="5">
        <v>12975</v>
      </c>
      <c r="D248" s="5">
        <f>$F248-$F$243</f>
        <v>62435</v>
      </c>
      <c r="E248" s="5">
        <f>100*($F248-$F$243)/($G$243-$F$243)</f>
        <v>26.726396356289168</v>
      </c>
      <c r="F248" s="5">
        <v>84576</v>
      </c>
      <c r="G248" s="5">
        <v>79292</v>
      </c>
    </row>
    <row r="249" spans="1:7" ht="20.100000000000001" customHeight="1" x14ac:dyDescent="0.25">
      <c r="A249" s="6" t="s">
        <v>18</v>
      </c>
      <c r="B249" s="6">
        <v>870</v>
      </c>
      <c r="C249" s="6">
        <v>21741</v>
      </c>
      <c r="D249" s="6">
        <f>$F249-$F$243</f>
        <v>57035</v>
      </c>
      <c r="E249" s="6">
        <f>100*($F249-$F$243)/($G$243-$F$243)</f>
        <v>24.414831683846444</v>
      </c>
      <c r="F249" s="6">
        <v>79176</v>
      </c>
      <c r="G249" s="6">
        <v>74031</v>
      </c>
    </row>
    <row r="252" spans="1:7" ht="20.100000000000001" customHeight="1" x14ac:dyDescent="0.25">
      <c r="A252" s="4" t="s">
        <v>19</v>
      </c>
      <c r="B252" s="4" t="s">
        <v>83</v>
      </c>
      <c r="C252" s="4" t="s">
        <v>52</v>
      </c>
      <c r="D252" s="4" t="s">
        <v>44</v>
      </c>
      <c r="E252" s="4" t="s">
        <v>23</v>
      </c>
      <c r="F252" s="4">
        <v>26130</v>
      </c>
      <c r="G252" s="4">
        <f>'[1]Худшее для ЗК'!$B$28</f>
        <v>264109</v>
      </c>
    </row>
    <row r="253" spans="1:7" ht="20.100000000000001" customHeight="1" x14ac:dyDescent="0.25">
      <c r="A253" s="4" t="s">
        <v>24</v>
      </c>
      <c r="B253" s="4" t="s">
        <v>25</v>
      </c>
      <c r="C253" s="4" t="s">
        <v>26</v>
      </c>
      <c r="D253" s="4" t="s">
        <v>27</v>
      </c>
      <c r="E253" s="4" t="s">
        <v>28</v>
      </c>
      <c r="F253" s="4" t="s">
        <v>29</v>
      </c>
      <c r="G253" s="4" t="s">
        <v>30</v>
      </c>
    </row>
    <row r="254" spans="1:7" ht="20.100000000000001" customHeight="1" x14ac:dyDescent="0.25">
      <c r="A254" s="5" t="s">
        <v>13</v>
      </c>
      <c r="B254" s="5">
        <v>27</v>
      </c>
      <c r="C254" s="5">
        <v>2139</v>
      </c>
      <c r="D254" s="5">
        <f>$F254-$F$252</f>
        <v>138890</v>
      </c>
      <c r="E254" s="5">
        <f>100*($F254-$F$252)/($G$252-$F$252)</f>
        <v>58.362292471184432</v>
      </c>
      <c r="F254" s="5">
        <v>165020</v>
      </c>
      <c r="G254" s="5">
        <v>156121</v>
      </c>
    </row>
    <row r="255" spans="1:7" ht="20.100000000000001" customHeight="1" x14ac:dyDescent="0.25">
      <c r="A255" s="5" t="s">
        <v>15</v>
      </c>
      <c r="B255" s="5">
        <v>71</v>
      </c>
      <c r="C255" s="5">
        <v>4317</v>
      </c>
      <c r="D255" s="5">
        <f>$F255-$F$252</f>
        <v>127738</v>
      </c>
      <c r="E255" s="5">
        <f>100*($F255-$F$252)/($G$252-$F$252)</f>
        <v>53.6761647036083</v>
      </c>
      <c r="F255" s="5">
        <v>153868</v>
      </c>
      <c r="G255" s="5">
        <v>141581</v>
      </c>
    </row>
    <row r="256" spans="1:7" ht="20.100000000000001" customHeight="1" x14ac:dyDescent="0.25">
      <c r="A256" s="5" t="s">
        <v>16</v>
      </c>
      <c r="B256" s="5">
        <v>210</v>
      </c>
      <c r="C256" s="5">
        <v>8673</v>
      </c>
      <c r="D256" s="5">
        <f>$F256-$F$252</f>
        <v>118644</v>
      </c>
      <c r="E256" s="5">
        <f>100*($F256-$F$252)/($G$252-$F$252)</f>
        <v>49.854819122695702</v>
      </c>
      <c r="F256" s="5">
        <v>144774</v>
      </c>
      <c r="G256" s="5">
        <v>137228</v>
      </c>
    </row>
    <row r="257" spans="1:7" ht="20.100000000000001" customHeight="1" x14ac:dyDescent="0.25">
      <c r="A257" s="5" t="s">
        <v>17</v>
      </c>
      <c r="B257" s="5">
        <v>371</v>
      </c>
      <c r="C257" s="5">
        <v>13108</v>
      </c>
      <c r="D257" s="5">
        <f>$F257-$F$252</f>
        <v>112873</v>
      </c>
      <c r="E257" s="5">
        <f>100*($F257-$F$252)/($G$252-$F$252)</f>
        <v>47.429815235798117</v>
      </c>
      <c r="F257" s="5">
        <v>139003</v>
      </c>
      <c r="G257" s="5">
        <v>130255</v>
      </c>
    </row>
    <row r="258" spans="1:7" ht="20.100000000000001" customHeight="1" x14ac:dyDescent="0.25">
      <c r="A258" s="6" t="s">
        <v>18</v>
      </c>
      <c r="B258" s="6">
        <v>1109</v>
      </c>
      <c r="C258" s="6">
        <v>21944</v>
      </c>
      <c r="D258" s="6">
        <f>$F258-$F$252</f>
        <v>105406</v>
      </c>
      <c r="E258" s="6">
        <f>100*($F258-$F$252)/($G$252-$F$252)</f>
        <v>44.292143424419798</v>
      </c>
      <c r="F258" s="6">
        <v>131536</v>
      </c>
      <c r="G258" s="6">
        <v>122881</v>
      </c>
    </row>
    <row r="261" spans="1:7" ht="20.100000000000001" customHeight="1" x14ac:dyDescent="0.25">
      <c r="A261" s="4" t="s">
        <v>19</v>
      </c>
      <c r="B261" s="4" t="s">
        <v>84</v>
      </c>
      <c r="C261" s="4" t="s">
        <v>81</v>
      </c>
      <c r="D261" s="4" t="s">
        <v>44</v>
      </c>
      <c r="E261" s="4" t="s">
        <v>23</v>
      </c>
      <c r="F261" s="4">
        <v>29437</v>
      </c>
      <c r="G261" s="4">
        <f>'[1]Худшее для ЗК'!$B$29</f>
        <v>914787</v>
      </c>
    </row>
    <row r="262" spans="1:7" ht="20.100000000000001" customHeight="1" x14ac:dyDescent="0.25">
      <c r="A262" s="4" t="s">
        <v>24</v>
      </c>
      <c r="B262" s="4" t="s">
        <v>25</v>
      </c>
      <c r="C262" s="4" t="s">
        <v>26</v>
      </c>
      <c r="D262" s="4" t="s">
        <v>27</v>
      </c>
      <c r="E262" s="4" t="s">
        <v>28</v>
      </c>
      <c r="F262" s="4" t="s">
        <v>29</v>
      </c>
      <c r="G262" s="4" t="s">
        <v>30</v>
      </c>
    </row>
    <row r="263" spans="1:7" ht="20.100000000000001" customHeight="1" x14ac:dyDescent="0.25">
      <c r="A263" s="5" t="s">
        <v>13</v>
      </c>
      <c r="B263" s="5">
        <v>36</v>
      </c>
      <c r="C263" s="5">
        <v>2169</v>
      </c>
      <c r="D263" s="5">
        <f>$F263-$F$261</f>
        <v>196349</v>
      </c>
      <c r="E263" s="5">
        <f>100*($F263-$F$261)/($G$261-$F$261)</f>
        <v>22.177556898401761</v>
      </c>
      <c r="F263" s="5">
        <v>225786</v>
      </c>
      <c r="G263" s="5">
        <v>216469</v>
      </c>
    </row>
    <row r="264" spans="1:7" ht="20.100000000000001" customHeight="1" x14ac:dyDescent="0.25">
      <c r="A264" s="5" t="s">
        <v>15</v>
      </c>
      <c r="B264" s="5">
        <v>88</v>
      </c>
      <c r="C264" s="5">
        <v>4354</v>
      </c>
      <c r="D264" s="5">
        <f>$F264-$F$261</f>
        <v>183073</v>
      </c>
      <c r="E264" s="5">
        <f>100*($F264-$F$261)/($G$261-$F$261)</f>
        <v>20.678036934545659</v>
      </c>
      <c r="F264" s="5">
        <v>212510</v>
      </c>
      <c r="G264" s="5">
        <v>202715</v>
      </c>
    </row>
    <row r="265" spans="1:7" ht="20.100000000000001" customHeight="1" x14ac:dyDescent="0.25">
      <c r="A265" s="5" t="s">
        <v>16</v>
      </c>
      <c r="B265" s="5">
        <v>255</v>
      </c>
      <c r="C265" s="5">
        <v>8736</v>
      </c>
      <c r="D265" s="5">
        <f>$F265-$F$261</f>
        <v>168896</v>
      </c>
      <c r="E265" s="5">
        <f>100*($F265-$F$261)/($G$261-$F$261)</f>
        <v>19.076749308183203</v>
      </c>
      <c r="F265" s="5">
        <v>198333</v>
      </c>
      <c r="G265" s="5">
        <v>190400</v>
      </c>
    </row>
    <row r="266" spans="1:7" ht="20.100000000000001" customHeight="1" x14ac:dyDescent="0.25">
      <c r="A266" s="5" t="s">
        <v>17</v>
      </c>
      <c r="B266" s="5">
        <v>460</v>
      </c>
      <c r="C266" s="5">
        <v>13147</v>
      </c>
      <c r="D266" s="5">
        <f>$F266-$F$261</f>
        <v>161379</v>
      </c>
      <c r="E266" s="5">
        <f>100*($F266-$F$261)/($G$261-$F$261)</f>
        <v>18.227706556728979</v>
      </c>
      <c r="F266" s="5">
        <v>190816</v>
      </c>
      <c r="G266" s="5">
        <v>176598</v>
      </c>
    </row>
    <row r="267" spans="1:7" ht="20.100000000000001" customHeight="1" x14ac:dyDescent="0.25">
      <c r="A267" s="6" t="s">
        <v>18</v>
      </c>
      <c r="B267" s="6">
        <v>1377</v>
      </c>
      <c r="C267" s="6">
        <v>22043</v>
      </c>
      <c r="D267" s="6">
        <f>$F267-$F$261</f>
        <v>149620</v>
      </c>
      <c r="E267" s="6">
        <f>100*($F267-$F$261)/($G$261-$F$261)</f>
        <v>16.899531258824194</v>
      </c>
      <c r="F267" s="6">
        <v>179057</v>
      </c>
      <c r="G267" s="6">
        <v>171866</v>
      </c>
    </row>
    <row r="270" spans="1:7" ht="20.100000000000001" customHeight="1" x14ac:dyDescent="0.25">
      <c r="A270" s="4" t="s">
        <v>19</v>
      </c>
      <c r="B270" s="4" t="s">
        <v>85</v>
      </c>
      <c r="C270" s="4" t="s">
        <v>78</v>
      </c>
      <c r="D270" s="4" t="s">
        <v>44</v>
      </c>
      <c r="E270" s="4" t="s">
        <v>23</v>
      </c>
      <c r="F270" s="4">
        <v>20749</v>
      </c>
      <c r="G270" s="4">
        <f>'[1]Худшее для ЗК'!$B$30</f>
        <v>1027832</v>
      </c>
    </row>
    <row r="271" spans="1:7" ht="20.100000000000001" customHeight="1" x14ac:dyDescent="0.25">
      <c r="A271" s="4" t="s">
        <v>24</v>
      </c>
      <c r="B271" s="4" t="s">
        <v>25</v>
      </c>
      <c r="C271" s="4" t="s">
        <v>26</v>
      </c>
      <c r="D271" s="4" t="s">
        <v>27</v>
      </c>
      <c r="E271" s="4" t="s">
        <v>28</v>
      </c>
      <c r="F271" s="4" t="s">
        <v>29</v>
      </c>
      <c r="G271" s="4" t="s">
        <v>30</v>
      </c>
    </row>
    <row r="272" spans="1:7" ht="20.100000000000001" customHeight="1" x14ac:dyDescent="0.25">
      <c r="A272" s="5" t="s">
        <v>13</v>
      </c>
      <c r="B272" s="5">
        <v>18</v>
      </c>
      <c r="C272" s="5">
        <v>2125</v>
      </c>
      <c r="D272" s="5">
        <f>$F272-$F$270</f>
        <v>82608</v>
      </c>
      <c r="E272" s="5">
        <f>100*($F272-$F$270)/($G$270-$F$270)</f>
        <v>8.2027002739595449</v>
      </c>
      <c r="F272" s="5">
        <v>103357</v>
      </c>
      <c r="G272" s="5">
        <v>95763</v>
      </c>
    </row>
    <row r="273" spans="1:7" ht="20.100000000000001" customHeight="1" x14ac:dyDescent="0.25">
      <c r="A273" s="5" t="s">
        <v>15</v>
      </c>
      <c r="B273" s="5">
        <v>46</v>
      </c>
      <c r="C273" s="5">
        <v>4252</v>
      </c>
      <c r="D273" s="5">
        <f>$F273-$F$270</f>
        <v>74199</v>
      </c>
      <c r="E273" s="5">
        <f>100*($F273-$F$270)/($G$270-$F$270)</f>
        <v>7.3677144783498481</v>
      </c>
      <c r="F273" s="5">
        <v>94948</v>
      </c>
      <c r="G273" s="5">
        <v>86848</v>
      </c>
    </row>
    <row r="274" spans="1:7" ht="20.100000000000001" customHeight="1" x14ac:dyDescent="0.25">
      <c r="A274" s="5" t="s">
        <v>16</v>
      </c>
      <c r="B274" s="5">
        <v>142</v>
      </c>
      <c r="C274" s="5">
        <v>8605</v>
      </c>
      <c r="D274" s="5">
        <f>$F274-$F$270</f>
        <v>67434</v>
      </c>
      <c r="E274" s="5">
        <f>100*($F274-$F$270)/($G$270-$F$270)</f>
        <v>6.6959724272974519</v>
      </c>
      <c r="F274" s="5">
        <v>88183</v>
      </c>
      <c r="G274" s="5">
        <v>82688</v>
      </c>
    </row>
    <row r="275" spans="1:7" ht="20.100000000000001" customHeight="1" x14ac:dyDescent="0.25">
      <c r="A275" s="5" t="s">
        <v>17</v>
      </c>
      <c r="B275" s="5">
        <v>282</v>
      </c>
      <c r="C275" s="5">
        <v>12936</v>
      </c>
      <c r="D275" s="5">
        <f>$F275-$F$270</f>
        <v>65333</v>
      </c>
      <c r="E275" s="5">
        <f>100*($F275-$F$270)/($G$270-$F$270)</f>
        <v>6.487350099247033</v>
      </c>
      <c r="F275" s="5">
        <v>86082</v>
      </c>
      <c r="G275" s="5">
        <v>81589</v>
      </c>
    </row>
    <row r="276" spans="1:7" ht="20.100000000000001" customHeight="1" x14ac:dyDescent="0.25">
      <c r="A276" s="6" t="s">
        <v>18</v>
      </c>
      <c r="B276" s="6">
        <v>869</v>
      </c>
      <c r="C276" s="6">
        <v>21646</v>
      </c>
      <c r="D276" s="6">
        <f>$F276-$F$270</f>
        <v>59199</v>
      </c>
      <c r="E276" s="6">
        <f>100*($F276-$F$270)/($G$270-$F$270)</f>
        <v>5.8782642542868864</v>
      </c>
      <c r="F276" s="6">
        <v>79948</v>
      </c>
      <c r="G276" s="6">
        <v>76196</v>
      </c>
    </row>
    <row r="279" spans="1:7" ht="20.100000000000001" customHeight="1" x14ac:dyDescent="0.25">
      <c r="A279" s="4" t="s">
        <v>19</v>
      </c>
      <c r="B279" s="4" t="s">
        <v>86</v>
      </c>
      <c r="C279" s="4" t="s">
        <v>78</v>
      </c>
      <c r="D279" s="4" t="s">
        <v>44</v>
      </c>
      <c r="E279" s="4" t="s">
        <v>23</v>
      </c>
      <c r="F279" s="4">
        <v>21294</v>
      </c>
      <c r="G279" s="4">
        <f>'[1]Худшее для ЗК'!$B$31</f>
        <v>1234328</v>
      </c>
    </row>
    <row r="280" spans="1:7" ht="20.100000000000001" customHeight="1" x14ac:dyDescent="0.25">
      <c r="A280" s="4" t="s">
        <v>24</v>
      </c>
      <c r="B280" s="4" t="s">
        <v>25</v>
      </c>
      <c r="C280" s="4" t="s">
        <v>26</v>
      </c>
      <c r="D280" s="4" t="s">
        <v>27</v>
      </c>
      <c r="E280" s="4" t="s">
        <v>28</v>
      </c>
      <c r="F280" s="4" t="s">
        <v>29</v>
      </c>
      <c r="G280" s="4" t="s">
        <v>30</v>
      </c>
    </row>
    <row r="281" spans="1:7" ht="20.100000000000001" customHeight="1" x14ac:dyDescent="0.25">
      <c r="A281" s="5" t="s">
        <v>13</v>
      </c>
      <c r="B281" s="5">
        <v>16</v>
      </c>
      <c r="C281" s="5">
        <v>2132</v>
      </c>
      <c r="D281" s="5">
        <f>$F281-$F$279</f>
        <v>81670</v>
      </c>
      <c r="E281" s="5">
        <f>100*($F281-$F$279)/($G$279-$F$279)</f>
        <v>6.7327049365475329</v>
      </c>
      <c r="F281" s="5">
        <v>102964</v>
      </c>
      <c r="G281" s="5">
        <v>93437</v>
      </c>
    </row>
    <row r="282" spans="1:7" ht="20.100000000000001" customHeight="1" x14ac:dyDescent="0.25">
      <c r="A282" s="5" t="s">
        <v>15</v>
      </c>
      <c r="B282" s="5">
        <v>43</v>
      </c>
      <c r="C282" s="5">
        <v>4238</v>
      </c>
      <c r="D282" s="5">
        <f>$F282-$F$279</f>
        <v>74154</v>
      </c>
      <c r="E282" s="5">
        <f>100*($F282-$F$279)/($G$279-$F$279)</f>
        <v>6.113101528893667</v>
      </c>
      <c r="F282" s="5">
        <v>95448</v>
      </c>
      <c r="G282" s="5">
        <v>88522</v>
      </c>
    </row>
    <row r="283" spans="1:7" ht="20.100000000000001" customHeight="1" x14ac:dyDescent="0.25">
      <c r="A283" s="5" t="s">
        <v>16</v>
      </c>
      <c r="B283" s="5">
        <v>132</v>
      </c>
      <c r="C283" s="5">
        <v>8597</v>
      </c>
      <c r="D283" s="5">
        <f>$F283-$F$279</f>
        <v>65751</v>
      </c>
      <c r="E283" s="5">
        <f>100*($F283-$F$279)/($G$279-$F$279)</f>
        <v>5.4203756860895904</v>
      </c>
      <c r="F283" s="5">
        <v>87045</v>
      </c>
      <c r="G283" s="5">
        <v>80940</v>
      </c>
    </row>
    <row r="284" spans="1:7" ht="20.100000000000001" customHeight="1" x14ac:dyDescent="0.25">
      <c r="A284" s="5" t="s">
        <v>17</v>
      </c>
      <c r="B284" s="5">
        <v>250</v>
      </c>
      <c r="C284" s="5">
        <v>12974</v>
      </c>
      <c r="D284" s="5">
        <f>$F284-$F$279</f>
        <v>59075</v>
      </c>
      <c r="E284" s="5">
        <f>100*($F284-$F$279)/($G$279-$F$279)</f>
        <v>4.8700201313400946</v>
      </c>
      <c r="F284" s="5">
        <v>80369</v>
      </c>
      <c r="G284" s="5">
        <v>77540</v>
      </c>
    </row>
    <row r="285" spans="1:7" ht="20.100000000000001" customHeight="1" x14ac:dyDescent="0.25">
      <c r="A285" s="6" t="s">
        <v>18</v>
      </c>
      <c r="B285" s="6">
        <v>906</v>
      </c>
      <c r="C285" s="6">
        <v>21667</v>
      </c>
      <c r="D285" s="6">
        <f>$F285-$F$279</f>
        <v>58792</v>
      </c>
      <c r="E285" s="6">
        <f>100*($F285-$F$279)/($G$279-$F$279)</f>
        <v>4.8466901999449314</v>
      </c>
      <c r="F285" s="6">
        <v>80086</v>
      </c>
      <c r="G285" s="6">
        <v>76196</v>
      </c>
    </row>
    <row r="288" spans="1:7" ht="20.100000000000001" customHeight="1" x14ac:dyDescent="0.25">
      <c r="A288" s="4" t="s">
        <v>19</v>
      </c>
      <c r="B288" s="4" t="s">
        <v>87</v>
      </c>
      <c r="C288" s="4" t="s">
        <v>78</v>
      </c>
      <c r="D288" s="4" t="s">
        <v>44</v>
      </c>
      <c r="E288" s="4" t="s">
        <v>23</v>
      </c>
      <c r="F288" s="4">
        <v>22068</v>
      </c>
      <c r="G288" s="4">
        <f>'[1]Худшее для ЗК'!$B$32</f>
        <v>1195034</v>
      </c>
    </row>
    <row r="289" spans="1:7" ht="20.100000000000001" customHeight="1" x14ac:dyDescent="0.25">
      <c r="A289" s="4" t="s">
        <v>24</v>
      </c>
      <c r="B289" s="4" t="s">
        <v>25</v>
      </c>
      <c r="C289" s="4" t="s">
        <v>26</v>
      </c>
      <c r="D289" s="4" t="s">
        <v>27</v>
      </c>
      <c r="E289" s="4" t="s">
        <v>28</v>
      </c>
      <c r="F289" s="4" t="s">
        <v>29</v>
      </c>
      <c r="G289" s="4" t="s">
        <v>30</v>
      </c>
    </row>
    <row r="290" spans="1:7" ht="20.100000000000001" customHeight="1" x14ac:dyDescent="0.25">
      <c r="A290" s="5" t="s">
        <v>13</v>
      </c>
      <c r="B290" s="5">
        <v>19</v>
      </c>
      <c r="C290" s="5">
        <v>2123</v>
      </c>
      <c r="D290" s="5">
        <f>$F290-$F$288</f>
        <v>82624</v>
      </c>
      <c r="E290" s="5">
        <f>100*($F290-$F$288)/($G$288-$F$288)</f>
        <v>7.0440234414296752</v>
      </c>
      <c r="F290" s="5">
        <v>104692</v>
      </c>
      <c r="G290" s="5">
        <v>97659</v>
      </c>
    </row>
    <row r="291" spans="1:7" ht="20.100000000000001" customHeight="1" x14ac:dyDescent="0.25">
      <c r="A291" s="5" t="s">
        <v>15</v>
      </c>
      <c r="B291" s="5">
        <v>49</v>
      </c>
      <c r="C291" s="5">
        <v>4262</v>
      </c>
      <c r="D291" s="5">
        <f>$F291-$F$288</f>
        <v>75225</v>
      </c>
      <c r="E291" s="5">
        <f>100*($F291-$F$288)/($G$288-$F$288)</f>
        <v>6.4132293689672162</v>
      </c>
      <c r="F291" s="5">
        <v>97293</v>
      </c>
      <c r="G291" s="5">
        <v>93434</v>
      </c>
    </row>
    <row r="292" spans="1:7" ht="20.100000000000001" customHeight="1" x14ac:dyDescent="0.25">
      <c r="A292" s="5" t="s">
        <v>16</v>
      </c>
      <c r="B292" s="5">
        <v>156</v>
      </c>
      <c r="C292" s="5">
        <v>8580</v>
      </c>
      <c r="D292" s="5">
        <f>$F292-$F$288</f>
        <v>69142</v>
      </c>
      <c r="E292" s="5">
        <f>100*($F292-$F$288)/($G$288-$F$288)</f>
        <v>5.8946295118528589</v>
      </c>
      <c r="F292" s="5">
        <v>91210</v>
      </c>
      <c r="G292" s="5">
        <v>83995</v>
      </c>
    </row>
    <row r="293" spans="1:7" ht="20.100000000000001" customHeight="1" x14ac:dyDescent="0.25">
      <c r="A293" s="5" t="s">
        <v>17</v>
      </c>
      <c r="B293" s="5">
        <v>266</v>
      </c>
      <c r="C293" s="5">
        <v>12925</v>
      </c>
      <c r="D293" s="5">
        <f>$F293-$F$288</f>
        <v>65096</v>
      </c>
      <c r="E293" s="5">
        <f>100*($F293-$F$288)/($G$288-$F$288)</f>
        <v>5.5496919774315705</v>
      </c>
      <c r="F293" s="5">
        <v>87164</v>
      </c>
      <c r="G293" s="5">
        <v>81388</v>
      </c>
    </row>
    <row r="294" spans="1:7" ht="20.100000000000001" customHeight="1" x14ac:dyDescent="0.25">
      <c r="A294" s="6" t="s">
        <v>18</v>
      </c>
      <c r="B294" s="6">
        <v>849</v>
      </c>
      <c r="C294" s="6">
        <v>21645</v>
      </c>
      <c r="D294" s="6">
        <f>$F294-$F$288</f>
        <v>61968</v>
      </c>
      <c r="E294" s="6">
        <f>100*($F294-$F$288)/($G$288-$F$288)</f>
        <v>5.2830175810722562</v>
      </c>
      <c r="F294" s="6">
        <v>84036</v>
      </c>
      <c r="G294" s="6">
        <v>78972</v>
      </c>
    </row>
    <row r="297" spans="1:7" ht="20.100000000000001" customHeight="1" x14ac:dyDescent="0.25">
      <c r="A297" s="4" t="s">
        <v>19</v>
      </c>
      <c r="B297" s="4" t="s">
        <v>88</v>
      </c>
      <c r="C297" s="4" t="s">
        <v>89</v>
      </c>
      <c r="D297" s="4" t="s">
        <v>44</v>
      </c>
      <c r="E297" s="4" t="s">
        <v>23</v>
      </c>
      <c r="F297" s="4">
        <v>14379</v>
      </c>
      <c r="G297" s="4">
        <f>'[1]Худшее для ЗК'!$B$33</f>
        <v>1489152</v>
      </c>
    </row>
    <row r="298" spans="1:7" ht="20.100000000000001" customHeight="1" x14ac:dyDescent="0.25">
      <c r="A298" s="4" t="s">
        <v>24</v>
      </c>
      <c r="B298" s="4" t="s">
        <v>25</v>
      </c>
      <c r="C298" s="4" t="s">
        <v>26</v>
      </c>
      <c r="D298" s="4" t="s">
        <v>27</v>
      </c>
      <c r="E298" s="4" t="s">
        <v>28</v>
      </c>
      <c r="F298" s="4" t="s">
        <v>29</v>
      </c>
      <c r="G298" s="4" t="s">
        <v>30</v>
      </c>
    </row>
    <row r="299" spans="1:7" ht="20.100000000000001" customHeight="1" x14ac:dyDescent="0.25">
      <c r="A299" s="5" t="s">
        <v>13</v>
      </c>
      <c r="B299" s="5">
        <v>19</v>
      </c>
      <c r="C299" s="5">
        <v>2130</v>
      </c>
      <c r="D299" s="5">
        <f>$F299-$F$297</f>
        <v>61228</v>
      </c>
      <c r="E299" s="5">
        <f>100*($F299-$F$297)/($G$297-$F$297)</f>
        <v>4.1516897854788501</v>
      </c>
      <c r="F299" s="5">
        <v>75607</v>
      </c>
      <c r="G299" s="5">
        <v>71866</v>
      </c>
    </row>
    <row r="300" spans="1:7" ht="20.100000000000001" customHeight="1" x14ac:dyDescent="0.25">
      <c r="A300" s="5" t="s">
        <v>15</v>
      </c>
      <c r="B300" s="5">
        <v>47</v>
      </c>
      <c r="C300" s="5">
        <v>4287</v>
      </c>
      <c r="D300" s="5">
        <f>$F300-$F$297</f>
        <v>56047</v>
      </c>
      <c r="E300" s="5">
        <f>100*($F300-$F$297)/($G$297-$F$297)</f>
        <v>3.8003814824383144</v>
      </c>
      <c r="F300" s="5">
        <v>70426</v>
      </c>
      <c r="G300" s="5">
        <v>66612</v>
      </c>
    </row>
    <row r="301" spans="1:7" ht="20.100000000000001" customHeight="1" x14ac:dyDescent="0.25">
      <c r="A301" s="5" t="s">
        <v>16</v>
      </c>
      <c r="B301" s="5">
        <v>144</v>
      </c>
      <c r="C301" s="5">
        <v>8626</v>
      </c>
      <c r="D301" s="5">
        <f>$F301-$F$297</f>
        <v>51575</v>
      </c>
      <c r="E301" s="5">
        <f>100*($F301-$F$297)/($G$297-$F$297)</f>
        <v>3.4971483746990213</v>
      </c>
      <c r="F301" s="5">
        <v>65954</v>
      </c>
      <c r="G301" s="5">
        <v>63238</v>
      </c>
    </row>
    <row r="302" spans="1:7" ht="20.100000000000001" customHeight="1" x14ac:dyDescent="0.25">
      <c r="A302" s="5" t="s">
        <v>17</v>
      </c>
      <c r="B302" s="5">
        <v>273</v>
      </c>
      <c r="C302" s="5">
        <v>12939</v>
      </c>
      <c r="D302" s="5">
        <f>$F302-$F$297</f>
        <v>47971</v>
      </c>
      <c r="E302" s="5">
        <f>100*($F302-$F$297)/($G$297-$F$297)</f>
        <v>3.252771782504833</v>
      </c>
      <c r="F302" s="5">
        <v>62350</v>
      </c>
      <c r="G302" s="5">
        <v>57151</v>
      </c>
    </row>
    <row r="303" spans="1:7" ht="20.100000000000001" customHeight="1" x14ac:dyDescent="0.25">
      <c r="A303" s="6" t="s">
        <v>18</v>
      </c>
      <c r="B303" s="6">
        <v>898</v>
      </c>
      <c r="C303" s="6">
        <v>21745</v>
      </c>
      <c r="D303" s="6">
        <f>$F303-$F$297</f>
        <v>43570</v>
      </c>
      <c r="E303" s="6">
        <f>100*($F303-$F$297)/($G$297-$F$297)</f>
        <v>2.9543529750002202</v>
      </c>
      <c r="F303" s="6">
        <v>57949</v>
      </c>
      <c r="G303" s="6">
        <v>54423</v>
      </c>
    </row>
    <row r="306" spans="1:7" ht="20.100000000000001" customHeight="1" x14ac:dyDescent="0.25">
      <c r="A306" s="4" t="s">
        <v>19</v>
      </c>
      <c r="B306" s="4" t="s">
        <v>90</v>
      </c>
      <c r="C306" s="4" t="s">
        <v>91</v>
      </c>
      <c r="D306" s="4" t="s">
        <v>44</v>
      </c>
      <c r="E306" s="4" t="s">
        <v>23</v>
      </c>
      <c r="F306" s="4">
        <v>44303</v>
      </c>
      <c r="G306" s="4">
        <f>'[1]Худшее для ЗК'!$B$34</f>
        <v>2545837</v>
      </c>
    </row>
    <row r="307" spans="1:7" ht="20.100000000000001" customHeight="1" x14ac:dyDescent="0.25">
      <c r="A307" s="4" t="s">
        <v>24</v>
      </c>
      <c r="B307" s="4" t="s">
        <v>25</v>
      </c>
      <c r="C307" s="4" t="s">
        <v>26</v>
      </c>
      <c r="D307" s="4" t="s">
        <v>27</v>
      </c>
      <c r="E307" s="4" t="s">
        <v>28</v>
      </c>
      <c r="F307" s="4" t="s">
        <v>29</v>
      </c>
      <c r="G307" s="4" t="s">
        <v>30</v>
      </c>
    </row>
    <row r="308" spans="1:7" ht="20.100000000000001" customHeight="1" x14ac:dyDescent="0.25">
      <c r="A308" s="5" t="s">
        <v>13</v>
      </c>
      <c r="B308" s="5">
        <v>19</v>
      </c>
      <c r="C308" s="5">
        <v>2115</v>
      </c>
      <c r="D308" s="5">
        <f>$F308-$F$306</f>
        <v>275223</v>
      </c>
      <c r="E308" s="5">
        <f>100*($F308-$F$306)/($G$306-$F$306)</f>
        <v>11.002169069059224</v>
      </c>
      <c r="F308" s="5">
        <v>319526</v>
      </c>
      <c r="G308" s="5">
        <v>262764</v>
      </c>
    </row>
    <row r="309" spans="1:7" ht="20.100000000000001" customHeight="1" x14ac:dyDescent="0.25">
      <c r="A309" s="5" t="s">
        <v>15</v>
      </c>
      <c r="B309" s="5">
        <v>48</v>
      </c>
      <c r="C309" s="5">
        <v>4287</v>
      </c>
      <c r="D309" s="5">
        <f>$F309-$F$306</f>
        <v>244287</v>
      </c>
      <c r="E309" s="5">
        <f>100*($F309-$F$306)/($G$306-$F$306)</f>
        <v>9.7654878966266292</v>
      </c>
      <c r="F309" s="5">
        <v>288590</v>
      </c>
      <c r="G309" s="5">
        <v>265219</v>
      </c>
    </row>
    <row r="310" spans="1:7" ht="20.100000000000001" customHeight="1" x14ac:dyDescent="0.25">
      <c r="A310" s="5" t="s">
        <v>16</v>
      </c>
      <c r="B310" s="5">
        <v>150</v>
      </c>
      <c r="C310" s="5">
        <v>8619</v>
      </c>
      <c r="D310" s="5">
        <f>$F310-$F$306</f>
        <v>215636</v>
      </c>
      <c r="E310" s="5">
        <f>100*($F310-$F$306)/($G$306-$F$306)</f>
        <v>8.6201506755454851</v>
      </c>
      <c r="F310" s="5">
        <v>259939</v>
      </c>
      <c r="G310" s="5">
        <v>233616</v>
      </c>
    </row>
    <row r="311" spans="1:7" ht="20.100000000000001" customHeight="1" x14ac:dyDescent="0.25">
      <c r="A311" s="5" t="s">
        <v>17</v>
      </c>
      <c r="B311" s="5">
        <v>284</v>
      </c>
      <c r="C311" s="5">
        <v>12972</v>
      </c>
      <c r="D311" s="5">
        <f>$F311-$F$306</f>
        <v>215714</v>
      </c>
      <c r="E311" s="5">
        <f>100*($F311-$F$306)/($G$306-$F$306)</f>
        <v>8.6232687622874611</v>
      </c>
      <c r="F311" s="5">
        <v>260017</v>
      </c>
      <c r="G311" s="5">
        <v>234216</v>
      </c>
    </row>
    <row r="312" spans="1:7" ht="20.100000000000001" customHeight="1" x14ac:dyDescent="0.25">
      <c r="A312" s="6" t="s">
        <v>18</v>
      </c>
      <c r="B312" s="6">
        <v>892</v>
      </c>
      <c r="C312" s="6">
        <v>21731</v>
      </c>
      <c r="D312" s="6">
        <f>$F312-$F$306</f>
        <v>192867</v>
      </c>
      <c r="E312" s="6">
        <f>100*($F312-$F$306)/($G$306-$F$306)</f>
        <v>7.7099491751861056</v>
      </c>
      <c r="F312" s="6">
        <v>237170</v>
      </c>
      <c r="G312" s="6">
        <v>221923</v>
      </c>
    </row>
    <row r="315" spans="1:7" ht="20.100000000000001" customHeight="1" x14ac:dyDescent="0.25">
      <c r="A315" s="4" t="s">
        <v>19</v>
      </c>
      <c r="B315" s="4" t="s">
        <v>92</v>
      </c>
      <c r="C315" s="4" t="s">
        <v>93</v>
      </c>
      <c r="D315" s="4" t="s">
        <v>44</v>
      </c>
      <c r="E315" s="4" t="s">
        <v>23</v>
      </c>
      <c r="F315" s="4">
        <v>59030</v>
      </c>
      <c r="G315" s="4">
        <f>'[1]Худшее для ЗК'!$B$35</f>
        <v>1779409</v>
      </c>
    </row>
    <row r="316" spans="1:7" ht="20.100000000000001" customHeight="1" x14ac:dyDescent="0.25">
      <c r="A316" s="4" t="s">
        <v>24</v>
      </c>
      <c r="B316" s="4" t="s">
        <v>25</v>
      </c>
      <c r="C316" s="4" t="s">
        <v>26</v>
      </c>
      <c r="D316" s="4" t="s">
        <v>27</v>
      </c>
      <c r="E316" s="4" t="s">
        <v>28</v>
      </c>
      <c r="F316" s="4" t="s">
        <v>29</v>
      </c>
      <c r="G316" s="4" t="s">
        <v>30</v>
      </c>
    </row>
    <row r="317" spans="1:7" ht="20.100000000000001" customHeight="1" x14ac:dyDescent="0.25">
      <c r="A317" s="5" t="s">
        <v>13</v>
      </c>
      <c r="B317" s="5">
        <v>22</v>
      </c>
      <c r="C317" s="5">
        <v>2139</v>
      </c>
      <c r="D317" s="5">
        <f>$F317-$F$315</f>
        <v>386401</v>
      </c>
      <c r="E317" s="5">
        <f>100*($F317-$F$315)/($G$315-$F$315)</f>
        <v>22.460225334068831</v>
      </c>
      <c r="F317" s="5">
        <v>445431</v>
      </c>
      <c r="G317" s="5">
        <v>410152</v>
      </c>
    </row>
    <row r="318" spans="1:7" ht="20.100000000000001" customHeight="1" x14ac:dyDescent="0.25">
      <c r="A318" s="5" t="s">
        <v>15</v>
      </c>
      <c r="B318" s="5">
        <v>55</v>
      </c>
      <c r="C318" s="5">
        <v>4291</v>
      </c>
      <c r="D318" s="5">
        <f>$F318-$F$315</f>
        <v>348322</v>
      </c>
      <c r="E318" s="5">
        <f>100*($F318-$F$315)/($G$315-$F$315)</f>
        <v>20.246817707028509</v>
      </c>
      <c r="F318" s="5">
        <v>407352</v>
      </c>
      <c r="G318" s="5">
        <v>388232</v>
      </c>
    </row>
    <row r="319" spans="1:7" ht="20.100000000000001" customHeight="1" x14ac:dyDescent="0.25">
      <c r="A319" s="5" t="s">
        <v>16</v>
      </c>
      <c r="B319" s="5">
        <v>169</v>
      </c>
      <c r="C319" s="5">
        <v>8642</v>
      </c>
      <c r="D319" s="5">
        <f>$F319-$F$315</f>
        <v>312538</v>
      </c>
      <c r="E319" s="5">
        <f>100*($F319-$F$315)/($G$315-$F$315)</f>
        <v>18.166810917826826</v>
      </c>
      <c r="F319" s="5">
        <v>371568</v>
      </c>
      <c r="G319" s="5">
        <v>349949</v>
      </c>
    </row>
    <row r="320" spans="1:7" ht="20.100000000000001" customHeight="1" x14ac:dyDescent="0.25">
      <c r="A320" s="5" t="s">
        <v>17</v>
      </c>
      <c r="B320" s="5">
        <v>315</v>
      </c>
      <c r="C320" s="5">
        <v>13065</v>
      </c>
      <c r="D320" s="5">
        <f>$F320-$F$315</f>
        <v>289716</v>
      </c>
      <c r="E320" s="5">
        <f>100*($F320-$F$315)/($G$315-$F$315)</f>
        <v>16.840242760461503</v>
      </c>
      <c r="F320" s="5">
        <v>348746</v>
      </c>
      <c r="G320" s="5">
        <v>328654</v>
      </c>
    </row>
    <row r="321" spans="1:7" ht="20.100000000000001" customHeight="1" x14ac:dyDescent="0.25">
      <c r="A321" s="6" t="s">
        <v>18</v>
      </c>
      <c r="B321" s="6">
        <v>982</v>
      </c>
      <c r="C321" s="6">
        <v>21780</v>
      </c>
      <c r="D321" s="6">
        <f>$F321-$F$315</f>
        <v>284709</v>
      </c>
      <c r="E321" s="6">
        <f>100*($F321-$F$315)/($G$315-$F$315)</f>
        <v>16.549202239739035</v>
      </c>
      <c r="F321" s="6">
        <v>343739</v>
      </c>
      <c r="G321" s="6">
        <v>318360</v>
      </c>
    </row>
    <row r="324" spans="1:7" ht="20.100000000000001" customHeight="1" x14ac:dyDescent="0.25">
      <c r="A324" s="4" t="s">
        <v>19</v>
      </c>
      <c r="B324" s="4" t="s">
        <v>94</v>
      </c>
      <c r="C324" s="4" t="s">
        <v>95</v>
      </c>
      <c r="D324" s="4" t="s">
        <v>44</v>
      </c>
      <c r="E324" s="4" t="s">
        <v>23</v>
      </c>
      <c r="F324" s="4">
        <v>96772</v>
      </c>
      <c r="G324" s="4">
        <f>'[1]Худшее для ЗК'!$B$36</f>
        <v>1127693</v>
      </c>
    </row>
    <row r="325" spans="1:7" ht="20.100000000000001" customHeight="1" x14ac:dyDescent="0.25">
      <c r="A325" s="4" t="s">
        <v>24</v>
      </c>
      <c r="B325" s="4" t="s">
        <v>25</v>
      </c>
      <c r="C325" s="4" t="s">
        <v>26</v>
      </c>
      <c r="D325" s="4" t="s">
        <v>27</v>
      </c>
      <c r="E325" s="4" t="s">
        <v>28</v>
      </c>
      <c r="F325" s="4" t="s">
        <v>29</v>
      </c>
      <c r="G325" s="4" t="s">
        <v>30</v>
      </c>
    </row>
    <row r="326" spans="1:7" ht="20.100000000000001" customHeight="1" x14ac:dyDescent="0.25">
      <c r="A326" s="5" t="s">
        <v>13</v>
      </c>
      <c r="B326" s="5">
        <v>25</v>
      </c>
      <c r="C326" s="5">
        <v>2136</v>
      </c>
      <c r="D326" s="5">
        <f>$F326-$F$324</f>
        <v>444998</v>
      </c>
      <c r="E326" s="5">
        <f>100*($F326-$F$324)/($G$324-$F$324)</f>
        <v>43.165092184561182</v>
      </c>
      <c r="F326" s="5">
        <v>541770</v>
      </c>
      <c r="G326" s="5">
        <v>485857</v>
      </c>
    </row>
    <row r="327" spans="1:7" ht="20.100000000000001" customHeight="1" x14ac:dyDescent="0.25">
      <c r="A327" s="5" t="s">
        <v>15</v>
      </c>
      <c r="B327" s="5">
        <v>62</v>
      </c>
      <c r="C327" s="5">
        <v>4306</v>
      </c>
      <c r="D327" s="5">
        <f>$F327-$F$324</f>
        <v>405600</v>
      </c>
      <c r="E327" s="5">
        <f>100*($F327-$F$324)/($G$324-$F$324)</f>
        <v>39.343460847145415</v>
      </c>
      <c r="F327" s="5">
        <v>502372</v>
      </c>
      <c r="G327" s="5">
        <v>487649</v>
      </c>
    </row>
    <row r="328" spans="1:7" ht="20.100000000000001" customHeight="1" x14ac:dyDescent="0.25">
      <c r="A328" s="5" t="s">
        <v>16</v>
      </c>
      <c r="B328" s="5">
        <v>189</v>
      </c>
      <c r="C328" s="5">
        <v>8670</v>
      </c>
      <c r="D328" s="5">
        <f>$F328-$F$324</f>
        <v>374038</v>
      </c>
      <c r="E328" s="5">
        <f>100*($F328-$F$324)/($G$324-$F$324)</f>
        <v>36.281926549173022</v>
      </c>
      <c r="F328" s="5">
        <v>470810</v>
      </c>
      <c r="G328" s="5">
        <v>427526</v>
      </c>
    </row>
    <row r="329" spans="1:7" ht="20.100000000000001" customHeight="1" x14ac:dyDescent="0.25">
      <c r="A329" s="5" t="s">
        <v>17</v>
      </c>
      <c r="B329" s="5">
        <v>345</v>
      </c>
      <c r="C329" s="5">
        <v>13062</v>
      </c>
      <c r="D329" s="5">
        <f>$F329-$F$324</f>
        <v>352971</v>
      </c>
      <c r="E329" s="5">
        <f>100*($F329-$F$324)/($G$324-$F$324)</f>
        <v>34.238414000684827</v>
      </c>
      <c r="F329" s="5">
        <v>449743</v>
      </c>
      <c r="G329" s="5">
        <v>421325</v>
      </c>
    </row>
    <row r="330" spans="1:7" ht="20.100000000000001" customHeight="1" x14ac:dyDescent="0.25">
      <c r="A330" s="6" t="s">
        <v>18</v>
      </c>
      <c r="B330" s="6">
        <v>1061</v>
      </c>
      <c r="C330" s="6">
        <v>21829</v>
      </c>
      <c r="D330" s="6">
        <f>$F330-$F$324</f>
        <v>326956</v>
      </c>
      <c r="E330" s="6">
        <f>100*($F330-$F$324)/($G$324-$F$324)</f>
        <v>31.714942270067251</v>
      </c>
      <c r="F330" s="6">
        <v>423728</v>
      </c>
      <c r="G330" s="6">
        <v>399883</v>
      </c>
    </row>
    <row r="333" spans="1:7" ht="20.100000000000001" customHeight="1" x14ac:dyDescent="0.25">
      <c r="A333" s="4" t="s">
        <v>19</v>
      </c>
      <c r="B333" s="4" t="s">
        <v>96</v>
      </c>
      <c r="C333" s="4" t="s">
        <v>97</v>
      </c>
      <c r="D333" s="4" t="s">
        <v>44</v>
      </c>
      <c r="E333" s="4" t="s">
        <v>23</v>
      </c>
      <c r="F333" s="4">
        <v>58537</v>
      </c>
      <c r="G333" s="4">
        <f>'[1]Худшее для ЗК'!$B$37</f>
        <v>830639</v>
      </c>
    </row>
    <row r="334" spans="1:7" ht="20.100000000000001" customHeight="1" x14ac:dyDescent="0.25">
      <c r="A334" s="4" t="s">
        <v>24</v>
      </c>
      <c r="B334" s="4" t="s">
        <v>25</v>
      </c>
      <c r="C334" s="4" t="s">
        <v>26</v>
      </c>
      <c r="D334" s="4" t="s">
        <v>27</v>
      </c>
      <c r="E334" s="4" t="s">
        <v>28</v>
      </c>
      <c r="F334" s="4" t="s">
        <v>29</v>
      </c>
      <c r="G334" s="4" t="s">
        <v>30</v>
      </c>
    </row>
    <row r="335" spans="1:7" ht="20.100000000000001" customHeight="1" x14ac:dyDescent="0.25">
      <c r="A335" s="5" t="s">
        <v>13</v>
      </c>
      <c r="B335" s="5">
        <v>26</v>
      </c>
      <c r="C335" s="5">
        <v>2142</v>
      </c>
      <c r="D335" s="5">
        <f>$F335-$F$333</f>
        <v>471977</v>
      </c>
      <c r="E335" s="5">
        <f>100*($F335-$F$333)/($G$333-$F$333)</f>
        <v>61.128840489987077</v>
      </c>
      <c r="F335" s="5">
        <v>530514</v>
      </c>
      <c r="G335" s="5">
        <v>497457</v>
      </c>
    </row>
    <row r="336" spans="1:7" ht="20.100000000000001" customHeight="1" x14ac:dyDescent="0.25">
      <c r="A336" s="5" t="s">
        <v>15</v>
      </c>
      <c r="B336" s="5">
        <v>64</v>
      </c>
      <c r="C336" s="5">
        <v>4345</v>
      </c>
      <c r="D336" s="5">
        <f>$F336-$F$333</f>
        <v>440145</v>
      </c>
      <c r="E336" s="5">
        <f>100*($F336-$F$333)/($G$333-$F$333)</f>
        <v>57.006069146304505</v>
      </c>
      <c r="F336" s="5">
        <v>498682</v>
      </c>
      <c r="G336" s="5">
        <v>467869</v>
      </c>
    </row>
    <row r="337" spans="1:7" ht="20.100000000000001" customHeight="1" x14ac:dyDescent="0.25">
      <c r="A337" s="5" t="s">
        <v>16</v>
      </c>
      <c r="B337" s="5">
        <v>195</v>
      </c>
      <c r="C337" s="5">
        <v>8680</v>
      </c>
      <c r="D337" s="5">
        <f>$F337-$F$333</f>
        <v>405003</v>
      </c>
      <c r="E337" s="5">
        <f>100*($F337-$F$333)/($G$333-$F$333)</f>
        <v>52.454597967626036</v>
      </c>
      <c r="F337" s="5">
        <v>463540</v>
      </c>
      <c r="G337" s="5">
        <v>436660</v>
      </c>
    </row>
    <row r="338" spans="1:7" ht="20.100000000000001" customHeight="1" x14ac:dyDescent="0.25">
      <c r="A338" s="5" t="s">
        <v>17</v>
      </c>
      <c r="B338" s="5">
        <v>359</v>
      </c>
      <c r="C338" s="5">
        <v>13067</v>
      </c>
      <c r="D338" s="5">
        <f>$F338-$F$333</f>
        <v>380012</v>
      </c>
      <c r="E338" s="5">
        <f>100*($F338-$F$333)/($G$333-$F$333)</f>
        <v>49.217849455123805</v>
      </c>
      <c r="F338" s="5">
        <v>438549</v>
      </c>
      <c r="G338" s="5">
        <v>405336</v>
      </c>
    </row>
    <row r="339" spans="1:7" ht="20.100000000000001" customHeight="1" x14ac:dyDescent="0.25">
      <c r="A339" s="6" t="s">
        <v>18</v>
      </c>
      <c r="B339" s="6">
        <v>1078</v>
      </c>
      <c r="C339" s="6">
        <v>21906</v>
      </c>
      <c r="D339" s="6">
        <f>$F339-$F$333</f>
        <v>365334</v>
      </c>
      <c r="E339" s="6">
        <f>100*($F339-$F$333)/($G$333-$F$333)</f>
        <v>47.316805292564972</v>
      </c>
      <c r="F339" s="6">
        <v>423871</v>
      </c>
      <c r="G339" s="6">
        <v>396462</v>
      </c>
    </row>
    <row r="342" spans="1:7" ht="20.100000000000001" customHeight="1" x14ac:dyDescent="0.25">
      <c r="A342" s="4" t="s">
        <v>19</v>
      </c>
      <c r="B342" s="4" t="s">
        <v>98</v>
      </c>
      <c r="C342" s="4" t="s">
        <v>99</v>
      </c>
      <c r="D342" s="4" t="s">
        <v>44</v>
      </c>
      <c r="E342" s="4" t="s">
        <v>23</v>
      </c>
      <c r="F342" s="4">
        <v>73682</v>
      </c>
      <c r="G342" s="4">
        <f>'[1]Худшее для ЗК'!$B$38</f>
        <v>1056850</v>
      </c>
    </row>
    <row r="343" spans="1:7" ht="20.100000000000001" customHeight="1" x14ac:dyDescent="0.25">
      <c r="A343" s="4" t="s">
        <v>24</v>
      </c>
      <c r="B343" s="4" t="s">
        <v>25</v>
      </c>
      <c r="C343" s="4" t="s">
        <v>26</v>
      </c>
      <c r="D343" s="4" t="s">
        <v>27</v>
      </c>
      <c r="E343" s="4" t="s">
        <v>28</v>
      </c>
      <c r="F343" s="4" t="s">
        <v>29</v>
      </c>
      <c r="G343" s="4" t="s">
        <v>30</v>
      </c>
    </row>
    <row r="344" spans="1:7" ht="20.100000000000001" customHeight="1" x14ac:dyDescent="0.25">
      <c r="A344" s="5" t="s">
        <v>13</v>
      </c>
      <c r="B344" s="5">
        <v>27</v>
      </c>
      <c r="C344" s="5">
        <v>2151</v>
      </c>
      <c r="D344" s="5">
        <f>$F344-$F$342</f>
        <v>603478</v>
      </c>
      <c r="E344" s="5">
        <f>100*($F344-$F$342)/($G$342-$F$342)</f>
        <v>61.380964392657205</v>
      </c>
      <c r="F344" s="5">
        <v>677160</v>
      </c>
      <c r="G344" s="5">
        <v>642513</v>
      </c>
    </row>
    <row r="345" spans="1:7" ht="20.100000000000001" customHeight="1" x14ac:dyDescent="0.25">
      <c r="A345" s="5" t="s">
        <v>15</v>
      </c>
      <c r="B345" s="5">
        <v>66</v>
      </c>
      <c r="C345" s="5">
        <v>4361</v>
      </c>
      <c r="D345" s="5">
        <f>$F345-$F$342</f>
        <v>569323</v>
      </c>
      <c r="E345" s="5">
        <f>100*($F345-$F$342)/($G$342-$F$342)</f>
        <v>57.906990463481314</v>
      </c>
      <c r="F345" s="5">
        <v>643005</v>
      </c>
      <c r="G345" s="5">
        <v>611476</v>
      </c>
    </row>
    <row r="346" spans="1:7" ht="20.100000000000001" customHeight="1" x14ac:dyDescent="0.25">
      <c r="A346" s="5" t="s">
        <v>16</v>
      </c>
      <c r="B346" s="5">
        <v>200</v>
      </c>
      <c r="C346" s="5">
        <v>8705</v>
      </c>
      <c r="D346" s="5">
        <f>$F346-$F$342</f>
        <v>498059</v>
      </c>
      <c r="E346" s="5">
        <f>100*($F346-$F$342)/($G$342-$F$342)</f>
        <v>50.658585307902619</v>
      </c>
      <c r="F346" s="5">
        <v>571741</v>
      </c>
      <c r="G346" s="5">
        <v>523293</v>
      </c>
    </row>
    <row r="347" spans="1:7" ht="20.100000000000001" customHeight="1" x14ac:dyDescent="0.25">
      <c r="A347" s="5" t="s">
        <v>17</v>
      </c>
      <c r="B347" s="5">
        <v>366</v>
      </c>
      <c r="C347" s="5">
        <v>13123</v>
      </c>
      <c r="D347" s="5">
        <f>$F347-$F$342</f>
        <v>484777</v>
      </c>
      <c r="E347" s="5">
        <f>100*($F347-$F$342)/($G$342-$F$342)</f>
        <v>49.30764630256477</v>
      </c>
      <c r="F347" s="5">
        <v>558459</v>
      </c>
      <c r="G347" s="5">
        <v>523894</v>
      </c>
    </row>
    <row r="348" spans="1:7" ht="20.100000000000001" customHeight="1" x14ac:dyDescent="0.25">
      <c r="A348" s="6" t="s">
        <v>18</v>
      </c>
      <c r="B348" s="6">
        <v>1127</v>
      </c>
      <c r="C348" s="6">
        <v>21882</v>
      </c>
      <c r="D348" s="6">
        <f>$F348-$F$342</f>
        <v>459119</v>
      </c>
      <c r="E348" s="6">
        <f>100*($F348-$F$342)/($G$342-$F$342)</f>
        <v>46.697919378987109</v>
      </c>
      <c r="F348" s="6">
        <v>532801</v>
      </c>
      <c r="G348" s="6">
        <v>500318</v>
      </c>
    </row>
    <row r="351" spans="1:7" ht="20.100000000000001" customHeight="1" x14ac:dyDescent="0.25">
      <c r="A351" s="4" t="s">
        <v>19</v>
      </c>
      <c r="B351" s="4" t="s">
        <v>100</v>
      </c>
      <c r="C351" s="4" t="s">
        <v>101</v>
      </c>
      <c r="D351" s="4" t="s">
        <v>44</v>
      </c>
      <c r="E351" s="4" t="s">
        <v>23</v>
      </c>
      <c r="F351" s="4">
        <v>80369</v>
      </c>
      <c r="G351" s="4">
        <f>'[1]Худшее для ЗК'!$B$39</f>
        <v>1703765</v>
      </c>
    </row>
    <row r="352" spans="1:7" ht="20.100000000000001" customHeight="1" x14ac:dyDescent="0.25">
      <c r="A352" s="4" t="s">
        <v>24</v>
      </c>
      <c r="B352" s="4" t="s">
        <v>25</v>
      </c>
      <c r="C352" s="4" t="s">
        <v>26</v>
      </c>
      <c r="D352" s="4" t="s">
        <v>27</v>
      </c>
      <c r="E352" s="4" t="s">
        <v>28</v>
      </c>
      <c r="F352" s="4" t="s">
        <v>29</v>
      </c>
      <c r="G352" s="4" t="s">
        <v>30</v>
      </c>
    </row>
    <row r="353" spans="1:7" ht="20.100000000000001" customHeight="1" x14ac:dyDescent="0.25">
      <c r="A353" s="5" t="s">
        <v>13</v>
      </c>
      <c r="B353" s="5">
        <v>43</v>
      </c>
      <c r="C353" s="5">
        <v>2172</v>
      </c>
      <c r="D353" s="5">
        <f>$F353-$F$351</f>
        <v>1103369</v>
      </c>
      <c r="E353" s="5">
        <f>100*($F353-$F$351)/($G$351-$F$351)</f>
        <v>67.966719149240234</v>
      </c>
      <c r="F353" s="5">
        <v>1183738</v>
      </c>
      <c r="G353" s="5">
        <v>1147097</v>
      </c>
    </row>
    <row r="354" spans="1:7" ht="20.100000000000001" customHeight="1" x14ac:dyDescent="0.25">
      <c r="A354" s="5" t="s">
        <v>15</v>
      </c>
      <c r="B354" s="5">
        <v>103</v>
      </c>
      <c r="C354" s="5">
        <v>4370</v>
      </c>
      <c r="D354" s="5">
        <f>$F354-$F$351</f>
        <v>1009447</v>
      </c>
      <c r="E354" s="5">
        <f>100*($F354-$F$351)/($G$351-$F$351)</f>
        <v>62.181193005280292</v>
      </c>
      <c r="F354" s="5">
        <v>1089816</v>
      </c>
      <c r="G354" s="5">
        <v>1052109</v>
      </c>
    </row>
    <row r="355" spans="1:7" ht="20.100000000000001" customHeight="1" x14ac:dyDescent="0.25">
      <c r="A355" s="5" t="s">
        <v>16</v>
      </c>
      <c r="B355" s="5">
        <v>294</v>
      </c>
      <c r="C355" s="5">
        <v>8795</v>
      </c>
      <c r="D355" s="5">
        <f>$F355-$F$351</f>
        <v>944560</v>
      </c>
      <c r="E355" s="5">
        <f>100*($F355-$F$351)/($G$351-$F$351)</f>
        <v>58.184201513370738</v>
      </c>
      <c r="F355" s="5">
        <v>1024929</v>
      </c>
      <c r="G355" s="5">
        <v>969487</v>
      </c>
    </row>
    <row r="356" spans="1:7" ht="20.100000000000001" customHeight="1" x14ac:dyDescent="0.25">
      <c r="A356" s="5" t="s">
        <v>17</v>
      </c>
      <c r="B356" s="5">
        <v>527</v>
      </c>
      <c r="C356" s="5">
        <v>13276</v>
      </c>
      <c r="D356" s="5">
        <f>$F356-$F$351</f>
        <v>903219</v>
      </c>
      <c r="E356" s="5">
        <f>100*($F356-$F$351)/($G$351-$F$351)</f>
        <v>55.637626309292372</v>
      </c>
      <c r="F356" s="5">
        <v>983588</v>
      </c>
      <c r="G356" s="5">
        <v>944757</v>
      </c>
    </row>
    <row r="357" spans="1:7" ht="20.100000000000001" customHeight="1" x14ac:dyDescent="0.25">
      <c r="A357" s="6" t="s">
        <v>18</v>
      </c>
      <c r="B357" s="6">
        <v>1528</v>
      </c>
      <c r="C357" s="6">
        <v>22124</v>
      </c>
      <c r="D357" s="6">
        <f>$F357-$F$351</f>
        <v>868405</v>
      </c>
      <c r="E357" s="6">
        <f>100*($F357-$F$351)/($G$351-$F$351)</f>
        <v>53.493109506244934</v>
      </c>
      <c r="F357" s="6">
        <v>948774</v>
      </c>
      <c r="G357" s="6">
        <v>911302</v>
      </c>
    </row>
    <row r="360" spans="1:7" ht="20.100000000000001" customHeight="1" x14ac:dyDescent="0.25">
      <c r="A360" s="4" t="s">
        <v>19</v>
      </c>
      <c r="B360" s="4" t="s">
        <v>102</v>
      </c>
      <c r="C360" s="4" t="s">
        <v>103</v>
      </c>
      <c r="D360" s="4" t="s">
        <v>33</v>
      </c>
      <c r="E360" s="4" t="s">
        <v>23</v>
      </c>
      <c r="F360" s="4">
        <v>49135</v>
      </c>
      <c r="G360" s="4">
        <f>'[1]Худшее для ЗК'!$B$40</f>
        <v>1131547</v>
      </c>
    </row>
    <row r="361" spans="1:7" ht="20.100000000000001" customHeight="1" x14ac:dyDescent="0.25">
      <c r="A361" s="4" t="s">
        <v>24</v>
      </c>
      <c r="B361" s="4" t="s">
        <v>25</v>
      </c>
      <c r="C361" s="4" t="s">
        <v>26</v>
      </c>
      <c r="D361" s="4" t="s">
        <v>27</v>
      </c>
      <c r="E361" s="4" t="s">
        <v>28</v>
      </c>
      <c r="F361" s="4" t="s">
        <v>29</v>
      </c>
      <c r="G361" s="4" t="s">
        <v>30</v>
      </c>
    </row>
    <row r="362" spans="1:7" ht="20.100000000000001" customHeight="1" x14ac:dyDescent="0.25">
      <c r="A362" s="5" t="s">
        <v>13</v>
      </c>
      <c r="B362" s="5">
        <v>53</v>
      </c>
      <c r="C362" s="5">
        <v>2181</v>
      </c>
      <c r="D362" s="5">
        <f>$F362-$F$360</f>
        <v>674287</v>
      </c>
      <c r="E362" s="5">
        <f>100*($F362-$F$360)/($G$360-$F$360)</f>
        <v>62.29485630240611</v>
      </c>
      <c r="F362" s="5">
        <v>723422</v>
      </c>
      <c r="G362" s="5">
        <v>662314</v>
      </c>
    </row>
    <row r="363" spans="1:7" ht="20.100000000000001" customHeight="1" x14ac:dyDescent="0.25">
      <c r="A363" s="5" t="s">
        <v>15</v>
      </c>
      <c r="B363" s="5">
        <v>128</v>
      </c>
      <c r="C363" s="5">
        <v>4398</v>
      </c>
      <c r="D363" s="5">
        <f>$F363-$F$360</f>
        <v>635481</v>
      </c>
      <c r="E363" s="5">
        <f>100*($F363-$F$360)/($G$360-$F$360)</f>
        <v>58.709714969900553</v>
      </c>
      <c r="F363" s="5">
        <v>684616</v>
      </c>
      <c r="G363" s="5">
        <v>655587</v>
      </c>
    </row>
    <row r="364" spans="1:7" ht="20.100000000000001" customHeight="1" x14ac:dyDescent="0.25">
      <c r="A364" s="5" t="s">
        <v>16</v>
      </c>
      <c r="B364" s="5">
        <v>355</v>
      </c>
      <c r="C364" s="5">
        <v>8837</v>
      </c>
      <c r="D364" s="5">
        <f>$F364-$F$360</f>
        <v>576938</v>
      </c>
      <c r="E364" s="5">
        <f>100*($F364-$F$360)/($G$360-$F$360)</f>
        <v>53.30114595920962</v>
      </c>
      <c r="F364" s="5">
        <v>626073</v>
      </c>
      <c r="G364" s="5">
        <v>583616</v>
      </c>
    </row>
    <row r="365" spans="1:7" ht="20.100000000000001" customHeight="1" x14ac:dyDescent="0.25">
      <c r="A365" s="5" t="s">
        <v>17</v>
      </c>
      <c r="B365" s="5">
        <v>624</v>
      </c>
      <c r="C365" s="5">
        <v>13289</v>
      </c>
      <c r="D365" s="5">
        <f>$F365-$F$360</f>
        <v>547492</v>
      </c>
      <c r="E365" s="5">
        <f>100*($F365-$F$360)/($G$360-$F$360)</f>
        <v>50.58074005092331</v>
      </c>
      <c r="F365" s="5">
        <v>596627</v>
      </c>
      <c r="G365" s="5">
        <v>549020</v>
      </c>
    </row>
    <row r="366" spans="1:7" ht="20.100000000000001" customHeight="1" x14ac:dyDescent="0.25">
      <c r="A366" s="6" t="s">
        <v>18</v>
      </c>
      <c r="B366" s="6">
        <v>1742</v>
      </c>
      <c r="C366" s="6">
        <v>22189</v>
      </c>
      <c r="D366" s="6">
        <f>$F366-$F$360</f>
        <v>510194</v>
      </c>
      <c r="E366" s="6">
        <f>100*($F366-$F$360)/($G$360-$F$360)</f>
        <v>47.134917203430859</v>
      </c>
      <c r="F366" s="6">
        <v>559329</v>
      </c>
      <c r="G366" s="6">
        <v>535936</v>
      </c>
    </row>
    <row r="369" spans="1:7" ht="20.100000000000001" customHeight="1" x14ac:dyDescent="0.25">
      <c r="A369" s="4" t="s">
        <v>19</v>
      </c>
      <c r="B369" s="4" t="s">
        <v>104</v>
      </c>
      <c r="C369" s="4" t="s">
        <v>105</v>
      </c>
      <c r="D369" s="4" t="s">
        <v>33</v>
      </c>
      <c r="E369" s="4" t="s">
        <v>23</v>
      </c>
      <c r="F369" s="4">
        <v>48191</v>
      </c>
      <c r="G369" s="4">
        <f>'[1]Худшее для ЗК'!$B$41</f>
        <v>779433</v>
      </c>
    </row>
    <row r="370" spans="1:7" ht="20.100000000000001" customHeight="1" x14ac:dyDescent="0.25">
      <c r="A370" s="4" t="s">
        <v>24</v>
      </c>
      <c r="B370" s="4" t="s">
        <v>25</v>
      </c>
      <c r="C370" s="4" t="s">
        <v>26</v>
      </c>
      <c r="D370" s="4" t="s">
        <v>27</v>
      </c>
      <c r="E370" s="4" t="s">
        <v>28</v>
      </c>
      <c r="F370" s="4" t="s">
        <v>29</v>
      </c>
      <c r="G370" s="4" t="s">
        <v>30</v>
      </c>
    </row>
    <row r="371" spans="1:7" ht="20.100000000000001" customHeight="1" x14ac:dyDescent="0.25">
      <c r="A371" s="5" t="s">
        <v>13</v>
      </c>
      <c r="B371" s="5">
        <v>61</v>
      </c>
      <c r="C371" s="5">
        <v>2190</v>
      </c>
      <c r="D371" s="5">
        <f>$F371-$F$369</f>
        <v>490598</v>
      </c>
      <c r="E371" s="5">
        <f>100*($F371-$F$369)/($G$369-$F$369)</f>
        <v>67.091058773976329</v>
      </c>
      <c r="F371" s="5">
        <v>538789</v>
      </c>
      <c r="G371" s="5">
        <v>516613</v>
      </c>
    </row>
    <row r="372" spans="1:7" ht="20.100000000000001" customHeight="1" x14ac:dyDescent="0.25">
      <c r="A372" s="5" t="s">
        <v>15</v>
      </c>
      <c r="B372" s="5">
        <v>142</v>
      </c>
      <c r="C372" s="5">
        <v>4402</v>
      </c>
      <c r="D372" s="5">
        <f>$F372-$F$369</f>
        <v>447354</v>
      </c>
      <c r="E372" s="5">
        <f>100*($F372-$F$369)/($G$369-$F$369)</f>
        <v>61.177284674567382</v>
      </c>
      <c r="F372" s="5">
        <v>495545</v>
      </c>
      <c r="G372" s="5">
        <v>481334</v>
      </c>
    </row>
    <row r="373" spans="1:7" ht="20.100000000000001" customHeight="1" x14ac:dyDescent="0.25">
      <c r="A373" s="5" t="s">
        <v>16</v>
      </c>
      <c r="B373" s="5">
        <v>396</v>
      </c>
      <c r="C373" s="5">
        <v>8925</v>
      </c>
      <c r="D373" s="5">
        <f>$F373-$F$369</f>
        <v>427407</v>
      </c>
      <c r="E373" s="5">
        <f>100*($F373-$F$369)/($G$369-$F$369)</f>
        <v>58.449459959903834</v>
      </c>
      <c r="F373" s="5">
        <v>475598</v>
      </c>
      <c r="G373" s="5">
        <v>455186</v>
      </c>
    </row>
    <row r="374" spans="1:7" ht="20.100000000000001" customHeight="1" x14ac:dyDescent="0.25">
      <c r="A374" s="5" t="s">
        <v>17</v>
      </c>
      <c r="B374" s="5">
        <v>682</v>
      </c>
      <c r="C374" s="5">
        <v>13326</v>
      </c>
      <c r="D374" s="5">
        <f>$F374-$F$369</f>
        <v>413364</v>
      </c>
      <c r="E374" s="5">
        <f>100*($F374-$F$369)/($G$369-$F$369)</f>
        <v>56.529028693647248</v>
      </c>
      <c r="F374" s="5">
        <v>461555</v>
      </c>
      <c r="G374" s="5">
        <v>451033</v>
      </c>
    </row>
    <row r="375" spans="1:7" ht="20.100000000000001" customHeight="1" x14ac:dyDescent="0.25">
      <c r="A375" s="6" t="s">
        <v>18</v>
      </c>
      <c r="B375" s="6">
        <v>1971</v>
      </c>
      <c r="C375" s="6">
        <v>22354</v>
      </c>
      <c r="D375" s="6">
        <f>$F375-$F$369</f>
        <v>390424</v>
      </c>
      <c r="E375" s="6">
        <f>100*($F375-$F$369)/($G$369-$F$369)</f>
        <v>53.391900355832952</v>
      </c>
      <c r="F375" s="6">
        <v>438615</v>
      </c>
      <c r="G375" s="6">
        <v>419901</v>
      </c>
    </row>
    <row r="378" spans="1:7" ht="20.100000000000001" customHeight="1" x14ac:dyDescent="0.25">
      <c r="A378" s="4" t="s">
        <v>19</v>
      </c>
      <c r="B378" s="4" t="s">
        <v>106</v>
      </c>
      <c r="C378" s="4" t="s">
        <v>62</v>
      </c>
      <c r="D378" s="4" t="s">
        <v>44</v>
      </c>
      <c r="E378" s="4" t="s">
        <v>23</v>
      </c>
      <c r="F378" s="4">
        <v>108159</v>
      </c>
      <c r="G378" s="4">
        <f>'[1]Худшее для ЗК'!$B$42</f>
        <v>590888</v>
      </c>
    </row>
    <row r="379" spans="1:7" ht="20.100000000000001" customHeight="1" x14ac:dyDescent="0.25">
      <c r="A379" s="4" t="s">
        <v>24</v>
      </c>
      <c r="B379" s="4" t="s">
        <v>25</v>
      </c>
      <c r="C379" s="4" t="s">
        <v>26</v>
      </c>
      <c r="D379" s="4" t="s">
        <v>27</v>
      </c>
      <c r="E379" s="4" t="s">
        <v>28</v>
      </c>
      <c r="F379" s="4" t="s">
        <v>29</v>
      </c>
      <c r="G379" s="4" t="s">
        <v>30</v>
      </c>
    </row>
    <row r="380" spans="1:7" ht="20.100000000000001" customHeight="1" x14ac:dyDescent="0.25">
      <c r="A380" s="5" t="s">
        <v>13</v>
      </c>
      <c r="B380" s="5">
        <v>13</v>
      </c>
      <c r="C380" s="5">
        <v>2102</v>
      </c>
      <c r="D380" s="5">
        <f>$F380-$F$378</f>
        <v>260648</v>
      </c>
      <c r="E380" s="5">
        <f>100*($F380-$F$378)/($G$378-$F$378)</f>
        <v>53.994684388134957</v>
      </c>
      <c r="F380" s="5">
        <v>368807</v>
      </c>
      <c r="G380" s="5">
        <v>345345</v>
      </c>
    </row>
    <row r="381" spans="1:7" ht="20.100000000000001" customHeight="1" x14ac:dyDescent="0.25">
      <c r="A381" s="5" t="s">
        <v>15</v>
      </c>
      <c r="B381" s="5">
        <v>33</v>
      </c>
      <c r="C381" s="5">
        <v>4258</v>
      </c>
      <c r="D381" s="5">
        <f>$F381-$F$378</f>
        <v>232297</v>
      </c>
      <c r="E381" s="5">
        <f>100*($F381-$F$378)/($G$378-$F$378)</f>
        <v>48.121616890636361</v>
      </c>
      <c r="F381" s="5">
        <v>340456</v>
      </c>
      <c r="G381" s="5">
        <v>314964</v>
      </c>
    </row>
    <row r="382" spans="1:7" ht="20.100000000000001" customHeight="1" x14ac:dyDescent="0.25">
      <c r="A382" s="5" t="s">
        <v>16</v>
      </c>
      <c r="B382" s="5">
        <v>108</v>
      </c>
      <c r="C382" s="5">
        <v>8567</v>
      </c>
      <c r="D382" s="5">
        <f>$F382-$F$378</f>
        <v>204107</v>
      </c>
      <c r="E382" s="5">
        <f>100*($F382-$F$378)/($G$378-$F$378)</f>
        <v>42.281901439524042</v>
      </c>
      <c r="F382" s="5">
        <v>312266</v>
      </c>
      <c r="G382" s="5">
        <v>289275</v>
      </c>
    </row>
    <row r="383" spans="1:7" ht="20.100000000000001" customHeight="1" x14ac:dyDescent="0.25">
      <c r="A383" s="5" t="s">
        <v>17</v>
      </c>
      <c r="B383" s="5">
        <v>211</v>
      </c>
      <c r="C383" s="5">
        <v>12859</v>
      </c>
      <c r="D383" s="5">
        <f>$F383-$F$378</f>
        <v>191486</v>
      </c>
      <c r="E383" s="5">
        <f>100*($F383-$F$378)/($G$378-$F$378)</f>
        <v>39.667391020634767</v>
      </c>
      <c r="F383" s="5">
        <v>299645</v>
      </c>
      <c r="G383" s="5">
        <v>277133</v>
      </c>
    </row>
    <row r="384" spans="1:7" ht="20.100000000000001" customHeight="1" x14ac:dyDescent="0.25">
      <c r="A384" s="6" t="s">
        <v>18</v>
      </c>
      <c r="B384" s="6">
        <v>831</v>
      </c>
      <c r="C384" s="6">
        <v>21658</v>
      </c>
      <c r="D384" s="6">
        <f>$F384-$F$378</f>
        <v>182371</v>
      </c>
      <c r="E384" s="6">
        <f>100*($F384-$F$378)/($G$378-$F$378)</f>
        <v>37.77916802180934</v>
      </c>
      <c r="F384" s="6">
        <v>290530</v>
      </c>
      <c r="G384" s="6">
        <v>274704</v>
      </c>
    </row>
    <row r="387" spans="1:7" ht="20.100000000000001" customHeight="1" x14ac:dyDescent="0.25">
      <c r="A387" s="4" t="s">
        <v>19</v>
      </c>
      <c r="B387" s="4" t="s">
        <v>107</v>
      </c>
      <c r="C387" s="4" t="s">
        <v>108</v>
      </c>
      <c r="D387" s="4" t="s">
        <v>44</v>
      </c>
      <c r="E387" s="4" t="s">
        <v>23</v>
      </c>
      <c r="F387" s="4">
        <v>2323</v>
      </c>
      <c r="G387" s="4">
        <f>'[1]Худшее для ЗК'!$B$43</f>
        <v>23702</v>
      </c>
    </row>
    <row r="388" spans="1:7" ht="20.100000000000001" customHeight="1" x14ac:dyDescent="0.25">
      <c r="A388" s="4" t="s">
        <v>24</v>
      </c>
      <c r="B388" s="4" t="s">
        <v>25</v>
      </c>
      <c r="C388" s="4" t="s">
        <v>26</v>
      </c>
      <c r="D388" s="4" t="s">
        <v>27</v>
      </c>
      <c r="E388" s="4" t="s">
        <v>28</v>
      </c>
      <c r="F388" s="4" t="s">
        <v>29</v>
      </c>
      <c r="G388" s="4" t="s">
        <v>30</v>
      </c>
    </row>
    <row r="389" spans="1:7" ht="20.100000000000001" customHeight="1" x14ac:dyDescent="0.25">
      <c r="A389" s="5" t="s">
        <v>13</v>
      </c>
      <c r="B389" s="5">
        <v>42</v>
      </c>
      <c r="C389" s="5">
        <v>2168</v>
      </c>
      <c r="D389" s="5">
        <f>$F389-$F$387</f>
        <v>13152</v>
      </c>
      <c r="E389" s="5">
        <f>100*($F389-$F$387)/($G$387-$F$387)</f>
        <v>61.518312362598813</v>
      </c>
      <c r="F389" s="5">
        <v>15475</v>
      </c>
      <c r="G389" s="5">
        <v>14773</v>
      </c>
    </row>
    <row r="390" spans="1:7" ht="20.100000000000001" customHeight="1" x14ac:dyDescent="0.25">
      <c r="A390" s="5" t="s">
        <v>15</v>
      </c>
      <c r="B390" s="5">
        <v>98</v>
      </c>
      <c r="C390" s="5">
        <v>4350</v>
      </c>
      <c r="D390" s="5">
        <f>$F390-$F$387</f>
        <v>11978</v>
      </c>
      <c r="E390" s="5">
        <f>100*($F390-$F$387)/($G$387-$F$387)</f>
        <v>56.026942326582159</v>
      </c>
      <c r="F390" s="5">
        <v>14301</v>
      </c>
      <c r="G390" s="5">
        <v>13835</v>
      </c>
    </row>
    <row r="391" spans="1:7" ht="20.100000000000001" customHeight="1" x14ac:dyDescent="0.25">
      <c r="A391" s="5" t="s">
        <v>16</v>
      </c>
      <c r="B391" s="5">
        <v>284</v>
      </c>
      <c r="C391" s="5">
        <v>8773</v>
      </c>
      <c r="D391" s="5">
        <f>$F391-$F$387</f>
        <v>11301</v>
      </c>
      <c r="E391" s="5">
        <f>100*($F391-$F$387)/($G$387-$F$387)</f>
        <v>52.860283455727583</v>
      </c>
      <c r="F391" s="5">
        <v>13624</v>
      </c>
      <c r="G391" s="5">
        <v>13156</v>
      </c>
    </row>
    <row r="392" spans="1:7" ht="20.100000000000001" customHeight="1" x14ac:dyDescent="0.25">
      <c r="A392" s="5" t="s">
        <v>17</v>
      </c>
      <c r="B392" s="5">
        <v>523</v>
      </c>
      <c r="C392" s="5">
        <v>13205</v>
      </c>
      <c r="D392" s="5">
        <f>$F392-$F$387</f>
        <v>10624</v>
      </c>
      <c r="E392" s="5">
        <f>100*($F392-$F$387)/($G$387-$F$387)</f>
        <v>49.693624584873007</v>
      </c>
      <c r="F392" s="5">
        <v>12947</v>
      </c>
      <c r="G392" s="5">
        <v>12366</v>
      </c>
    </row>
    <row r="393" spans="1:7" ht="20.100000000000001" customHeight="1" x14ac:dyDescent="0.25">
      <c r="A393" s="6" t="s">
        <v>18</v>
      </c>
      <c r="B393" s="6">
        <v>1501</v>
      </c>
      <c r="C393" s="6">
        <v>22036</v>
      </c>
      <c r="D393" s="6">
        <f>$F393-$F$387</f>
        <v>10005</v>
      </c>
      <c r="E393" s="6">
        <f>100*($F393-$F$387)/($G$387-$F$387)</f>
        <v>46.798259974741569</v>
      </c>
      <c r="F393" s="6">
        <v>12328</v>
      </c>
      <c r="G393" s="6">
        <v>11858</v>
      </c>
    </row>
    <row r="396" spans="1:7" ht="20.100000000000001" customHeight="1" x14ac:dyDescent="0.25">
      <c r="A396" s="4" t="s">
        <v>19</v>
      </c>
      <c r="B396" s="4" t="s">
        <v>109</v>
      </c>
      <c r="C396" s="4" t="s">
        <v>110</v>
      </c>
      <c r="D396" s="4" t="s">
        <v>44</v>
      </c>
      <c r="E396" s="4" t="s">
        <v>23</v>
      </c>
      <c r="F396" s="4">
        <v>1211</v>
      </c>
      <c r="G396" s="4">
        <f>'[1]Худшее для ЗК'!$B$44</f>
        <v>2319450</v>
      </c>
    </row>
    <row r="397" spans="1:7" ht="20.100000000000001" customHeight="1" x14ac:dyDescent="0.25">
      <c r="A397" s="4" t="s">
        <v>24</v>
      </c>
      <c r="B397" s="4" t="s">
        <v>25</v>
      </c>
      <c r="C397" s="4" t="s">
        <v>26</v>
      </c>
      <c r="D397" s="4" t="s">
        <v>27</v>
      </c>
      <c r="E397" s="4" t="s">
        <v>28</v>
      </c>
      <c r="F397" s="4" t="s">
        <v>29</v>
      </c>
      <c r="G397" s="4" t="s">
        <v>30</v>
      </c>
    </row>
    <row r="398" spans="1:7" ht="20.100000000000001" customHeight="1" x14ac:dyDescent="0.25">
      <c r="A398" s="5" t="s">
        <v>13</v>
      </c>
      <c r="B398" s="5">
        <v>20</v>
      </c>
      <c r="C398" s="5">
        <v>2122</v>
      </c>
      <c r="D398" s="5">
        <f>$F398-$F$396</f>
        <v>4057</v>
      </c>
      <c r="E398" s="5">
        <f>100*($F398-$F$396)/($G$396-$F$396)</f>
        <v>0.17500352638360411</v>
      </c>
      <c r="F398" s="5">
        <v>5268</v>
      </c>
      <c r="G398" s="5">
        <v>4920</v>
      </c>
    </row>
    <row r="399" spans="1:7" ht="20.100000000000001" customHeight="1" x14ac:dyDescent="0.25">
      <c r="A399" s="5" t="s">
        <v>15</v>
      </c>
      <c r="B399" s="5">
        <v>51</v>
      </c>
      <c r="C399" s="5">
        <v>4277</v>
      </c>
      <c r="D399" s="5">
        <f>$F399-$F$396</f>
        <v>3667</v>
      </c>
      <c r="E399" s="5">
        <f>100*($F399-$F$396)/($G$396-$F$396)</f>
        <v>0.15818041194199561</v>
      </c>
      <c r="F399" s="5">
        <v>4878</v>
      </c>
      <c r="G399" s="5">
        <v>4614</v>
      </c>
    </row>
    <row r="400" spans="1:7" ht="20.100000000000001" customHeight="1" x14ac:dyDescent="0.25">
      <c r="A400" s="5" t="s">
        <v>16</v>
      </c>
      <c r="B400" s="5">
        <v>156</v>
      </c>
      <c r="C400" s="5">
        <v>8613</v>
      </c>
      <c r="D400" s="5">
        <f>$F400-$F$396</f>
        <v>3271</v>
      </c>
      <c r="E400" s="5">
        <f>100*($F400-$F$396)/($G$396-$F$396)</f>
        <v>0.14109848035513164</v>
      </c>
      <c r="F400" s="5">
        <v>4482</v>
      </c>
      <c r="G400" s="5">
        <v>4308</v>
      </c>
    </row>
    <row r="401" spans="1:7" ht="20.100000000000001" customHeight="1" x14ac:dyDescent="0.25">
      <c r="A401" s="5" t="s">
        <v>17</v>
      </c>
      <c r="B401" s="5">
        <v>306</v>
      </c>
      <c r="C401" s="5">
        <v>12909</v>
      </c>
      <c r="D401" s="5">
        <f>$F401-$F$396</f>
        <v>3040</v>
      </c>
      <c r="E401" s="5">
        <f>100*($F401-$F$396)/($G$396-$F$396)</f>
        <v>0.1311340202627943</v>
      </c>
      <c r="F401" s="5">
        <v>4251</v>
      </c>
      <c r="G401" s="5">
        <v>3866</v>
      </c>
    </row>
    <row r="402" spans="1:7" ht="20.100000000000001" customHeight="1" x14ac:dyDescent="0.25">
      <c r="A402" s="6" t="s">
        <v>18</v>
      </c>
      <c r="B402" s="6">
        <v>963</v>
      </c>
      <c r="C402" s="6">
        <v>21753</v>
      </c>
      <c r="D402" s="6">
        <f>$F402-$F$396</f>
        <v>2887</v>
      </c>
      <c r="E402" s="6">
        <f>100*($F402-$F$396)/($G$396-$F$396)</f>
        <v>0.12453418305877867</v>
      </c>
      <c r="F402" s="6">
        <v>4098</v>
      </c>
      <c r="G402" s="6">
        <v>3678</v>
      </c>
    </row>
    <row r="405" spans="1:7" ht="20.100000000000001" customHeight="1" x14ac:dyDescent="0.25">
      <c r="A405" s="4" t="s">
        <v>19</v>
      </c>
      <c r="B405" s="4" t="s">
        <v>111</v>
      </c>
      <c r="C405" s="4" t="s">
        <v>78</v>
      </c>
      <c r="D405" s="4" t="s">
        <v>44</v>
      </c>
      <c r="E405" s="4" t="s">
        <v>23</v>
      </c>
      <c r="F405" s="4">
        <v>7910</v>
      </c>
      <c r="G405" s="4">
        <f>'[1]Худшее для ЗК'!$B$45</f>
        <v>59141</v>
      </c>
    </row>
    <row r="406" spans="1:7" ht="20.100000000000001" customHeight="1" x14ac:dyDescent="0.25">
      <c r="A406" s="4" t="s">
        <v>24</v>
      </c>
      <c r="B406" s="4" t="s">
        <v>25</v>
      </c>
      <c r="C406" s="4" t="s">
        <v>26</v>
      </c>
      <c r="D406" s="4" t="s">
        <v>27</v>
      </c>
      <c r="E406" s="4" t="s">
        <v>28</v>
      </c>
      <c r="F406" s="4" t="s">
        <v>29</v>
      </c>
      <c r="G406" s="4" t="s">
        <v>30</v>
      </c>
    </row>
    <row r="407" spans="1:7" ht="20.100000000000001" customHeight="1" x14ac:dyDescent="0.25">
      <c r="A407" s="5" t="s">
        <v>13</v>
      </c>
      <c r="B407" s="5">
        <v>20</v>
      </c>
      <c r="C407" s="5">
        <v>2126</v>
      </c>
      <c r="D407" s="5">
        <f>$F407-$F$405</f>
        <v>28212</v>
      </c>
      <c r="E407" s="5">
        <f>100*($F407-$F$405)/($G$405-$F$405)</f>
        <v>55.068220413421564</v>
      </c>
      <c r="F407" s="5">
        <v>36122</v>
      </c>
      <c r="G407" s="5">
        <v>34959</v>
      </c>
    </row>
    <row r="408" spans="1:7" ht="20.100000000000001" customHeight="1" x14ac:dyDescent="0.25">
      <c r="A408" s="5" t="s">
        <v>15</v>
      </c>
      <c r="B408" s="5">
        <v>52</v>
      </c>
      <c r="C408" s="5">
        <v>4261</v>
      </c>
      <c r="D408" s="5">
        <f>$F408-$F$405</f>
        <v>25192</v>
      </c>
      <c r="E408" s="5">
        <f>100*($F408-$F$405)/($G$405-$F$405)</f>
        <v>49.173352071987665</v>
      </c>
      <c r="F408" s="5">
        <v>33102</v>
      </c>
      <c r="G408" s="5">
        <v>31068</v>
      </c>
    </row>
    <row r="409" spans="1:7" ht="20.100000000000001" customHeight="1" x14ac:dyDescent="0.25">
      <c r="A409" s="5" t="s">
        <v>16</v>
      </c>
      <c r="B409" s="5">
        <v>161</v>
      </c>
      <c r="C409" s="5">
        <v>8561</v>
      </c>
      <c r="D409" s="5">
        <f>$F409-$F$405</f>
        <v>22555</v>
      </c>
      <c r="E409" s="5">
        <f>100*($F409-$F$405)/($G$405-$F$405)</f>
        <v>44.02607796060979</v>
      </c>
      <c r="F409" s="5">
        <v>30465</v>
      </c>
      <c r="G409" s="5">
        <v>29515</v>
      </c>
    </row>
    <row r="410" spans="1:7" ht="20.100000000000001" customHeight="1" x14ac:dyDescent="0.25">
      <c r="A410" s="5" t="s">
        <v>17</v>
      </c>
      <c r="B410" s="5">
        <v>315</v>
      </c>
      <c r="C410" s="5">
        <v>12915</v>
      </c>
      <c r="D410" s="5">
        <f>$F410-$F$405</f>
        <v>21767</v>
      </c>
      <c r="E410" s="5">
        <f>100*($F410-$F$405)/($G$405-$F$405)</f>
        <v>42.487946750990609</v>
      </c>
      <c r="F410" s="5">
        <v>29677</v>
      </c>
      <c r="G410" s="5">
        <v>28182</v>
      </c>
    </row>
    <row r="411" spans="1:7" ht="20.100000000000001" customHeight="1" x14ac:dyDescent="0.25">
      <c r="A411" s="6" t="s">
        <v>18</v>
      </c>
      <c r="B411" s="6">
        <v>954</v>
      </c>
      <c r="C411" s="6">
        <v>21709</v>
      </c>
      <c r="D411" s="6">
        <f>$F411-$F$405</f>
        <v>20823</v>
      </c>
      <c r="E411" s="6">
        <f>100*($F411-$F$405)/($G$405-$F$405)</f>
        <v>40.645312408502662</v>
      </c>
      <c r="F411" s="6">
        <v>28733</v>
      </c>
      <c r="G411" s="6">
        <v>27203</v>
      </c>
    </row>
    <row r="414" spans="1:7" ht="20.100000000000001" customHeight="1" x14ac:dyDescent="0.25">
      <c r="A414" s="4" t="s">
        <v>19</v>
      </c>
      <c r="B414" s="4" t="s">
        <v>112</v>
      </c>
      <c r="C414" s="4" t="s">
        <v>113</v>
      </c>
      <c r="D414" s="4" t="s">
        <v>38</v>
      </c>
      <c r="E414" s="4" t="s">
        <v>23</v>
      </c>
      <c r="F414" s="4">
        <v>21407</v>
      </c>
      <c r="G414" s="4">
        <f>'[1]Худшее для ЗК'!$B$46</f>
        <v>663935</v>
      </c>
    </row>
    <row r="415" spans="1:7" ht="20.100000000000001" customHeight="1" x14ac:dyDescent="0.25">
      <c r="A415" s="4" t="s">
        <v>24</v>
      </c>
      <c r="B415" s="4" t="s">
        <v>25</v>
      </c>
      <c r="C415" s="4" t="s">
        <v>26</v>
      </c>
      <c r="D415" s="4" t="s">
        <v>27</v>
      </c>
      <c r="E415" s="4" t="s">
        <v>28</v>
      </c>
      <c r="F415" s="4" t="s">
        <v>29</v>
      </c>
      <c r="G415" s="4" t="s">
        <v>30</v>
      </c>
    </row>
    <row r="416" spans="1:7" ht="20.100000000000001" customHeight="1" x14ac:dyDescent="0.25">
      <c r="A416" s="5" t="s">
        <v>13</v>
      </c>
      <c r="B416" s="5">
        <v>36</v>
      </c>
      <c r="C416" s="5">
        <v>2153</v>
      </c>
      <c r="D416" s="5">
        <f>$F416-$F$414</f>
        <v>18989</v>
      </c>
      <c r="E416" s="5">
        <f>100*($F416-$F$414)/($G$414-$F$414)</f>
        <v>2.9553575875292593</v>
      </c>
      <c r="F416" s="5">
        <v>40396</v>
      </c>
      <c r="G416" s="5">
        <v>39641</v>
      </c>
    </row>
    <row r="417" spans="1:7" ht="20.100000000000001" customHeight="1" x14ac:dyDescent="0.25">
      <c r="A417" s="5" t="s">
        <v>15</v>
      </c>
      <c r="B417" s="5">
        <v>86</v>
      </c>
      <c r="C417" s="5">
        <v>4370</v>
      </c>
      <c r="D417" s="5">
        <f>$F417-$F$414</f>
        <v>17850</v>
      </c>
      <c r="E417" s="5">
        <f>100*($F417-$F$414)/($G$414-$F$414)</f>
        <v>2.7780890482593756</v>
      </c>
      <c r="F417" s="5">
        <v>39257</v>
      </c>
      <c r="G417" s="5">
        <v>38520</v>
      </c>
    </row>
    <row r="418" spans="1:7" ht="20.100000000000001" customHeight="1" x14ac:dyDescent="0.25">
      <c r="A418" s="5" t="s">
        <v>16</v>
      </c>
      <c r="B418" s="5">
        <v>259</v>
      </c>
      <c r="C418" s="5">
        <v>8796</v>
      </c>
      <c r="D418" s="5">
        <f>$F418-$F$414</f>
        <v>16601</v>
      </c>
      <c r="E418" s="5">
        <f>100*($F418-$F$414)/($G$414-$F$414)</f>
        <v>2.5837006325016185</v>
      </c>
      <c r="F418" s="5">
        <v>38008</v>
      </c>
      <c r="G418" s="5">
        <v>37561</v>
      </c>
    </row>
    <row r="419" spans="1:7" ht="20.100000000000001" customHeight="1" x14ac:dyDescent="0.25">
      <c r="A419" s="5" t="s">
        <v>17</v>
      </c>
      <c r="B419" s="5">
        <v>476</v>
      </c>
      <c r="C419" s="5">
        <v>13190</v>
      </c>
      <c r="D419" s="5">
        <f>$F419-$F$414</f>
        <v>16138</v>
      </c>
      <c r="E419" s="5">
        <f>100*($F419-$F$414)/($G$414-$F$414)</f>
        <v>2.5116415160117538</v>
      </c>
      <c r="F419" s="5">
        <v>37545</v>
      </c>
      <c r="G419" s="5">
        <v>36577</v>
      </c>
    </row>
    <row r="420" spans="1:7" ht="20.100000000000001" customHeight="1" x14ac:dyDescent="0.25">
      <c r="A420" s="6" t="s">
        <v>18</v>
      </c>
      <c r="B420" s="6">
        <v>1402</v>
      </c>
      <c r="C420" s="6">
        <v>21885</v>
      </c>
      <c r="D420" s="6">
        <f>$F420-$F$414</f>
        <v>15195</v>
      </c>
      <c r="E420" s="6">
        <f>100*($F420-$F$414)/($G$414-$F$414)</f>
        <v>2.364877483938443</v>
      </c>
      <c r="F420" s="6">
        <v>36602</v>
      </c>
      <c r="G420" s="6">
        <v>35979</v>
      </c>
    </row>
    <row r="423" spans="1:7" ht="20.100000000000001" customHeight="1" x14ac:dyDescent="0.25">
      <c r="A423" s="4" t="s">
        <v>19</v>
      </c>
      <c r="B423" s="4" t="s">
        <v>114</v>
      </c>
      <c r="C423" s="4" t="s">
        <v>115</v>
      </c>
      <c r="D423" s="4" t="s">
        <v>44</v>
      </c>
      <c r="E423" s="4" t="s">
        <v>23</v>
      </c>
      <c r="F423" s="4">
        <v>675</v>
      </c>
      <c r="G423" s="4">
        <f>'[1]Худшее для ЗК'!$B$47</f>
        <v>3703</v>
      </c>
    </row>
    <row r="424" spans="1:7" ht="20.100000000000001" customHeight="1" x14ac:dyDescent="0.25">
      <c r="A424" s="4" t="s">
        <v>24</v>
      </c>
      <c r="B424" s="4" t="s">
        <v>25</v>
      </c>
      <c r="C424" s="4" t="s">
        <v>26</v>
      </c>
      <c r="D424" s="4" t="s">
        <v>27</v>
      </c>
      <c r="E424" s="4" t="s">
        <v>28</v>
      </c>
      <c r="F424" s="4" t="s">
        <v>29</v>
      </c>
      <c r="G424" s="4" t="s">
        <v>30</v>
      </c>
    </row>
    <row r="425" spans="1:7" ht="20.100000000000001" customHeight="1" x14ac:dyDescent="0.25">
      <c r="A425" s="5" t="s">
        <v>13</v>
      </c>
      <c r="B425" s="5">
        <v>15</v>
      </c>
      <c r="C425" s="5">
        <v>2110</v>
      </c>
      <c r="D425" s="5">
        <f>$F425-$F$423</f>
        <v>1633</v>
      </c>
      <c r="E425" s="5">
        <f>100*($F425-$F$423)/($G$423-$F$423)</f>
        <v>53.929986789960367</v>
      </c>
      <c r="F425" s="5">
        <v>2308</v>
      </c>
      <c r="G425" s="5">
        <v>2167</v>
      </c>
    </row>
    <row r="426" spans="1:7" ht="20.100000000000001" customHeight="1" x14ac:dyDescent="0.25">
      <c r="A426" s="5" t="s">
        <v>15</v>
      </c>
      <c r="B426" s="5">
        <v>39</v>
      </c>
      <c r="C426" s="5">
        <v>4228</v>
      </c>
      <c r="D426" s="5">
        <f>$F426-$F$423</f>
        <v>1459</v>
      </c>
      <c r="E426" s="5">
        <f>100*($F426-$F$423)/($G$423-$F$423)</f>
        <v>48.183619550858651</v>
      </c>
      <c r="F426" s="5">
        <v>2134</v>
      </c>
      <c r="G426" s="5">
        <v>2017</v>
      </c>
    </row>
    <row r="427" spans="1:7" ht="20.100000000000001" customHeight="1" x14ac:dyDescent="0.25">
      <c r="A427" s="5" t="s">
        <v>16</v>
      </c>
      <c r="B427" s="5">
        <v>127</v>
      </c>
      <c r="C427" s="5">
        <v>8504</v>
      </c>
      <c r="D427" s="5">
        <f>$F427-$F$423</f>
        <v>1230</v>
      </c>
      <c r="E427" s="5">
        <f>100*($F427-$F$423)/($G$423-$F$423)</f>
        <v>40.620871862615587</v>
      </c>
      <c r="F427" s="5">
        <v>1905</v>
      </c>
      <c r="G427" s="5">
        <v>1723</v>
      </c>
    </row>
    <row r="428" spans="1:7" ht="20.100000000000001" customHeight="1" x14ac:dyDescent="0.25">
      <c r="A428" s="5" t="s">
        <v>17</v>
      </c>
      <c r="B428" s="5">
        <v>248</v>
      </c>
      <c r="C428" s="5">
        <v>12793</v>
      </c>
      <c r="D428" s="5">
        <f>$F428-$F$423</f>
        <v>1221</v>
      </c>
      <c r="E428" s="5">
        <f>100*($F428-$F$423)/($G$423-$F$423)</f>
        <v>40.32364597093791</v>
      </c>
      <c r="F428" s="5">
        <v>1896</v>
      </c>
      <c r="G428" s="5">
        <v>1755</v>
      </c>
    </row>
    <row r="429" spans="1:7" ht="20.100000000000001" customHeight="1" x14ac:dyDescent="0.25">
      <c r="A429" s="6" t="s">
        <v>18</v>
      </c>
      <c r="B429" s="6">
        <v>783</v>
      </c>
      <c r="C429" s="6">
        <v>21506</v>
      </c>
      <c r="D429" s="6">
        <f>$F429-$F$423</f>
        <v>1070</v>
      </c>
      <c r="E429" s="6">
        <f>100*($F429-$F$423)/($G$423-$F$423)</f>
        <v>35.336856010568034</v>
      </c>
      <c r="F429" s="6">
        <v>1745</v>
      </c>
      <c r="G429" s="6">
        <v>1636</v>
      </c>
    </row>
    <row r="432" spans="1:7" ht="20.100000000000001" customHeight="1" x14ac:dyDescent="0.25">
      <c r="A432" s="4" t="s">
        <v>19</v>
      </c>
      <c r="B432" s="4" t="s">
        <v>116</v>
      </c>
      <c r="C432" s="4" t="s">
        <v>56</v>
      </c>
      <c r="D432" s="4" t="s">
        <v>44</v>
      </c>
      <c r="E432" s="4" t="s">
        <v>23</v>
      </c>
      <c r="F432" s="4">
        <v>1273</v>
      </c>
      <c r="G432" s="4">
        <f>'[1]Худшее для ЗК'!$B$48</f>
        <v>34243</v>
      </c>
    </row>
    <row r="433" spans="1:7" ht="20.100000000000001" customHeight="1" x14ac:dyDescent="0.25">
      <c r="A433" s="4" t="s">
        <v>24</v>
      </c>
      <c r="B433" s="4" t="s">
        <v>25</v>
      </c>
      <c r="C433" s="4" t="s">
        <v>26</v>
      </c>
      <c r="D433" s="4" t="s">
        <v>27</v>
      </c>
      <c r="E433" s="4" t="s">
        <v>28</v>
      </c>
      <c r="F433" s="4" t="s">
        <v>29</v>
      </c>
      <c r="G433" s="4" t="s">
        <v>30</v>
      </c>
    </row>
    <row r="434" spans="1:7" ht="20.100000000000001" customHeight="1" x14ac:dyDescent="0.25">
      <c r="A434" s="5" t="s">
        <v>13</v>
      </c>
      <c r="B434" s="5">
        <v>10</v>
      </c>
      <c r="C434" s="5">
        <v>2085</v>
      </c>
      <c r="D434" s="5">
        <f>$F434-$F$432</f>
        <v>1619</v>
      </c>
      <c r="E434" s="5">
        <f>100*($F434-$F$432)/($G$432-$F$432)</f>
        <v>4.9105247194419173</v>
      </c>
      <c r="F434" s="5">
        <v>2892</v>
      </c>
      <c r="G434" s="5">
        <v>2665</v>
      </c>
    </row>
    <row r="435" spans="1:7" ht="20.100000000000001" customHeight="1" x14ac:dyDescent="0.25">
      <c r="A435" s="5" t="s">
        <v>15</v>
      </c>
      <c r="B435" s="5">
        <v>27</v>
      </c>
      <c r="C435" s="5">
        <v>4179</v>
      </c>
      <c r="D435" s="5">
        <f>$F435-$F$432</f>
        <v>1379</v>
      </c>
      <c r="E435" s="5">
        <f>100*($F435-$F$432)/($G$432-$F$432)</f>
        <v>4.182590233545648</v>
      </c>
      <c r="F435" s="5">
        <v>2652</v>
      </c>
      <c r="G435" s="5">
        <v>2344</v>
      </c>
    </row>
    <row r="436" spans="1:7" ht="20.100000000000001" customHeight="1" x14ac:dyDescent="0.25">
      <c r="A436" s="5" t="s">
        <v>16</v>
      </c>
      <c r="B436" s="5">
        <v>90</v>
      </c>
      <c r="C436" s="5">
        <v>8411</v>
      </c>
      <c r="D436" s="5">
        <f>$F436-$F$432</f>
        <v>1252</v>
      </c>
      <c r="E436" s="5">
        <f>100*($F436-$F$432)/($G$432-$F$432)</f>
        <v>3.797391568092205</v>
      </c>
      <c r="F436" s="5">
        <v>2525</v>
      </c>
      <c r="G436" s="5">
        <v>2381</v>
      </c>
    </row>
    <row r="437" spans="1:7" ht="20.100000000000001" customHeight="1" x14ac:dyDescent="0.25">
      <c r="A437" s="5" t="s">
        <v>17</v>
      </c>
      <c r="B437" s="5">
        <v>183</v>
      </c>
      <c r="C437" s="5">
        <v>12667</v>
      </c>
      <c r="D437" s="5">
        <f>$F437-$F$432</f>
        <v>1071</v>
      </c>
      <c r="E437" s="5">
        <f>100*($F437-$F$432)/($G$432-$F$432)</f>
        <v>3.2484076433121021</v>
      </c>
      <c r="F437" s="5">
        <v>2344</v>
      </c>
      <c r="G437" s="5">
        <v>2131</v>
      </c>
    </row>
    <row r="438" spans="1:7" ht="20.100000000000001" customHeight="1" x14ac:dyDescent="0.25">
      <c r="A438" s="6" t="s">
        <v>18</v>
      </c>
      <c r="B438" s="6">
        <v>634</v>
      </c>
      <c r="C438" s="6">
        <v>21254</v>
      </c>
      <c r="D438" s="6">
        <f>$F438-$F$432</f>
        <v>935</v>
      </c>
      <c r="E438" s="6">
        <f>100*($F438-$F$432)/($G$432-$F$432)</f>
        <v>2.8359114346375494</v>
      </c>
      <c r="F438" s="6">
        <v>2208</v>
      </c>
      <c r="G438" s="6">
        <v>2111</v>
      </c>
    </row>
    <row r="441" spans="1:7" ht="20.100000000000001" customHeight="1" x14ac:dyDescent="0.25">
      <c r="A441" s="4" t="s">
        <v>19</v>
      </c>
      <c r="B441" s="4" t="s">
        <v>117</v>
      </c>
      <c r="C441" s="4" t="s">
        <v>118</v>
      </c>
      <c r="D441" s="4" t="s">
        <v>33</v>
      </c>
      <c r="E441" s="4" t="s">
        <v>23</v>
      </c>
      <c r="F441" s="4">
        <v>126643</v>
      </c>
      <c r="G441" s="4">
        <f>'[1]Худшее для ЗК'!$B$49</f>
        <v>1603037</v>
      </c>
    </row>
    <row r="442" spans="1:7" ht="20.100000000000001" customHeight="1" x14ac:dyDescent="0.25">
      <c r="A442" s="4" t="s">
        <v>24</v>
      </c>
      <c r="B442" s="4" t="s">
        <v>25</v>
      </c>
      <c r="C442" s="4" t="s">
        <v>26</v>
      </c>
      <c r="D442" s="4" t="s">
        <v>27</v>
      </c>
      <c r="E442" s="4" t="s">
        <v>28</v>
      </c>
      <c r="F442" s="4" t="s">
        <v>29</v>
      </c>
      <c r="G442" s="4" t="s">
        <v>30</v>
      </c>
    </row>
    <row r="443" spans="1:7" ht="20.100000000000001" customHeight="1" x14ac:dyDescent="0.25">
      <c r="A443" s="5" t="s">
        <v>13</v>
      </c>
      <c r="B443" s="5">
        <v>47</v>
      </c>
      <c r="C443" s="5">
        <v>2179</v>
      </c>
      <c r="D443" s="5">
        <f>$F443-$F$441</f>
        <v>1008686</v>
      </c>
      <c r="E443" s="5">
        <f>100*($F443-$F$441)/($G$441-$F$441)</f>
        <v>68.320922463786772</v>
      </c>
      <c r="F443" s="5">
        <v>1135329</v>
      </c>
      <c r="G443" s="5">
        <v>1091370</v>
      </c>
    </row>
    <row r="444" spans="1:7" ht="20.100000000000001" customHeight="1" x14ac:dyDescent="0.25">
      <c r="A444" s="5" t="s">
        <v>15</v>
      </c>
      <c r="B444" s="5">
        <v>115</v>
      </c>
      <c r="C444" s="5">
        <v>4398</v>
      </c>
      <c r="D444" s="5">
        <f>$F444-$F$441</f>
        <v>957489</v>
      </c>
      <c r="E444" s="5">
        <f>100*($F444-$F$441)/($G$441-$F$441)</f>
        <v>64.853216688770075</v>
      </c>
      <c r="F444" s="5">
        <v>1084132</v>
      </c>
      <c r="G444" s="5">
        <v>1054336</v>
      </c>
    </row>
    <row r="445" spans="1:7" ht="20.100000000000001" customHeight="1" x14ac:dyDescent="0.25">
      <c r="A445" s="5" t="s">
        <v>16</v>
      </c>
      <c r="B445" s="5">
        <v>321</v>
      </c>
      <c r="C445" s="5">
        <v>8789</v>
      </c>
      <c r="D445" s="5">
        <f>$F445-$F$441</f>
        <v>907494</v>
      </c>
      <c r="E445" s="5">
        <f>100*($F445-$F$441)/($G$441-$F$441)</f>
        <v>61.466925495497811</v>
      </c>
      <c r="F445" s="5">
        <v>1034137</v>
      </c>
      <c r="G445" s="5">
        <v>1000245</v>
      </c>
    </row>
    <row r="446" spans="1:7" ht="20.100000000000001" customHeight="1" x14ac:dyDescent="0.25">
      <c r="A446" s="5" t="s">
        <v>17</v>
      </c>
      <c r="B446" s="5">
        <v>594</v>
      </c>
      <c r="C446" s="5">
        <v>13254</v>
      </c>
      <c r="D446" s="5">
        <f>$F446-$F$441</f>
        <v>873528</v>
      </c>
      <c r="E446" s="5">
        <f>100*($F446-$F$441)/($G$441-$F$441)</f>
        <v>59.166320101544713</v>
      </c>
      <c r="F446" s="5">
        <v>1000171</v>
      </c>
      <c r="G446" s="5">
        <v>982365</v>
      </c>
    </row>
    <row r="447" spans="1:7" ht="20.100000000000001" customHeight="1" x14ac:dyDescent="0.25">
      <c r="A447" s="6" t="s">
        <v>18</v>
      </c>
      <c r="B447" s="6">
        <v>1697</v>
      </c>
      <c r="C447" s="6">
        <v>22139</v>
      </c>
      <c r="D447" s="6">
        <f>$F447-$F$441</f>
        <v>815002</v>
      </c>
      <c r="E447" s="6">
        <f>100*($F447-$F$441)/($G$441-$F$441)</f>
        <v>55.202202122197733</v>
      </c>
      <c r="F447" s="6">
        <v>941645</v>
      </c>
      <c r="G447" s="6">
        <v>910687</v>
      </c>
    </row>
    <row r="450" spans="1:7" ht="20.100000000000001" customHeight="1" x14ac:dyDescent="0.25">
      <c r="A450" s="4" t="s">
        <v>19</v>
      </c>
      <c r="B450" s="4" t="s">
        <v>119</v>
      </c>
      <c r="C450" s="4" t="s">
        <v>118</v>
      </c>
      <c r="D450" s="4" t="s">
        <v>41</v>
      </c>
      <c r="E450" s="4" t="s">
        <v>23</v>
      </c>
      <c r="F450" s="4">
        <v>3916</v>
      </c>
      <c r="G450" s="4">
        <f>'[1]Худшее для ЗК'!$B$50</f>
        <v>42161</v>
      </c>
    </row>
    <row r="451" spans="1:7" ht="20.100000000000001" customHeight="1" x14ac:dyDescent="0.25">
      <c r="A451" s="4" t="s">
        <v>24</v>
      </c>
      <c r="B451" s="4" t="s">
        <v>25</v>
      </c>
      <c r="C451" s="4" t="s">
        <v>26</v>
      </c>
      <c r="D451" s="4" t="s">
        <v>27</v>
      </c>
      <c r="E451" s="4" t="s">
        <v>28</v>
      </c>
      <c r="F451" s="4" t="s">
        <v>29</v>
      </c>
      <c r="G451" s="4" t="s">
        <v>30</v>
      </c>
    </row>
    <row r="452" spans="1:7" ht="20.100000000000001" customHeight="1" x14ac:dyDescent="0.25">
      <c r="A452" s="5" t="s">
        <v>13</v>
      </c>
      <c r="B452" s="5">
        <v>47</v>
      </c>
      <c r="C452" s="5">
        <v>2173</v>
      </c>
      <c r="D452" s="5">
        <f>$F452-$F$450</f>
        <v>25454</v>
      </c>
      <c r="E452" s="5">
        <f>100*($F452-$F$450)/($G$450-$F$450)</f>
        <v>66.555105242515367</v>
      </c>
      <c r="F452" s="5">
        <v>29370</v>
      </c>
      <c r="G452" s="5">
        <v>28635</v>
      </c>
    </row>
    <row r="453" spans="1:7" ht="20.100000000000001" customHeight="1" x14ac:dyDescent="0.25">
      <c r="A453" s="5" t="s">
        <v>15</v>
      </c>
      <c r="B453" s="5">
        <v>117</v>
      </c>
      <c r="C453" s="5">
        <v>4389</v>
      </c>
      <c r="D453" s="5">
        <f>$F453-$F$450</f>
        <v>24055</v>
      </c>
      <c r="E453" s="5">
        <f>100*($F453-$F$450)/($G$450-$F$450)</f>
        <v>62.897110733429209</v>
      </c>
      <c r="F453" s="5">
        <v>27971</v>
      </c>
      <c r="G453" s="5">
        <v>27066</v>
      </c>
    </row>
    <row r="454" spans="1:7" ht="20.100000000000001" customHeight="1" x14ac:dyDescent="0.25">
      <c r="A454" s="5" t="s">
        <v>16</v>
      </c>
      <c r="B454" s="5">
        <v>330</v>
      </c>
      <c r="C454" s="5">
        <v>8815</v>
      </c>
      <c r="D454" s="5">
        <f>$F454-$F$450</f>
        <v>22262</v>
      </c>
      <c r="E454" s="5">
        <f>100*($F454-$F$450)/($G$450-$F$450)</f>
        <v>58.208916198195844</v>
      </c>
      <c r="F454" s="5">
        <v>26178</v>
      </c>
      <c r="G454" s="5">
        <v>25103</v>
      </c>
    </row>
    <row r="455" spans="1:7" ht="20.100000000000001" customHeight="1" x14ac:dyDescent="0.25">
      <c r="A455" s="5" t="s">
        <v>17</v>
      </c>
      <c r="B455" s="5">
        <v>597</v>
      </c>
      <c r="C455" s="5">
        <v>13243</v>
      </c>
      <c r="D455" s="5">
        <f>$F455-$F$450</f>
        <v>21094</v>
      </c>
      <c r="E455" s="5">
        <f>100*($F455-$F$450)/($G$450-$F$450)</f>
        <v>55.154922212053862</v>
      </c>
      <c r="F455" s="5">
        <v>25010</v>
      </c>
      <c r="G455" s="5">
        <v>23784</v>
      </c>
    </row>
    <row r="456" spans="1:7" ht="20.100000000000001" customHeight="1" x14ac:dyDescent="0.25">
      <c r="A456" s="6" t="s">
        <v>18</v>
      </c>
      <c r="B456" s="6">
        <v>1709</v>
      </c>
      <c r="C456" s="6">
        <v>22101</v>
      </c>
      <c r="D456" s="6">
        <f>$F456-$F$450</f>
        <v>20469</v>
      </c>
      <c r="E456" s="6">
        <f>100*($F456-$F$450)/($G$450-$F$450)</f>
        <v>53.52072166296248</v>
      </c>
      <c r="F456" s="6">
        <v>24385</v>
      </c>
      <c r="G456" s="6">
        <v>23879</v>
      </c>
    </row>
    <row r="459" spans="1:7" ht="20.100000000000001" customHeight="1" x14ac:dyDescent="0.25">
      <c r="A459" s="4" t="s">
        <v>19</v>
      </c>
      <c r="B459" s="4" t="s">
        <v>120</v>
      </c>
      <c r="C459" s="4" t="s">
        <v>121</v>
      </c>
      <c r="D459" s="4" t="s">
        <v>44</v>
      </c>
      <c r="E459" s="4" t="s">
        <v>23</v>
      </c>
      <c r="F459" s="4">
        <v>42080</v>
      </c>
      <c r="G459" s="4">
        <f>'[1]Худшее для ЗК'!$B$51</f>
        <v>462947</v>
      </c>
    </row>
    <row r="460" spans="1:7" ht="20.100000000000001" customHeight="1" x14ac:dyDescent="0.25">
      <c r="A460" s="4" t="s">
        <v>24</v>
      </c>
      <c r="B460" s="4" t="s">
        <v>25</v>
      </c>
      <c r="C460" s="4" t="s">
        <v>26</v>
      </c>
      <c r="D460" s="4" t="s">
        <v>27</v>
      </c>
      <c r="E460" s="4" t="s">
        <v>28</v>
      </c>
      <c r="F460" s="4" t="s">
        <v>29</v>
      </c>
      <c r="G460" s="4" t="s">
        <v>30</v>
      </c>
    </row>
    <row r="461" spans="1:7" ht="20.100000000000001" customHeight="1" x14ac:dyDescent="0.25">
      <c r="A461" s="5" t="s">
        <v>13</v>
      </c>
      <c r="B461" s="5">
        <v>32</v>
      </c>
      <c r="C461" s="5">
        <v>2168</v>
      </c>
      <c r="D461" s="5">
        <f>$F461-$F$459</f>
        <v>252380</v>
      </c>
      <c r="E461" s="5">
        <f>100*($F461-$F$459)/($G$459-$F$459)</f>
        <v>59.96668781348977</v>
      </c>
      <c r="F461" s="5">
        <v>294460</v>
      </c>
      <c r="G461" s="5">
        <v>271018</v>
      </c>
    </row>
    <row r="462" spans="1:7" ht="20.100000000000001" customHeight="1" x14ac:dyDescent="0.25">
      <c r="A462" s="5" t="s">
        <v>15</v>
      </c>
      <c r="B462" s="5">
        <v>79</v>
      </c>
      <c r="C462" s="5">
        <v>4319</v>
      </c>
      <c r="D462" s="5">
        <f>$F462-$F$459</f>
        <v>237240</v>
      </c>
      <c r="E462" s="5">
        <f>100*($F462-$F$459)/($G$459-$F$459)</f>
        <v>56.369351837991573</v>
      </c>
      <c r="F462" s="5">
        <v>279320</v>
      </c>
      <c r="G462" s="5">
        <v>263867</v>
      </c>
    </row>
    <row r="463" spans="1:7" ht="20.100000000000001" customHeight="1" x14ac:dyDescent="0.25">
      <c r="A463" s="5" t="s">
        <v>16</v>
      </c>
      <c r="B463" s="5">
        <v>242</v>
      </c>
      <c r="C463" s="5">
        <v>8721</v>
      </c>
      <c r="D463" s="5">
        <f>$F463-$F$459</f>
        <v>215034</v>
      </c>
      <c r="E463" s="5">
        <f>100*($F463-$F$459)/($G$459-$F$459)</f>
        <v>51.093100670758218</v>
      </c>
      <c r="F463" s="5">
        <v>257114</v>
      </c>
      <c r="G463" s="5">
        <v>247054</v>
      </c>
    </row>
    <row r="464" spans="1:7" ht="20.100000000000001" customHeight="1" x14ac:dyDescent="0.25">
      <c r="A464" s="5" t="s">
        <v>17</v>
      </c>
      <c r="B464" s="5">
        <v>433</v>
      </c>
      <c r="C464" s="5">
        <v>13155</v>
      </c>
      <c r="D464" s="5">
        <f>$F464-$F$459</f>
        <v>209155</v>
      </c>
      <c r="E464" s="5">
        <f>100*($F464-$F$459)/($G$459-$F$459)</f>
        <v>49.696222322016219</v>
      </c>
      <c r="F464" s="5">
        <v>251235</v>
      </c>
      <c r="G464" s="5">
        <v>234074</v>
      </c>
    </row>
    <row r="465" spans="1:7" ht="20.100000000000001" customHeight="1" x14ac:dyDescent="0.25">
      <c r="A465" s="6" t="s">
        <v>18</v>
      </c>
      <c r="B465" s="6">
        <v>1341</v>
      </c>
      <c r="C465" s="6">
        <v>22004</v>
      </c>
      <c r="D465" s="6">
        <f>$F465-$F$459</f>
        <v>187269</v>
      </c>
      <c r="E465" s="6">
        <f>100*($F465-$F$459)/($G$459-$F$459)</f>
        <v>44.49600467606156</v>
      </c>
      <c r="F465" s="6">
        <v>229349</v>
      </c>
      <c r="G465" s="6">
        <v>216643</v>
      </c>
    </row>
    <row r="468" spans="1:7" ht="20.100000000000001" customHeight="1" x14ac:dyDescent="0.25">
      <c r="A468" s="4" t="s">
        <v>19</v>
      </c>
      <c r="B468" s="4" t="s">
        <v>122</v>
      </c>
      <c r="C468" s="4" t="s">
        <v>70</v>
      </c>
      <c r="D468" s="4" t="s">
        <v>44</v>
      </c>
      <c r="E468" s="4" t="s">
        <v>23</v>
      </c>
      <c r="F468" s="4">
        <v>39</v>
      </c>
      <c r="G468" s="4">
        <f>'[1]Худшее для ЗК'!$B$52</f>
        <v>8659</v>
      </c>
    </row>
    <row r="469" spans="1:7" ht="20.100000000000001" customHeight="1" x14ac:dyDescent="0.25">
      <c r="A469" s="4" t="s">
        <v>24</v>
      </c>
      <c r="B469" s="4" t="s">
        <v>25</v>
      </c>
      <c r="C469" s="4" t="s">
        <v>26</v>
      </c>
      <c r="D469" s="4" t="s">
        <v>27</v>
      </c>
      <c r="E469" s="4" t="s">
        <v>28</v>
      </c>
      <c r="F469" s="4" t="s">
        <v>29</v>
      </c>
      <c r="G469" s="4" t="s">
        <v>30</v>
      </c>
    </row>
    <row r="470" spans="1:7" ht="20.100000000000001" customHeight="1" x14ac:dyDescent="0.25">
      <c r="A470" s="5" t="s">
        <v>13</v>
      </c>
      <c r="B470" s="5">
        <v>9</v>
      </c>
      <c r="C470" s="5">
        <v>2052</v>
      </c>
      <c r="D470" s="5">
        <f>$F470-$F$468</f>
        <v>51</v>
      </c>
      <c r="E470" s="5">
        <f>100*($F470-$F$468)/($G$468-$F$468)</f>
        <v>0.59164733178654294</v>
      </c>
      <c r="F470" s="5">
        <v>90</v>
      </c>
      <c r="G470" s="5">
        <v>85</v>
      </c>
    </row>
    <row r="471" spans="1:7" ht="20.100000000000001" customHeight="1" x14ac:dyDescent="0.25">
      <c r="A471" s="5" t="s">
        <v>15</v>
      </c>
      <c r="B471" s="5">
        <v>24</v>
      </c>
      <c r="C471" s="5">
        <v>4108</v>
      </c>
      <c r="D471" s="5">
        <f>$F471-$F$468</f>
        <v>46</v>
      </c>
      <c r="E471" s="5">
        <f>100*($F471-$F$468)/($G$468-$F$468)</f>
        <v>0.53364269141531318</v>
      </c>
      <c r="F471" s="5">
        <v>85</v>
      </c>
      <c r="G471" s="5">
        <v>78</v>
      </c>
    </row>
    <row r="472" spans="1:7" ht="20.100000000000001" customHeight="1" x14ac:dyDescent="0.25">
      <c r="A472" s="5" t="s">
        <v>16</v>
      </c>
      <c r="B472" s="5">
        <v>76</v>
      </c>
      <c r="C472" s="5">
        <v>8199</v>
      </c>
      <c r="D472" s="5">
        <f>$F472-$F$468</f>
        <v>42</v>
      </c>
      <c r="E472" s="5">
        <f>100*($F472-$F$468)/($G$468-$F$468)</f>
        <v>0.48723897911832947</v>
      </c>
      <c r="F472" s="5">
        <v>81</v>
      </c>
      <c r="G472" s="5">
        <v>75</v>
      </c>
    </row>
    <row r="473" spans="1:7" ht="20.100000000000001" customHeight="1" x14ac:dyDescent="0.25">
      <c r="A473" s="5" t="s">
        <v>17</v>
      </c>
      <c r="B473" s="5">
        <v>164</v>
      </c>
      <c r="C473" s="5">
        <v>12331</v>
      </c>
      <c r="D473" s="5">
        <f>$F473-$F$468</f>
        <v>42</v>
      </c>
      <c r="E473" s="5">
        <f>100*($F473-$F$468)/($G$468-$F$468)</f>
        <v>0.48723897911832947</v>
      </c>
      <c r="F473" s="5">
        <v>81</v>
      </c>
      <c r="G473" s="5">
        <v>75</v>
      </c>
    </row>
    <row r="474" spans="1:7" ht="20.100000000000001" customHeight="1" x14ac:dyDescent="0.25">
      <c r="A474" s="6" t="s">
        <v>18</v>
      </c>
      <c r="B474" s="6">
        <v>575</v>
      </c>
      <c r="C474" s="6">
        <v>20525</v>
      </c>
      <c r="D474" s="6">
        <f>$F474-$F$468</f>
        <v>38</v>
      </c>
      <c r="E474" s="6">
        <f>100*($F474-$F$468)/($G$468-$F$468)</f>
        <v>0.44083526682134572</v>
      </c>
      <c r="F474" s="6">
        <v>77</v>
      </c>
      <c r="G474" s="6">
        <v>75</v>
      </c>
    </row>
    <row r="477" spans="1:7" ht="20.100000000000001" customHeight="1" x14ac:dyDescent="0.25">
      <c r="A477" s="4" t="s">
        <v>19</v>
      </c>
      <c r="B477" s="4" t="s">
        <v>123</v>
      </c>
      <c r="C477" s="4" t="s">
        <v>124</v>
      </c>
      <c r="D477" s="4" t="s">
        <v>33</v>
      </c>
      <c r="E477" s="4" t="s">
        <v>23</v>
      </c>
      <c r="F477" s="4">
        <v>6905</v>
      </c>
      <c r="G477" s="4">
        <f>'[1]Худшее для ЗК'!$B$53</f>
        <v>26440</v>
      </c>
    </row>
    <row r="478" spans="1:7" ht="20.100000000000001" customHeight="1" x14ac:dyDescent="0.25">
      <c r="A478" s="4" t="s">
        <v>24</v>
      </c>
      <c r="B478" s="4" t="s">
        <v>25</v>
      </c>
      <c r="C478" s="4" t="s">
        <v>26</v>
      </c>
      <c r="D478" s="4" t="s">
        <v>27</v>
      </c>
      <c r="E478" s="4" t="s">
        <v>28</v>
      </c>
      <c r="F478" s="4" t="s">
        <v>29</v>
      </c>
      <c r="G478" s="4" t="s">
        <v>30</v>
      </c>
    </row>
    <row r="479" spans="1:7" ht="20.100000000000001" customHeight="1" x14ac:dyDescent="0.25">
      <c r="A479" s="5" t="s">
        <v>13</v>
      </c>
      <c r="B479" s="5">
        <v>12</v>
      </c>
      <c r="C479" s="5">
        <v>2107</v>
      </c>
      <c r="D479" s="5">
        <f>$F479-$F$477</f>
        <v>9806</v>
      </c>
      <c r="E479" s="5">
        <f>100*($F479-$F$477)/($G$477-$F$477)</f>
        <v>50.197082160225236</v>
      </c>
      <c r="F479" s="5">
        <v>16711</v>
      </c>
      <c r="G479" s="5">
        <v>15819</v>
      </c>
    </row>
    <row r="480" spans="1:7" ht="20.100000000000001" customHeight="1" x14ac:dyDescent="0.25">
      <c r="A480" s="5" t="s">
        <v>15</v>
      </c>
      <c r="B480" s="5">
        <v>34</v>
      </c>
      <c r="C480" s="5">
        <v>4197</v>
      </c>
      <c r="D480" s="5">
        <f>$F480-$F$477</f>
        <v>8390</v>
      </c>
      <c r="E480" s="5">
        <f>100*($F480-$F$477)/($G$477-$F$477)</f>
        <v>42.948553877655492</v>
      </c>
      <c r="F480" s="5">
        <v>15295</v>
      </c>
      <c r="G480" s="5">
        <v>13959</v>
      </c>
    </row>
    <row r="481" spans="1:7" ht="20.100000000000001" customHeight="1" x14ac:dyDescent="0.25">
      <c r="A481" s="5" t="s">
        <v>16</v>
      </c>
      <c r="B481" s="5">
        <v>107</v>
      </c>
      <c r="C481" s="5">
        <v>8478</v>
      </c>
      <c r="D481" s="5">
        <f>$F481-$F$477</f>
        <v>7594</v>
      </c>
      <c r="E481" s="5">
        <f>100*($F481-$F$477)/($G$477-$F$477)</f>
        <v>38.873816227284358</v>
      </c>
      <c r="F481" s="5">
        <v>14499</v>
      </c>
      <c r="G481" s="5">
        <v>12919</v>
      </c>
    </row>
    <row r="482" spans="1:7" ht="20.100000000000001" customHeight="1" x14ac:dyDescent="0.25">
      <c r="A482" s="5" t="s">
        <v>17</v>
      </c>
      <c r="B482" s="5">
        <v>217</v>
      </c>
      <c r="C482" s="5">
        <v>12755</v>
      </c>
      <c r="D482" s="5">
        <f>$F482-$F$477</f>
        <v>6784</v>
      </c>
      <c r="E482" s="5">
        <f>100*($F482-$F$477)/($G$477-$F$477)</f>
        <v>34.727412336831328</v>
      </c>
      <c r="F482" s="5">
        <v>13689</v>
      </c>
      <c r="G482" s="5">
        <v>12823</v>
      </c>
    </row>
    <row r="483" spans="1:7" ht="20.100000000000001" customHeight="1" x14ac:dyDescent="0.25">
      <c r="A483" s="6" t="s">
        <v>18</v>
      </c>
      <c r="B483" s="6">
        <v>725</v>
      </c>
      <c r="C483" s="6">
        <v>21281</v>
      </c>
      <c r="D483" s="6">
        <f>$F483-$F$477</f>
        <v>6480</v>
      </c>
      <c r="E483" s="6">
        <f>100*($F483-$F$477)/($G$477-$F$477)</f>
        <v>33.171231123624267</v>
      </c>
      <c r="F483" s="6">
        <v>13385</v>
      </c>
      <c r="G483" s="6">
        <v>11625</v>
      </c>
    </row>
    <row r="486" spans="1:7" ht="20.100000000000001" customHeight="1" x14ac:dyDescent="0.25">
      <c r="A486" s="4" t="s">
        <v>19</v>
      </c>
      <c r="B486" s="4" t="s">
        <v>125</v>
      </c>
      <c r="C486" s="4" t="s">
        <v>115</v>
      </c>
      <c r="D486" s="4" t="s">
        <v>33</v>
      </c>
      <c r="E486" s="4" t="s">
        <v>23</v>
      </c>
      <c r="F486" s="4">
        <v>38673</v>
      </c>
      <c r="G486" s="4">
        <f>'[1]Худшее для ЗК'!$B$54</f>
        <v>74946</v>
      </c>
    </row>
    <row r="487" spans="1:7" ht="20.100000000000001" customHeight="1" x14ac:dyDescent="0.25">
      <c r="A487" s="4" t="s">
        <v>24</v>
      </c>
      <c r="B487" s="4" t="s">
        <v>25</v>
      </c>
      <c r="C487" s="4" t="s">
        <v>26</v>
      </c>
      <c r="D487" s="4" t="s">
        <v>27</v>
      </c>
      <c r="E487" s="4" t="s">
        <v>28</v>
      </c>
      <c r="F487" s="4" t="s">
        <v>29</v>
      </c>
      <c r="G487" s="4" t="s">
        <v>30</v>
      </c>
    </row>
    <row r="488" spans="1:7" ht="20.100000000000001" customHeight="1" x14ac:dyDescent="0.25">
      <c r="A488" s="5" t="s">
        <v>13</v>
      </c>
      <c r="B488" s="5">
        <v>15</v>
      </c>
      <c r="C488" s="5">
        <v>2106</v>
      </c>
      <c r="D488" s="5">
        <f>$F488-$F$486</f>
        <v>19770</v>
      </c>
      <c r="E488" s="5">
        <f>100*($F488-$F$486)/($G$486-$F$486)</f>
        <v>54.503349598875197</v>
      </c>
      <c r="F488" s="5">
        <v>58443</v>
      </c>
      <c r="G488" s="5">
        <v>57345</v>
      </c>
    </row>
    <row r="489" spans="1:7" ht="20.100000000000001" customHeight="1" x14ac:dyDescent="0.25">
      <c r="A489" s="5" t="s">
        <v>15</v>
      </c>
      <c r="B489" s="5">
        <v>38</v>
      </c>
      <c r="C489" s="5">
        <v>4259</v>
      </c>
      <c r="D489" s="5">
        <f>$F489-$F$486</f>
        <v>17846</v>
      </c>
      <c r="E489" s="5">
        <f>100*($F489-$F$486)/($G$486-$F$486)</f>
        <v>49.199128828605296</v>
      </c>
      <c r="F489" s="5">
        <v>56519</v>
      </c>
      <c r="G489" s="5">
        <v>55122</v>
      </c>
    </row>
    <row r="490" spans="1:7" ht="20.100000000000001" customHeight="1" x14ac:dyDescent="0.25">
      <c r="A490" s="5" t="s">
        <v>16</v>
      </c>
      <c r="B490" s="5">
        <v>127</v>
      </c>
      <c r="C490" s="5">
        <v>8550</v>
      </c>
      <c r="D490" s="5">
        <f>$F490-$F$486</f>
        <v>15669</v>
      </c>
      <c r="E490" s="5">
        <f>100*($F490-$F$486)/($G$486-$F$486)</f>
        <v>43.197419568273922</v>
      </c>
      <c r="F490" s="5">
        <v>54342</v>
      </c>
      <c r="G490" s="5">
        <v>52452</v>
      </c>
    </row>
    <row r="491" spans="1:7" ht="20.100000000000001" customHeight="1" x14ac:dyDescent="0.25">
      <c r="A491" s="5" t="s">
        <v>17</v>
      </c>
      <c r="B491" s="5">
        <v>250</v>
      </c>
      <c r="C491" s="5">
        <v>12809</v>
      </c>
      <c r="D491" s="5">
        <f>$F491-$F$486</f>
        <v>14704</v>
      </c>
      <c r="E491" s="5">
        <f>100*($F491-$F$486)/($G$486-$F$486)</f>
        <v>40.537038568632319</v>
      </c>
      <c r="F491" s="5">
        <v>53377</v>
      </c>
      <c r="G491" s="5">
        <v>51611</v>
      </c>
    </row>
    <row r="492" spans="1:7" ht="20.100000000000001" customHeight="1" x14ac:dyDescent="0.25">
      <c r="A492" s="6" t="s">
        <v>18</v>
      </c>
      <c r="B492" s="6">
        <v>792</v>
      </c>
      <c r="C492" s="6">
        <v>21408</v>
      </c>
      <c r="D492" s="6">
        <f>$F492-$F$486</f>
        <v>13411</v>
      </c>
      <c r="E492" s="6">
        <f>100*($F492-$F$486)/($G$486-$F$486)</f>
        <v>36.972403716262782</v>
      </c>
      <c r="F492" s="6">
        <v>52084</v>
      </c>
      <c r="G492" s="6">
        <v>51299</v>
      </c>
    </row>
    <row r="495" spans="1:7" ht="20.100000000000001" customHeight="1" x14ac:dyDescent="0.25">
      <c r="A495" s="4" t="s">
        <v>19</v>
      </c>
      <c r="B495" s="4" t="s">
        <v>126</v>
      </c>
      <c r="C495" s="4" t="s">
        <v>127</v>
      </c>
      <c r="D495" s="4" t="s">
        <v>128</v>
      </c>
      <c r="E495" s="4" t="s">
        <v>23</v>
      </c>
      <c r="F495" s="4">
        <v>2755</v>
      </c>
      <c r="G495" s="4">
        <f>'[1]Худшее для ЗК'!$B$55</f>
        <v>26788</v>
      </c>
    </row>
    <row r="496" spans="1:7" ht="20.100000000000001" customHeight="1" x14ac:dyDescent="0.25">
      <c r="A496" s="4" t="s">
        <v>24</v>
      </c>
      <c r="B496" s="4" t="s">
        <v>25</v>
      </c>
      <c r="C496" s="4" t="s">
        <v>26</v>
      </c>
      <c r="D496" s="4" t="s">
        <v>27</v>
      </c>
      <c r="E496" s="4" t="s">
        <v>28</v>
      </c>
      <c r="F496" s="4" t="s">
        <v>29</v>
      </c>
      <c r="G496" s="4" t="s">
        <v>30</v>
      </c>
    </row>
    <row r="497" spans="1:7" ht="20.100000000000001" customHeight="1" x14ac:dyDescent="0.25">
      <c r="A497" s="5" t="s">
        <v>13</v>
      </c>
      <c r="B497" s="5">
        <v>35</v>
      </c>
      <c r="C497" s="5">
        <v>2160</v>
      </c>
      <c r="D497" s="5">
        <f>$F497-$F$495</f>
        <v>15751</v>
      </c>
      <c r="E497" s="5">
        <f>100*($F497-$F$495)/($G$495-$F$495)</f>
        <v>65.539050472267306</v>
      </c>
      <c r="F497" s="5">
        <v>18506</v>
      </c>
      <c r="G497" s="5">
        <v>17673</v>
      </c>
    </row>
    <row r="498" spans="1:7" ht="20.100000000000001" customHeight="1" x14ac:dyDescent="0.25">
      <c r="A498" s="5" t="s">
        <v>15</v>
      </c>
      <c r="B498" s="5">
        <v>87</v>
      </c>
      <c r="C498" s="5">
        <v>4336</v>
      </c>
      <c r="D498" s="5">
        <f>$F498-$F$495</f>
        <v>15077</v>
      </c>
      <c r="E498" s="5">
        <f>100*($F498-$F$495)/($G$495-$F$495)</f>
        <v>62.734573295052634</v>
      </c>
      <c r="F498" s="5">
        <v>17832</v>
      </c>
      <c r="G498" s="5">
        <v>17155</v>
      </c>
    </row>
    <row r="499" spans="1:7" ht="20.100000000000001" customHeight="1" x14ac:dyDescent="0.25">
      <c r="A499" s="5" t="s">
        <v>16</v>
      </c>
      <c r="B499" s="5">
        <v>248</v>
      </c>
      <c r="C499" s="5">
        <v>8746</v>
      </c>
      <c r="D499" s="5">
        <f>$F499-$F$495</f>
        <v>13812</v>
      </c>
      <c r="E499" s="5">
        <f>100*($F499-$F$495)/($G$495-$F$495)</f>
        <v>57.470977406066659</v>
      </c>
      <c r="F499" s="5">
        <v>16567</v>
      </c>
      <c r="G499" s="5">
        <v>16129</v>
      </c>
    </row>
    <row r="500" spans="1:7" ht="20.100000000000001" customHeight="1" x14ac:dyDescent="0.25">
      <c r="A500" s="5" t="s">
        <v>17</v>
      </c>
      <c r="B500" s="5">
        <v>466</v>
      </c>
      <c r="C500" s="5">
        <v>13113</v>
      </c>
      <c r="D500" s="5">
        <f>$F500-$F$495</f>
        <v>13531</v>
      </c>
      <c r="E500" s="5">
        <f>100*($F500-$F$495)/($G$495-$F$495)</f>
        <v>56.301751757999419</v>
      </c>
      <c r="F500" s="5">
        <v>16286</v>
      </c>
      <c r="G500" s="5">
        <v>15510</v>
      </c>
    </row>
    <row r="501" spans="1:7" ht="20.100000000000001" customHeight="1" x14ac:dyDescent="0.25">
      <c r="A501" s="6" t="s">
        <v>18</v>
      </c>
      <c r="B501" s="6">
        <v>1348</v>
      </c>
      <c r="C501" s="6">
        <v>22011</v>
      </c>
      <c r="D501" s="6">
        <f>$F501-$F$495</f>
        <v>12922</v>
      </c>
      <c r="E501" s="6">
        <f>100*($F501-$F$495)/($G$495-$F$495)</f>
        <v>53.767736029625929</v>
      </c>
      <c r="F501" s="6">
        <v>15677</v>
      </c>
      <c r="G501" s="6">
        <v>15247</v>
      </c>
    </row>
    <row r="504" spans="1:7" ht="20.100000000000001" customHeight="1" x14ac:dyDescent="0.25">
      <c r="A504" s="4" t="s">
        <v>19</v>
      </c>
      <c r="B504" s="4" t="s">
        <v>129</v>
      </c>
      <c r="C504" s="4" t="s">
        <v>130</v>
      </c>
      <c r="D504" s="4" t="s">
        <v>44</v>
      </c>
      <c r="E504" s="4" t="s">
        <v>23</v>
      </c>
      <c r="F504" s="4">
        <v>1286</v>
      </c>
      <c r="G504" s="4">
        <f>'[1]Худшее для ЗК'!$B$56</f>
        <v>13582</v>
      </c>
    </row>
    <row r="505" spans="1:7" ht="20.100000000000001" customHeight="1" x14ac:dyDescent="0.25">
      <c r="A505" s="4" t="s">
        <v>24</v>
      </c>
      <c r="B505" s="4" t="s">
        <v>25</v>
      </c>
      <c r="C505" s="4" t="s">
        <v>26</v>
      </c>
      <c r="D505" s="4" t="s">
        <v>27</v>
      </c>
      <c r="E505" s="4" t="s">
        <v>28</v>
      </c>
      <c r="F505" s="4" t="s">
        <v>29</v>
      </c>
      <c r="G505" s="4" t="s">
        <v>30</v>
      </c>
    </row>
    <row r="506" spans="1:7" ht="20.100000000000001" customHeight="1" x14ac:dyDescent="0.25">
      <c r="A506" s="5" t="s">
        <v>13</v>
      </c>
      <c r="B506" s="5">
        <v>9</v>
      </c>
      <c r="C506" s="5">
        <v>2077</v>
      </c>
      <c r="D506" s="5">
        <f>$F506-$F$504</f>
        <v>1428</v>
      </c>
      <c r="E506" s="5">
        <f>100*($F506-$F$504)/($G$504-$F$504)</f>
        <v>11.613532856213403</v>
      </c>
      <c r="F506" s="5">
        <v>2714</v>
      </c>
      <c r="G506" s="5">
        <v>2557</v>
      </c>
    </row>
    <row r="507" spans="1:7" ht="20.100000000000001" customHeight="1" x14ac:dyDescent="0.25">
      <c r="A507" s="5" t="s">
        <v>15</v>
      </c>
      <c r="B507" s="5">
        <v>24</v>
      </c>
      <c r="C507" s="5">
        <v>4190</v>
      </c>
      <c r="D507" s="5">
        <f>$F507-$F$504</f>
        <v>1161</v>
      </c>
      <c r="E507" s="5">
        <f>100*($F507-$F$504)/($G$504-$F$504)</f>
        <v>9.4420949902407294</v>
      </c>
      <c r="F507" s="5">
        <v>2447</v>
      </c>
      <c r="G507" s="5">
        <v>2168</v>
      </c>
    </row>
    <row r="508" spans="1:7" ht="20.100000000000001" customHeight="1" x14ac:dyDescent="0.25">
      <c r="A508" s="5" t="s">
        <v>16</v>
      </c>
      <c r="B508" s="5">
        <v>80</v>
      </c>
      <c r="C508" s="5">
        <v>8359</v>
      </c>
      <c r="D508" s="5">
        <f>$F508-$F$504</f>
        <v>963</v>
      </c>
      <c r="E508" s="5">
        <f>100*($F508-$F$504)/($G$504-$F$504)</f>
        <v>7.8318152244632397</v>
      </c>
      <c r="F508" s="5">
        <v>2249</v>
      </c>
      <c r="G508" s="5">
        <v>2140</v>
      </c>
    </row>
    <row r="509" spans="1:7" ht="20.100000000000001" customHeight="1" x14ac:dyDescent="0.25">
      <c r="A509" s="5" t="s">
        <v>17</v>
      </c>
      <c r="B509" s="5">
        <v>162</v>
      </c>
      <c r="C509" s="5">
        <v>12618</v>
      </c>
      <c r="D509" s="5">
        <f>$F509-$F$504</f>
        <v>836</v>
      </c>
      <c r="E509" s="5">
        <f>100*($F509-$F$504)/($G$504-$F$504)</f>
        <v>6.7989590110605072</v>
      </c>
      <c r="F509" s="5">
        <v>2122</v>
      </c>
      <c r="G509" s="5">
        <v>1895</v>
      </c>
    </row>
    <row r="510" spans="1:7" ht="20.100000000000001" customHeight="1" x14ac:dyDescent="0.25">
      <c r="A510" s="6" t="s">
        <v>18</v>
      </c>
      <c r="B510" s="6">
        <v>600</v>
      </c>
      <c r="C510" s="6">
        <v>21021</v>
      </c>
      <c r="D510" s="6">
        <f>$F510-$F$504</f>
        <v>751</v>
      </c>
      <c r="E510" s="6">
        <f>100*($F510-$F$504)/($G$504-$F$504)</f>
        <v>6.1076772934287575</v>
      </c>
      <c r="F510" s="6">
        <v>2037</v>
      </c>
      <c r="G510" s="6">
        <v>1847</v>
      </c>
    </row>
    <row r="513" spans="1:7" ht="20.100000000000001" customHeight="1" x14ac:dyDescent="0.25">
      <c r="A513" s="4" t="s">
        <v>19</v>
      </c>
      <c r="B513" s="4" t="s">
        <v>131</v>
      </c>
      <c r="C513" s="4" t="s">
        <v>132</v>
      </c>
      <c r="D513" s="4" t="s">
        <v>33</v>
      </c>
      <c r="E513" s="4" t="s">
        <v>23</v>
      </c>
      <c r="F513" s="4">
        <v>1473</v>
      </c>
      <c r="G513" s="4">
        <f>'[1]Худшее для ЗК'!$B$57</f>
        <v>282426</v>
      </c>
    </row>
    <row r="514" spans="1:7" ht="20.100000000000001" customHeight="1" x14ac:dyDescent="0.25">
      <c r="A514" s="4" t="s">
        <v>24</v>
      </c>
      <c r="B514" s="4" t="s">
        <v>25</v>
      </c>
      <c r="C514" s="4" t="s">
        <v>26</v>
      </c>
      <c r="D514" s="4" t="s">
        <v>27</v>
      </c>
      <c r="E514" s="4" t="s">
        <v>28</v>
      </c>
      <c r="F514" s="4" t="s">
        <v>29</v>
      </c>
      <c r="G514" s="4" t="s">
        <v>30</v>
      </c>
    </row>
    <row r="515" spans="1:7" ht="20.100000000000001" customHeight="1" x14ac:dyDescent="0.25">
      <c r="A515" s="5" t="s">
        <v>13</v>
      </c>
      <c r="B515" s="5">
        <v>10</v>
      </c>
      <c r="C515" s="5">
        <v>2076</v>
      </c>
      <c r="D515" s="5">
        <f>$F515-$F$513</f>
        <v>1593</v>
      </c>
      <c r="E515" s="5">
        <f>100*($F515-$F$513)/($G$513-$F$513)</f>
        <v>0.56699875068071881</v>
      </c>
      <c r="F515" s="5">
        <v>3066</v>
      </c>
      <c r="G515" s="5">
        <v>2846</v>
      </c>
    </row>
    <row r="516" spans="1:7" ht="20.100000000000001" customHeight="1" x14ac:dyDescent="0.25">
      <c r="A516" s="5" t="s">
        <v>15</v>
      </c>
      <c r="B516" s="5">
        <v>24</v>
      </c>
      <c r="C516" s="5">
        <v>4163</v>
      </c>
      <c r="D516" s="5">
        <f>$F516-$F$513</f>
        <v>1307</v>
      </c>
      <c r="E516" s="5">
        <f>100*($F516-$F$513)/($G$513-$F$513)</f>
        <v>0.4652023648083487</v>
      </c>
      <c r="F516" s="5">
        <v>2780</v>
      </c>
      <c r="G516" s="5">
        <v>2594</v>
      </c>
    </row>
    <row r="517" spans="1:7" ht="20.100000000000001" customHeight="1" x14ac:dyDescent="0.25">
      <c r="A517" s="5" t="s">
        <v>16</v>
      </c>
      <c r="B517" s="5">
        <v>82</v>
      </c>
      <c r="C517" s="5">
        <v>8373</v>
      </c>
      <c r="D517" s="5">
        <f>$F517-$F$513</f>
        <v>1114</v>
      </c>
      <c r="E517" s="5">
        <f>100*($F517-$F$513)/($G$513-$F$513)</f>
        <v>0.39650760091545562</v>
      </c>
      <c r="F517" s="5">
        <v>2587</v>
      </c>
      <c r="G517" s="5">
        <v>2346</v>
      </c>
    </row>
    <row r="518" spans="1:7" ht="20.100000000000001" customHeight="1" x14ac:dyDescent="0.25">
      <c r="A518" s="5" t="s">
        <v>17</v>
      </c>
      <c r="B518" s="5">
        <v>172</v>
      </c>
      <c r="C518" s="5">
        <v>12591</v>
      </c>
      <c r="D518" s="5">
        <f>$F518-$F$513</f>
        <v>945</v>
      </c>
      <c r="E518" s="5">
        <f>100*($F518-$F$513)/($G$513-$F$513)</f>
        <v>0.33635519108178236</v>
      </c>
      <c r="F518" s="5">
        <v>2418</v>
      </c>
      <c r="G518" s="5">
        <v>2259</v>
      </c>
    </row>
    <row r="519" spans="1:7" ht="20.100000000000001" customHeight="1" x14ac:dyDescent="0.25">
      <c r="A519" s="6" t="s">
        <v>18</v>
      </c>
      <c r="B519" s="6">
        <v>607</v>
      </c>
      <c r="C519" s="6">
        <v>21072</v>
      </c>
      <c r="D519" s="6">
        <f>$F519-$F$513</f>
        <v>857</v>
      </c>
      <c r="E519" s="6">
        <f>100*($F519-$F$513)/($G$513-$F$513)</f>
        <v>0.30503322619797618</v>
      </c>
      <c r="F519" s="6">
        <v>2330</v>
      </c>
      <c r="G519" s="6">
        <v>2111</v>
      </c>
    </row>
    <row r="522" spans="1:7" ht="20.100000000000001" customHeight="1" x14ac:dyDescent="0.25">
      <c r="A522" s="4" t="s">
        <v>19</v>
      </c>
      <c r="B522" s="4" t="s">
        <v>133</v>
      </c>
      <c r="C522" s="4" t="s">
        <v>134</v>
      </c>
      <c r="D522" s="4" t="s">
        <v>33</v>
      </c>
      <c r="E522" s="4" t="s">
        <v>23</v>
      </c>
      <c r="F522" s="4">
        <v>1530</v>
      </c>
      <c r="G522" s="4">
        <f>'[1]Худшее для ЗК'!$B$58</f>
        <v>29060</v>
      </c>
    </row>
    <row r="523" spans="1:7" ht="20.100000000000001" customHeight="1" x14ac:dyDescent="0.25">
      <c r="A523" s="4" t="s">
        <v>24</v>
      </c>
      <c r="B523" s="4" t="s">
        <v>25</v>
      </c>
      <c r="C523" s="4" t="s">
        <v>26</v>
      </c>
      <c r="D523" s="4" t="s">
        <v>27</v>
      </c>
      <c r="E523" s="4" t="s">
        <v>28</v>
      </c>
      <c r="F523" s="4" t="s">
        <v>29</v>
      </c>
      <c r="G523" s="4" t="s">
        <v>30</v>
      </c>
    </row>
    <row r="524" spans="1:7" ht="20.100000000000001" customHeight="1" x14ac:dyDescent="0.25">
      <c r="A524" s="5" t="s">
        <v>13</v>
      </c>
      <c r="B524" s="5">
        <v>10</v>
      </c>
      <c r="C524" s="5">
        <v>2083</v>
      </c>
      <c r="D524" s="5">
        <f>$F524-$F$522</f>
        <v>1538</v>
      </c>
      <c r="E524" s="5">
        <f>100*($F524-$F$522)/($G$522-$F$522)</f>
        <v>5.5866327642571738</v>
      </c>
      <c r="F524" s="5">
        <v>3068</v>
      </c>
      <c r="G524" s="5">
        <v>2850</v>
      </c>
    </row>
    <row r="525" spans="1:7" ht="20.100000000000001" customHeight="1" x14ac:dyDescent="0.25">
      <c r="A525" s="5" t="s">
        <v>15</v>
      </c>
      <c r="B525" s="5">
        <v>27</v>
      </c>
      <c r="C525" s="5">
        <v>4168</v>
      </c>
      <c r="D525" s="5">
        <f>$F525-$F$522</f>
        <v>1552</v>
      </c>
      <c r="E525" s="5">
        <f>100*($F525-$F$522)/($G$522-$F$522)</f>
        <v>5.6374863784961864</v>
      </c>
      <c r="F525" s="5">
        <v>3082</v>
      </c>
      <c r="G525" s="5">
        <v>2878</v>
      </c>
    </row>
    <row r="526" spans="1:7" ht="20.100000000000001" customHeight="1" x14ac:dyDescent="0.25">
      <c r="A526" s="5" t="s">
        <v>16</v>
      </c>
      <c r="B526" s="5">
        <v>89</v>
      </c>
      <c r="C526" s="5">
        <v>8387</v>
      </c>
      <c r="D526" s="5">
        <f>$F526-$F$522</f>
        <v>1208</v>
      </c>
      <c r="E526" s="5">
        <f>100*($F526-$F$522)/($G$522-$F$522)</f>
        <v>4.3879404286233203</v>
      </c>
      <c r="F526" s="5">
        <v>2738</v>
      </c>
      <c r="G526" s="5">
        <v>2594</v>
      </c>
    </row>
    <row r="527" spans="1:7" ht="20.100000000000001" customHeight="1" x14ac:dyDescent="0.25">
      <c r="A527" s="5" t="s">
        <v>17</v>
      </c>
      <c r="B527" s="5">
        <v>179</v>
      </c>
      <c r="C527" s="5">
        <v>12546</v>
      </c>
      <c r="D527" s="5">
        <f>$F527-$F$522</f>
        <v>1120</v>
      </c>
      <c r="E527" s="5">
        <f>100*($F527-$F$522)/($G$522-$F$522)</f>
        <v>4.0682891391209592</v>
      </c>
      <c r="F527" s="5">
        <v>2650</v>
      </c>
      <c r="G527" s="5">
        <v>2447</v>
      </c>
    </row>
    <row r="528" spans="1:7" ht="20.100000000000001" customHeight="1" x14ac:dyDescent="0.25">
      <c r="A528" s="6" t="s">
        <v>18</v>
      </c>
      <c r="B528" s="6">
        <v>620</v>
      </c>
      <c r="C528" s="6">
        <v>21056</v>
      </c>
      <c r="D528" s="6">
        <f>$F528-$F$522</f>
        <v>1013</v>
      </c>
      <c r="E528" s="6">
        <f>100*($F528-$F$522)/($G$522-$F$522)</f>
        <v>3.6796222302942243</v>
      </c>
      <c r="F528" s="6">
        <v>2543</v>
      </c>
      <c r="G528" s="6">
        <v>2405</v>
      </c>
    </row>
    <row r="531" spans="1:7" ht="20.100000000000001" customHeight="1" x14ac:dyDescent="0.25">
      <c r="A531" s="4" t="s">
        <v>19</v>
      </c>
      <c r="B531" s="4" t="s">
        <v>135</v>
      </c>
      <c r="C531" s="4" t="s">
        <v>136</v>
      </c>
      <c r="D531" s="4" t="s">
        <v>33</v>
      </c>
      <c r="E531" s="4" t="s">
        <v>23</v>
      </c>
      <c r="F531" s="4">
        <v>1613</v>
      </c>
      <c r="G531" s="4">
        <f>'[1]Худшее для ЗК'!$B$59</f>
        <v>77207</v>
      </c>
    </row>
    <row r="532" spans="1:7" ht="20.100000000000001" customHeight="1" x14ac:dyDescent="0.25">
      <c r="A532" s="4" t="s">
        <v>24</v>
      </c>
      <c r="B532" s="4" t="s">
        <v>25</v>
      </c>
      <c r="C532" s="4" t="s">
        <v>26</v>
      </c>
      <c r="D532" s="4" t="s">
        <v>27</v>
      </c>
      <c r="E532" s="4" t="s">
        <v>28</v>
      </c>
      <c r="F532" s="4" t="s">
        <v>29</v>
      </c>
      <c r="G532" s="4" t="s">
        <v>30</v>
      </c>
    </row>
    <row r="533" spans="1:7" ht="20.100000000000001" customHeight="1" x14ac:dyDescent="0.25">
      <c r="A533" s="5" t="s">
        <v>13</v>
      </c>
      <c r="B533" s="5">
        <v>11</v>
      </c>
      <c r="C533" s="5">
        <v>2091</v>
      </c>
      <c r="D533" s="5">
        <f>$F533-$F$531</f>
        <v>2300</v>
      </c>
      <c r="E533" s="5">
        <f>100*($F533-$F$531)/($G$531-$F$531)</f>
        <v>3.0425695160991615</v>
      </c>
      <c r="F533" s="5">
        <v>3913</v>
      </c>
      <c r="G533" s="5">
        <v>3679</v>
      </c>
    </row>
    <row r="534" spans="1:7" ht="20.100000000000001" customHeight="1" x14ac:dyDescent="0.25">
      <c r="A534" s="5" t="s">
        <v>15</v>
      </c>
      <c r="B534" s="5">
        <v>29</v>
      </c>
      <c r="C534" s="5">
        <v>4183</v>
      </c>
      <c r="D534" s="5">
        <f>$F534-$F$531</f>
        <v>2067</v>
      </c>
      <c r="E534" s="5">
        <f>100*($F534-$F$531)/($G$531-$F$531)</f>
        <v>2.7343439955552027</v>
      </c>
      <c r="F534" s="5">
        <v>3680</v>
      </c>
      <c r="G534" s="5">
        <v>3391</v>
      </c>
    </row>
    <row r="535" spans="1:7" ht="20.100000000000001" customHeight="1" x14ac:dyDescent="0.25">
      <c r="A535" s="5" t="s">
        <v>16</v>
      </c>
      <c r="B535" s="5">
        <v>100</v>
      </c>
      <c r="C535" s="5">
        <v>8416</v>
      </c>
      <c r="D535" s="5">
        <f>$F535-$F$531</f>
        <v>1724</v>
      </c>
      <c r="E535" s="5">
        <f>100*($F535-$F$531)/($G$531-$F$531)</f>
        <v>2.2806042807630234</v>
      </c>
      <c r="F535" s="5">
        <v>3337</v>
      </c>
      <c r="G535" s="5">
        <v>3075</v>
      </c>
    </row>
    <row r="536" spans="1:7" ht="20.100000000000001" customHeight="1" x14ac:dyDescent="0.25">
      <c r="A536" s="5" t="s">
        <v>17</v>
      </c>
      <c r="B536" s="5">
        <v>198</v>
      </c>
      <c r="C536" s="5">
        <v>12673</v>
      </c>
      <c r="D536" s="5">
        <f>$F536-$F$531</f>
        <v>1606</v>
      </c>
      <c r="E536" s="5">
        <f>100*($F536-$F$531)/($G$531-$F$531)</f>
        <v>2.1245072360240229</v>
      </c>
      <c r="F536" s="5">
        <v>3219</v>
      </c>
      <c r="G536" s="5">
        <v>3063</v>
      </c>
    </row>
    <row r="537" spans="1:7" ht="20.100000000000001" customHeight="1" x14ac:dyDescent="0.25">
      <c r="A537" s="6" t="s">
        <v>18</v>
      </c>
      <c r="B537" s="6">
        <v>660</v>
      </c>
      <c r="C537" s="6">
        <v>21166</v>
      </c>
      <c r="D537" s="6">
        <f>$F537-$F$531</f>
        <v>1395</v>
      </c>
      <c r="E537" s="6">
        <f>100*($F537-$F$531)/($G$531-$F$531)</f>
        <v>1.8453845543297087</v>
      </c>
      <c r="F537" s="6">
        <v>3008</v>
      </c>
      <c r="G537" s="6">
        <v>2795</v>
      </c>
    </row>
    <row r="540" spans="1:7" ht="20.100000000000001" customHeight="1" x14ac:dyDescent="0.25">
      <c r="A540" s="4" t="s">
        <v>19</v>
      </c>
      <c r="B540" s="4" t="s">
        <v>137</v>
      </c>
      <c r="C540" s="4" t="s">
        <v>32</v>
      </c>
      <c r="D540" s="4" t="s">
        <v>33</v>
      </c>
      <c r="E540" s="4" t="s">
        <v>23</v>
      </c>
      <c r="F540" s="4">
        <v>1776</v>
      </c>
      <c r="G540" s="4">
        <f>'[1]Худшее для ЗК'!$B$60</f>
        <v>6959</v>
      </c>
    </row>
    <row r="541" spans="1:7" ht="20.100000000000001" customHeight="1" x14ac:dyDescent="0.25">
      <c r="A541" s="4" t="s">
        <v>24</v>
      </c>
      <c r="B541" s="4" t="s">
        <v>25</v>
      </c>
      <c r="C541" s="4" t="s">
        <v>26</v>
      </c>
      <c r="D541" s="4" t="s">
        <v>27</v>
      </c>
      <c r="E541" s="4" t="s">
        <v>28</v>
      </c>
      <c r="F541" s="4" t="s">
        <v>29</v>
      </c>
      <c r="G541" s="4" t="s">
        <v>30</v>
      </c>
    </row>
    <row r="542" spans="1:7" ht="20.100000000000001" customHeight="1" x14ac:dyDescent="0.25">
      <c r="A542" s="5" t="s">
        <v>13</v>
      </c>
      <c r="B542" s="5">
        <v>11</v>
      </c>
      <c r="C542" s="5">
        <v>2093</v>
      </c>
      <c r="D542" s="5">
        <f>$F542-$F$540</f>
        <v>2551</v>
      </c>
      <c r="E542" s="5">
        <f>100*($F542-$F$540)/($G$540-$F$540)</f>
        <v>49.218599266833877</v>
      </c>
      <c r="F542" s="5">
        <v>4327</v>
      </c>
      <c r="G542" s="5">
        <v>4182</v>
      </c>
    </row>
    <row r="543" spans="1:7" ht="20.100000000000001" customHeight="1" x14ac:dyDescent="0.25">
      <c r="A543" s="5" t="s">
        <v>15</v>
      </c>
      <c r="B543" s="5">
        <v>32</v>
      </c>
      <c r="C543" s="5">
        <v>4179</v>
      </c>
      <c r="D543" s="5">
        <f>$F543-$F$540</f>
        <v>2239</v>
      </c>
      <c r="E543" s="5">
        <f>100*($F543-$F$540)/($G$540-$F$540)</f>
        <v>43.198919544665252</v>
      </c>
      <c r="F543" s="5">
        <v>4015</v>
      </c>
      <c r="G543" s="5">
        <v>3896</v>
      </c>
    </row>
    <row r="544" spans="1:7" ht="20.100000000000001" customHeight="1" x14ac:dyDescent="0.25">
      <c r="A544" s="5" t="s">
        <v>16</v>
      </c>
      <c r="B544" s="5">
        <v>98</v>
      </c>
      <c r="C544" s="5">
        <v>8429</v>
      </c>
      <c r="D544" s="5">
        <f>$F544-$F$540</f>
        <v>1848</v>
      </c>
      <c r="E544" s="5">
        <f>100*($F544-$F$540)/($G$540-$F$540)</f>
        <v>35.655026046691106</v>
      </c>
      <c r="F544" s="5">
        <v>3624</v>
      </c>
      <c r="G544" s="5">
        <v>3241</v>
      </c>
    </row>
    <row r="545" spans="1:7" ht="20.100000000000001" customHeight="1" x14ac:dyDescent="0.25">
      <c r="A545" s="5" t="s">
        <v>17</v>
      </c>
      <c r="B545" s="5">
        <v>200</v>
      </c>
      <c r="C545" s="5">
        <v>12652</v>
      </c>
      <c r="D545" s="5">
        <f>$F545-$F$540</f>
        <v>1860</v>
      </c>
      <c r="E545" s="5">
        <f>100*($F545-$F$540)/($G$540-$F$540)</f>
        <v>35.886552189851436</v>
      </c>
      <c r="F545" s="5">
        <v>3636</v>
      </c>
      <c r="G545" s="5">
        <v>3427</v>
      </c>
    </row>
    <row r="546" spans="1:7" ht="20.100000000000001" customHeight="1" x14ac:dyDescent="0.25">
      <c r="A546" s="6" t="s">
        <v>18</v>
      </c>
      <c r="B546" s="6">
        <v>657</v>
      </c>
      <c r="C546" s="6">
        <v>21234</v>
      </c>
      <c r="D546" s="6">
        <f>$F546-$F$540</f>
        <v>1507</v>
      </c>
      <c r="E546" s="6">
        <f>100*($F546-$F$540)/($G$540-$F$540)</f>
        <v>29.07582481188501</v>
      </c>
      <c r="F546" s="6">
        <v>3283</v>
      </c>
      <c r="G546" s="6">
        <v>3059</v>
      </c>
    </row>
    <row r="549" spans="1:7" ht="20.100000000000001" customHeight="1" x14ac:dyDescent="0.25">
      <c r="A549" s="4" t="s">
        <v>19</v>
      </c>
      <c r="B549" s="4" t="s">
        <v>138</v>
      </c>
      <c r="C549" s="4" t="s">
        <v>139</v>
      </c>
      <c r="D549" s="4" t="s">
        <v>33</v>
      </c>
      <c r="E549" s="4" t="s">
        <v>23</v>
      </c>
      <c r="F549" s="4">
        <v>1608</v>
      </c>
      <c r="G549" s="4">
        <f>'[1]Худшее для ЗК'!$B$61</f>
        <v>7426</v>
      </c>
    </row>
    <row r="550" spans="1:7" ht="20.100000000000001" customHeight="1" x14ac:dyDescent="0.25">
      <c r="A550" s="4" t="s">
        <v>24</v>
      </c>
      <c r="B550" s="4" t="s">
        <v>25</v>
      </c>
      <c r="C550" s="4" t="s">
        <v>26</v>
      </c>
      <c r="D550" s="4" t="s">
        <v>27</v>
      </c>
      <c r="E550" s="4" t="s">
        <v>28</v>
      </c>
      <c r="F550" s="4" t="s">
        <v>29</v>
      </c>
      <c r="G550" s="4" t="s">
        <v>30</v>
      </c>
    </row>
    <row r="551" spans="1:7" ht="20.100000000000001" customHeight="1" x14ac:dyDescent="0.25">
      <c r="A551" s="5" t="s">
        <v>13</v>
      </c>
      <c r="B551" s="5">
        <v>11</v>
      </c>
      <c r="C551" s="5">
        <v>2084</v>
      </c>
      <c r="D551" s="5">
        <f>$F551-$F$549</f>
        <v>3124</v>
      </c>
      <c r="E551" s="5">
        <f>100*($F551-$F$549)/($G$549-$F$549)</f>
        <v>53.695427982124443</v>
      </c>
      <c r="F551" s="5">
        <v>4732</v>
      </c>
      <c r="G551" s="5">
        <v>4360</v>
      </c>
    </row>
    <row r="552" spans="1:7" ht="20.100000000000001" customHeight="1" x14ac:dyDescent="0.25">
      <c r="A552" s="5" t="s">
        <v>15</v>
      </c>
      <c r="B552" s="5">
        <v>33</v>
      </c>
      <c r="C552" s="5">
        <v>4198</v>
      </c>
      <c r="D552" s="5">
        <f>$F552-$F$549</f>
        <v>2734</v>
      </c>
      <c r="E552" s="5">
        <f>100*($F552-$F$549)/($G$549-$F$549)</f>
        <v>46.992093502921968</v>
      </c>
      <c r="F552" s="5">
        <v>4342</v>
      </c>
      <c r="G552" s="5">
        <v>4006</v>
      </c>
    </row>
    <row r="553" spans="1:7" ht="20.100000000000001" customHeight="1" x14ac:dyDescent="0.25">
      <c r="A553" s="5" t="s">
        <v>16</v>
      </c>
      <c r="B553" s="5">
        <v>104</v>
      </c>
      <c r="C553" s="5">
        <v>8500</v>
      </c>
      <c r="D553" s="5">
        <f>$F553-$F$549</f>
        <v>2427</v>
      </c>
      <c r="E553" s="5">
        <f>100*($F553-$F$549)/($G$549-$F$549)</f>
        <v>41.715366105190789</v>
      </c>
      <c r="F553" s="5">
        <v>4035</v>
      </c>
      <c r="G553" s="5">
        <v>3730</v>
      </c>
    </row>
    <row r="554" spans="1:7" ht="20.100000000000001" customHeight="1" x14ac:dyDescent="0.25">
      <c r="A554" s="5" t="s">
        <v>17</v>
      </c>
      <c r="B554" s="5">
        <v>213</v>
      </c>
      <c r="C554" s="5">
        <v>12685</v>
      </c>
      <c r="D554" s="5">
        <f>$F554-$F$549</f>
        <v>2339</v>
      </c>
      <c r="E554" s="5">
        <f>100*($F554-$F$549)/($G$549-$F$549)</f>
        <v>40.202818838088689</v>
      </c>
      <c r="F554" s="5">
        <v>3947</v>
      </c>
      <c r="G554" s="5">
        <v>3601</v>
      </c>
    </row>
    <row r="555" spans="1:7" ht="20.100000000000001" customHeight="1" x14ac:dyDescent="0.25">
      <c r="A555" s="6" t="s">
        <v>18</v>
      </c>
      <c r="B555" s="6">
        <v>714</v>
      </c>
      <c r="C555" s="6">
        <v>21360</v>
      </c>
      <c r="D555" s="6">
        <f>$F555-$F$549</f>
        <v>2006</v>
      </c>
      <c r="E555" s="6">
        <f>100*($F555-$F$549)/($G$549-$F$549)</f>
        <v>34.479202475077344</v>
      </c>
      <c r="F555" s="6">
        <v>3614</v>
      </c>
      <c r="G555" s="6">
        <v>3337</v>
      </c>
    </row>
    <row r="558" spans="1:7" ht="20.100000000000001" customHeight="1" x14ac:dyDescent="0.25">
      <c r="A558" s="4" t="s">
        <v>19</v>
      </c>
      <c r="B558" s="4" t="s">
        <v>140</v>
      </c>
      <c r="C558" s="4" t="s">
        <v>141</v>
      </c>
      <c r="D558" s="4" t="s">
        <v>36</v>
      </c>
      <c r="E558" s="4" t="s">
        <v>23</v>
      </c>
      <c r="F558" s="4">
        <v>1839</v>
      </c>
      <c r="G558" s="4">
        <f>'[1]Худшее для ЗК'!$B$62</f>
        <v>9008</v>
      </c>
    </row>
    <row r="559" spans="1:7" ht="20.100000000000001" customHeight="1" x14ac:dyDescent="0.25">
      <c r="A559" s="4" t="s">
        <v>24</v>
      </c>
      <c r="B559" s="4" t="s">
        <v>25</v>
      </c>
      <c r="C559" s="4" t="s">
        <v>26</v>
      </c>
      <c r="D559" s="4" t="s">
        <v>27</v>
      </c>
      <c r="E559" s="4" t="s">
        <v>28</v>
      </c>
      <c r="F559" s="4" t="s">
        <v>29</v>
      </c>
      <c r="G559" s="4" t="s">
        <v>30</v>
      </c>
    </row>
    <row r="560" spans="1:7" ht="20.100000000000001" customHeight="1" x14ac:dyDescent="0.25">
      <c r="A560" s="5" t="s">
        <v>13</v>
      </c>
      <c r="B560" s="5">
        <v>15</v>
      </c>
      <c r="C560" s="5">
        <v>2102</v>
      </c>
      <c r="D560" s="5">
        <f>$F560-$F$558</f>
        <v>4004</v>
      </c>
      <c r="E560" s="5">
        <f>100*($F560-$F$558)/($G$558-$F$558)</f>
        <v>55.851583205467989</v>
      </c>
      <c r="F560" s="5">
        <v>5843</v>
      </c>
      <c r="G560" s="5">
        <v>5595</v>
      </c>
    </row>
    <row r="561" spans="1:7" ht="20.100000000000001" customHeight="1" x14ac:dyDescent="0.25">
      <c r="A561" s="5" t="s">
        <v>15</v>
      </c>
      <c r="B561" s="5">
        <v>37</v>
      </c>
      <c r="C561" s="5">
        <v>4229</v>
      </c>
      <c r="D561" s="5">
        <f>$F561-$F$558</f>
        <v>3588</v>
      </c>
      <c r="E561" s="5">
        <f>100*($F561-$F$558)/($G$558-$F$558)</f>
        <v>50.048821313990793</v>
      </c>
      <c r="F561" s="5">
        <v>5427</v>
      </c>
      <c r="G561" s="5">
        <v>4934</v>
      </c>
    </row>
    <row r="562" spans="1:7" ht="20.100000000000001" customHeight="1" x14ac:dyDescent="0.25">
      <c r="A562" s="5" t="s">
        <v>16</v>
      </c>
      <c r="B562" s="5">
        <v>115</v>
      </c>
      <c r="C562" s="5">
        <v>8524</v>
      </c>
      <c r="D562" s="5">
        <f>$F562-$F$558</f>
        <v>3142</v>
      </c>
      <c r="E562" s="5">
        <f>100*($F562-$F$558)/($G$558-$F$558)</f>
        <v>43.827591016878223</v>
      </c>
      <c r="F562" s="5">
        <v>4981</v>
      </c>
      <c r="G562" s="5">
        <v>4726</v>
      </c>
    </row>
    <row r="563" spans="1:7" ht="20.100000000000001" customHeight="1" x14ac:dyDescent="0.25">
      <c r="A563" s="5" t="s">
        <v>17</v>
      </c>
      <c r="B563" s="5">
        <v>236</v>
      </c>
      <c r="C563" s="5">
        <v>12746</v>
      </c>
      <c r="D563" s="5">
        <f>$F563-$F$558</f>
        <v>3048</v>
      </c>
      <c r="E563" s="5">
        <f>100*($F563-$F$558)/($G$558-$F$558)</f>
        <v>42.516390012554055</v>
      </c>
      <c r="F563" s="5">
        <v>4887</v>
      </c>
      <c r="G563" s="5">
        <v>4604</v>
      </c>
    </row>
    <row r="564" spans="1:7" ht="20.100000000000001" customHeight="1" x14ac:dyDescent="0.25">
      <c r="A564" s="6" t="s">
        <v>18</v>
      </c>
      <c r="B564" s="6">
        <v>801</v>
      </c>
      <c r="C564" s="6">
        <v>21360</v>
      </c>
      <c r="D564" s="6">
        <f>$F564-$F$558</f>
        <v>2815</v>
      </c>
      <c r="E564" s="6">
        <f>100*($F564-$F$558)/($G$558-$F$558)</f>
        <v>39.266285395452641</v>
      </c>
      <c r="F564" s="6">
        <v>4654</v>
      </c>
      <c r="G564" s="6">
        <v>4229</v>
      </c>
    </row>
    <row r="567" spans="1:7" ht="20.100000000000001" customHeight="1" x14ac:dyDescent="0.25">
      <c r="A567" s="4" t="s">
        <v>19</v>
      </c>
      <c r="B567" s="4" t="s">
        <v>142</v>
      </c>
      <c r="C567" s="4" t="s">
        <v>143</v>
      </c>
      <c r="D567" s="4" t="s">
        <v>36</v>
      </c>
      <c r="E567" s="4" t="s">
        <v>23</v>
      </c>
      <c r="F567" s="4">
        <v>1950</v>
      </c>
      <c r="G567" s="4">
        <f>'[1]Худшее для ЗК'!$B$63</f>
        <v>9892</v>
      </c>
    </row>
    <row r="568" spans="1:7" ht="20.100000000000001" customHeight="1" x14ac:dyDescent="0.25">
      <c r="A568" s="4" t="s">
        <v>24</v>
      </c>
      <c r="B568" s="4" t="s">
        <v>25</v>
      </c>
      <c r="C568" s="4" t="s">
        <v>26</v>
      </c>
      <c r="D568" s="4" t="s">
        <v>27</v>
      </c>
      <c r="E568" s="4" t="s">
        <v>28</v>
      </c>
      <c r="F568" s="4" t="s">
        <v>29</v>
      </c>
      <c r="G568" s="4" t="s">
        <v>30</v>
      </c>
    </row>
    <row r="569" spans="1:7" ht="20.100000000000001" customHeight="1" x14ac:dyDescent="0.25">
      <c r="A569" s="5" t="s">
        <v>13</v>
      </c>
      <c r="B569" s="5">
        <v>15</v>
      </c>
      <c r="C569" s="5">
        <v>2106</v>
      </c>
      <c r="D569" s="5">
        <f>$F569-$F$567</f>
        <v>4475</v>
      </c>
      <c r="E569" s="5">
        <f>100*($F569-$F$567)/($G$567-$F$567)</f>
        <v>56.346008562075042</v>
      </c>
      <c r="F569" s="5">
        <v>6425</v>
      </c>
      <c r="G569" s="5">
        <v>6143</v>
      </c>
    </row>
    <row r="570" spans="1:7" ht="20.100000000000001" customHeight="1" x14ac:dyDescent="0.25">
      <c r="A570" s="5" t="s">
        <v>15</v>
      </c>
      <c r="B570" s="5">
        <v>42</v>
      </c>
      <c r="C570" s="5">
        <v>4221</v>
      </c>
      <c r="D570" s="5">
        <f>$F570-$F$567</f>
        <v>4066</v>
      </c>
      <c r="E570" s="5">
        <f>100*($F570-$F$567)/($G$567-$F$567)</f>
        <v>51.196172248803826</v>
      </c>
      <c r="F570" s="5">
        <v>6016</v>
      </c>
      <c r="G570" s="5">
        <v>5735</v>
      </c>
    </row>
    <row r="571" spans="1:7" ht="20.100000000000001" customHeight="1" x14ac:dyDescent="0.25">
      <c r="A571" s="5" t="s">
        <v>16</v>
      </c>
      <c r="B571" s="5">
        <v>131</v>
      </c>
      <c r="C571" s="5">
        <v>8482</v>
      </c>
      <c r="D571" s="5">
        <f>$F571-$F$567</f>
        <v>3702</v>
      </c>
      <c r="E571" s="5">
        <f>100*($F571-$F$567)/($G$567-$F$567)</f>
        <v>46.612943842860737</v>
      </c>
      <c r="F571" s="5">
        <v>5652</v>
      </c>
      <c r="G571" s="5">
        <v>5323</v>
      </c>
    </row>
    <row r="572" spans="1:7" ht="20.100000000000001" customHeight="1" x14ac:dyDescent="0.25">
      <c r="A572" s="5" t="s">
        <v>17</v>
      </c>
      <c r="B572" s="5">
        <v>251</v>
      </c>
      <c r="C572" s="5">
        <v>12784</v>
      </c>
      <c r="D572" s="5">
        <f>$F572-$F$567</f>
        <v>3367</v>
      </c>
      <c r="E572" s="5">
        <f>100*($F572-$F$567)/($G$567-$F$567)</f>
        <v>42.394862754973559</v>
      </c>
      <c r="F572" s="5">
        <v>5317</v>
      </c>
      <c r="G572" s="5">
        <v>5182</v>
      </c>
    </row>
    <row r="573" spans="1:7" ht="20.100000000000001" customHeight="1" x14ac:dyDescent="0.25">
      <c r="A573" s="6" t="s">
        <v>18</v>
      </c>
      <c r="B573" s="6">
        <v>808</v>
      </c>
      <c r="C573" s="6">
        <v>21601</v>
      </c>
      <c r="D573" s="6">
        <f>$F573-$F$567</f>
        <v>3146</v>
      </c>
      <c r="E573" s="6">
        <f>100*($F573-$F$567)/($G$567-$F$567)</f>
        <v>39.612188365650972</v>
      </c>
      <c r="F573" s="6">
        <v>5096</v>
      </c>
      <c r="G573" s="6">
        <v>4863</v>
      </c>
    </row>
    <row r="576" spans="1:7" ht="20.100000000000001" customHeight="1" x14ac:dyDescent="0.25">
      <c r="A576" s="4" t="s">
        <v>19</v>
      </c>
      <c r="B576" s="4" t="s">
        <v>144</v>
      </c>
      <c r="C576" s="4" t="s">
        <v>78</v>
      </c>
      <c r="D576" s="4" t="s">
        <v>36</v>
      </c>
      <c r="E576" s="4" t="s">
        <v>23</v>
      </c>
      <c r="F576" s="4">
        <v>36230</v>
      </c>
      <c r="G576" s="4">
        <f>'[1]Худшее для ЗК'!$B$64</f>
        <v>192531</v>
      </c>
    </row>
    <row r="577" spans="1:7" ht="20.100000000000001" customHeight="1" x14ac:dyDescent="0.25">
      <c r="A577" s="4" t="s">
        <v>24</v>
      </c>
      <c r="B577" s="4" t="s">
        <v>25</v>
      </c>
      <c r="C577" s="4" t="s">
        <v>26</v>
      </c>
      <c r="D577" s="4" t="s">
        <v>27</v>
      </c>
      <c r="E577" s="4" t="s">
        <v>28</v>
      </c>
      <c r="F577" s="4" t="s">
        <v>29</v>
      </c>
      <c r="G577" s="4" t="s">
        <v>30</v>
      </c>
    </row>
    <row r="578" spans="1:7" ht="20.100000000000001" customHeight="1" x14ac:dyDescent="0.25">
      <c r="A578" s="5" t="s">
        <v>13</v>
      </c>
      <c r="B578" s="5">
        <v>19</v>
      </c>
      <c r="C578" s="5">
        <v>2129</v>
      </c>
      <c r="D578" s="5">
        <f>$F578-$F$576</f>
        <v>90261</v>
      </c>
      <c r="E578" s="5">
        <f>100*($F578-$F$576)/($G$576-$F$576)</f>
        <v>57.748190990460714</v>
      </c>
      <c r="F578" s="5">
        <v>126491</v>
      </c>
      <c r="G578" s="5">
        <v>114457</v>
      </c>
    </row>
    <row r="579" spans="1:7" ht="20.100000000000001" customHeight="1" x14ac:dyDescent="0.25">
      <c r="A579" s="5" t="s">
        <v>15</v>
      </c>
      <c r="B579" s="5">
        <v>51</v>
      </c>
      <c r="C579" s="5">
        <v>4285</v>
      </c>
      <c r="D579" s="5">
        <f>$F579-$F$576</f>
        <v>79325</v>
      </c>
      <c r="E579" s="5">
        <f>100*($F579-$F$576)/($G$576-$F$576)</f>
        <v>50.751434731703569</v>
      </c>
      <c r="F579" s="5">
        <v>115555</v>
      </c>
      <c r="G579" s="5">
        <v>110303</v>
      </c>
    </row>
    <row r="580" spans="1:7" ht="20.100000000000001" customHeight="1" x14ac:dyDescent="0.25">
      <c r="A580" s="5" t="s">
        <v>16</v>
      </c>
      <c r="B580" s="5">
        <v>156</v>
      </c>
      <c r="C580" s="5">
        <v>8565</v>
      </c>
      <c r="D580" s="5">
        <f>$F580-$F$576</f>
        <v>72001</v>
      </c>
      <c r="E580" s="5">
        <f>100*($F580-$F$576)/($G$576-$F$576)</f>
        <v>46.065604186793429</v>
      </c>
      <c r="F580" s="5">
        <v>108231</v>
      </c>
      <c r="G580" s="5">
        <v>101801</v>
      </c>
    </row>
    <row r="581" spans="1:7" ht="20.100000000000001" customHeight="1" x14ac:dyDescent="0.25">
      <c r="A581" s="5" t="s">
        <v>17</v>
      </c>
      <c r="B581" s="5">
        <v>308</v>
      </c>
      <c r="C581" s="5">
        <v>12851</v>
      </c>
      <c r="D581" s="5">
        <f>$F581-$F$576</f>
        <v>68727</v>
      </c>
      <c r="E581" s="5">
        <f>100*($F581-$F$576)/($G$576-$F$576)</f>
        <v>43.970927889136988</v>
      </c>
      <c r="F581" s="5">
        <v>104957</v>
      </c>
      <c r="G581" s="5">
        <v>99376</v>
      </c>
    </row>
    <row r="582" spans="1:7" ht="20.100000000000001" customHeight="1" x14ac:dyDescent="0.25">
      <c r="A582" s="6" t="s">
        <v>18</v>
      </c>
      <c r="B582" s="6">
        <v>942</v>
      </c>
      <c r="C582" s="6">
        <v>21444</v>
      </c>
      <c r="D582" s="6">
        <f>$F582-$F$576</f>
        <v>65400</v>
      </c>
      <c r="E582" s="6">
        <f>100*($F582-$F$576)/($G$576-$F$576)</f>
        <v>41.842342659355985</v>
      </c>
      <c r="F582" s="6">
        <v>101630</v>
      </c>
      <c r="G582" s="6">
        <v>95484</v>
      </c>
    </row>
    <row r="585" spans="1:7" ht="20.100000000000001" customHeight="1" x14ac:dyDescent="0.25">
      <c r="A585" s="4" t="s">
        <v>19</v>
      </c>
      <c r="B585" s="4" t="s">
        <v>145</v>
      </c>
      <c r="C585" s="4" t="s">
        <v>146</v>
      </c>
      <c r="D585" s="4" t="s">
        <v>44</v>
      </c>
      <c r="E585" s="4" t="s">
        <v>23</v>
      </c>
      <c r="F585" s="4">
        <v>5620</v>
      </c>
      <c r="G585" s="4">
        <f>'[1]Худшее для ЗК'!$B$65</f>
        <v>27965</v>
      </c>
    </row>
    <row r="586" spans="1:7" ht="20.100000000000001" customHeight="1" x14ac:dyDescent="0.25">
      <c r="A586" s="4" t="s">
        <v>24</v>
      </c>
      <c r="B586" s="4" t="s">
        <v>25</v>
      </c>
      <c r="C586" s="4" t="s">
        <v>26</v>
      </c>
      <c r="D586" s="4" t="s">
        <v>27</v>
      </c>
      <c r="E586" s="4" t="s">
        <v>28</v>
      </c>
      <c r="F586" s="4" t="s">
        <v>29</v>
      </c>
      <c r="G586" s="4" t="s">
        <v>30</v>
      </c>
    </row>
    <row r="587" spans="1:7" ht="20.100000000000001" customHeight="1" x14ac:dyDescent="0.25">
      <c r="A587" s="5" t="s">
        <v>13</v>
      </c>
      <c r="B587" s="5">
        <v>11</v>
      </c>
      <c r="C587" s="5">
        <v>2102</v>
      </c>
      <c r="D587" s="5">
        <f>$F587-$F$585</f>
        <v>4715</v>
      </c>
      <c r="E587" s="5">
        <f>100*($F587-$F$585)/($G$585-$F$585)</f>
        <v>21.100917431192659</v>
      </c>
      <c r="F587" s="5">
        <v>10335</v>
      </c>
      <c r="G587" s="5">
        <v>6041</v>
      </c>
    </row>
    <row r="588" spans="1:7" ht="20.100000000000001" customHeight="1" x14ac:dyDescent="0.25">
      <c r="A588" s="5" t="s">
        <v>15</v>
      </c>
      <c r="B588" s="5">
        <v>29</v>
      </c>
      <c r="C588" s="5">
        <v>4196</v>
      </c>
      <c r="D588" s="5">
        <f>$F588-$F$585</f>
        <v>3600</v>
      </c>
      <c r="E588" s="5">
        <f>100*($F588-$F$585)/($G$585-$F$585)</f>
        <v>16.110986797941376</v>
      </c>
      <c r="F588" s="5">
        <v>9220</v>
      </c>
      <c r="G588" s="5">
        <v>6007</v>
      </c>
    </row>
    <row r="589" spans="1:7" ht="20.100000000000001" customHeight="1" x14ac:dyDescent="0.25">
      <c r="A589" s="5" t="s">
        <v>16</v>
      </c>
      <c r="B589" s="5">
        <v>98</v>
      </c>
      <c r="C589" s="5">
        <v>8423</v>
      </c>
      <c r="D589" s="5">
        <f>$F589-$F$585</f>
        <v>4602</v>
      </c>
      <c r="E589" s="5">
        <f>100*($F589-$F$585)/($G$585-$F$585)</f>
        <v>20.595211456701723</v>
      </c>
      <c r="F589" s="5">
        <v>10222</v>
      </c>
      <c r="G589" s="5">
        <v>5906</v>
      </c>
    </row>
    <row r="590" spans="1:7" ht="20.100000000000001" customHeight="1" x14ac:dyDescent="0.25">
      <c r="A590" s="6" t="s">
        <v>17</v>
      </c>
      <c r="B590" s="6">
        <v>190</v>
      </c>
      <c r="C590" s="6">
        <v>12678</v>
      </c>
      <c r="D590" s="6">
        <f>$F590-$F$585</f>
        <v>2454</v>
      </c>
      <c r="E590" s="6">
        <f>100*($F590-$F$585)/($G$585-$F$585)</f>
        <v>10.98232266726337</v>
      </c>
      <c r="F590" s="6">
        <v>8074</v>
      </c>
      <c r="G590" s="6">
        <v>5912</v>
      </c>
    </row>
    <row r="591" spans="1:7" ht="20.100000000000001" customHeight="1" x14ac:dyDescent="0.25">
      <c r="A591" s="5" t="s">
        <v>18</v>
      </c>
      <c r="B591" s="5">
        <v>653</v>
      </c>
      <c r="C591" s="5">
        <v>21277</v>
      </c>
      <c r="D591" s="5">
        <f>$F591-$F$585</f>
        <v>2948</v>
      </c>
      <c r="E591" s="5">
        <f>100*($F591-$F$585)/($G$585-$F$585)</f>
        <v>13.19310807786977</v>
      </c>
      <c r="F591" s="5">
        <v>8568</v>
      </c>
      <c r="G591" s="5">
        <v>5861</v>
      </c>
    </row>
    <row r="594" spans="1:49" ht="20.100000000000001" customHeight="1" x14ac:dyDescent="0.25">
      <c r="A594" s="4" t="s">
        <v>19</v>
      </c>
      <c r="B594" s="4" t="s">
        <v>147</v>
      </c>
      <c r="C594" s="4" t="s">
        <v>32</v>
      </c>
      <c r="D594" s="4" t="s">
        <v>36</v>
      </c>
      <c r="E594" s="4" t="s">
        <v>23</v>
      </c>
      <c r="F594" s="4">
        <v>14422</v>
      </c>
      <c r="G594" s="4">
        <f>'[1]Худшее для ЗК'!$B$66</f>
        <v>56899</v>
      </c>
    </row>
    <row r="595" spans="1:49" ht="20.100000000000001" customHeight="1" x14ac:dyDescent="0.25">
      <c r="A595" s="4" t="s">
        <v>24</v>
      </c>
      <c r="B595" s="4" t="s">
        <v>25</v>
      </c>
      <c r="C595" s="4" t="s">
        <v>26</v>
      </c>
      <c r="D595" s="4" t="s">
        <v>27</v>
      </c>
      <c r="E595" s="4" t="s">
        <v>28</v>
      </c>
      <c r="F595" s="4" t="s">
        <v>29</v>
      </c>
      <c r="G595" s="4" t="s">
        <v>30</v>
      </c>
    </row>
    <row r="596" spans="1:49" ht="20.100000000000001" customHeight="1" x14ac:dyDescent="0.25">
      <c r="A596" s="5" t="s">
        <v>13</v>
      </c>
      <c r="B596" s="5">
        <v>12</v>
      </c>
      <c r="C596" s="5">
        <v>2097</v>
      </c>
      <c r="D596" s="5">
        <f>$F596-$F$594</f>
        <v>17517</v>
      </c>
      <c r="E596" s="5">
        <f>100*($F596-$F$594)/($G$594-$F$594)</f>
        <v>41.238788050003528</v>
      </c>
      <c r="F596" s="5">
        <v>31939</v>
      </c>
      <c r="G596" s="5">
        <v>30774</v>
      </c>
    </row>
    <row r="597" spans="1:49" ht="20.100000000000001" customHeight="1" x14ac:dyDescent="0.25">
      <c r="A597" s="5" t="s">
        <v>15</v>
      </c>
      <c r="B597" s="5">
        <v>29</v>
      </c>
      <c r="C597" s="5">
        <v>4202</v>
      </c>
      <c r="D597" s="5">
        <f>$F597-$F$594</f>
        <v>15351</v>
      </c>
      <c r="E597" s="5">
        <f>100*($F597-$F$594)/($G$594-$F$594)</f>
        <v>36.13955787838124</v>
      </c>
      <c r="F597" s="5">
        <v>29773</v>
      </c>
      <c r="G597" s="5">
        <v>28273</v>
      </c>
    </row>
    <row r="598" spans="1:49" ht="20.100000000000001" customHeight="1" x14ac:dyDescent="0.25">
      <c r="A598" s="5" t="s">
        <v>16</v>
      </c>
      <c r="B598" s="5">
        <v>96</v>
      </c>
      <c r="C598" s="5">
        <v>8474</v>
      </c>
      <c r="D598" s="5">
        <f>$F598-$F$594</f>
        <v>13325</v>
      </c>
      <c r="E598" s="5">
        <f>100*($F598-$F$594)/($G$594-$F$594)</f>
        <v>31.369917837888739</v>
      </c>
      <c r="F598" s="5">
        <v>27747</v>
      </c>
      <c r="G598" s="5">
        <v>24162</v>
      </c>
    </row>
    <row r="599" spans="1:49" ht="20.100000000000001" customHeight="1" x14ac:dyDescent="0.25">
      <c r="A599" s="5" t="s">
        <v>17</v>
      </c>
      <c r="B599" s="5">
        <v>196</v>
      </c>
      <c r="C599" s="5">
        <v>12728</v>
      </c>
      <c r="D599" s="5">
        <f>$F599-$F$594</f>
        <v>12849</v>
      </c>
      <c r="E599" s="5">
        <f>100*($F599-$F$594)/($G$594-$F$594)</f>
        <v>30.24931139204746</v>
      </c>
      <c r="F599" s="5">
        <v>27271</v>
      </c>
      <c r="G599" s="5">
        <v>26170</v>
      </c>
    </row>
    <row r="600" spans="1:49" ht="20.100000000000001" customHeight="1" x14ac:dyDescent="0.25">
      <c r="A600" s="6" t="s">
        <v>18</v>
      </c>
      <c r="B600" s="6">
        <v>671</v>
      </c>
      <c r="C600" s="6">
        <v>21256</v>
      </c>
      <c r="D600" s="6">
        <f>$F600-$F$594</f>
        <v>10914</v>
      </c>
      <c r="E600" s="6">
        <f>100*($F600-$F$594)/($G$594-$F$594)</f>
        <v>25.69390493678932</v>
      </c>
      <c r="F600" s="6">
        <v>25336</v>
      </c>
      <c r="G600" s="6">
        <v>23864</v>
      </c>
    </row>
    <row r="604" spans="1:49" ht="20.100000000000001" customHeight="1" x14ac:dyDescent="0.25">
      <c r="A604" s="2" t="s">
        <v>28</v>
      </c>
      <c r="B604" s="7" t="s">
        <v>148</v>
      </c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W604" s="9"/>
    </row>
    <row r="605" spans="1:49" ht="20.100000000000001" customHeight="1" x14ac:dyDescent="0.25">
      <c r="A605" s="3" t="s">
        <v>149</v>
      </c>
      <c r="B605" s="3" t="s">
        <v>150</v>
      </c>
      <c r="C605" s="3">
        <v>17</v>
      </c>
      <c r="D605" s="3">
        <v>21</v>
      </c>
      <c r="E605" s="3">
        <v>24</v>
      </c>
      <c r="F605" s="3">
        <v>26</v>
      </c>
      <c r="G605" s="3">
        <v>29</v>
      </c>
      <c r="H605" s="3">
        <v>34</v>
      </c>
      <c r="I605" s="3">
        <v>36</v>
      </c>
      <c r="J605" s="3">
        <v>39</v>
      </c>
      <c r="K605" s="3">
        <v>42</v>
      </c>
      <c r="L605" s="3">
        <v>43</v>
      </c>
      <c r="M605" s="3">
        <v>45</v>
      </c>
      <c r="N605" s="3">
        <v>48</v>
      </c>
      <c r="O605" s="3">
        <v>51</v>
      </c>
      <c r="P605" s="3">
        <v>52</v>
      </c>
      <c r="Q605" s="3">
        <v>53</v>
      </c>
      <c r="R605" s="3">
        <v>56</v>
      </c>
      <c r="S605" s="3">
        <v>58</v>
      </c>
      <c r="T605" s="3">
        <v>65</v>
      </c>
      <c r="U605" s="3">
        <v>70</v>
      </c>
      <c r="V605" s="3">
        <v>71</v>
      </c>
      <c r="W605" s="3">
        <v>76</v>
      </c>
      <c r="X605" s="3">
        <v>99</v>
      </c>
      <c r="Y605" s="3">
        <v>100</v>
      </c>
      <c r="Z605" s="3">
        <v>101</v>
      </c>
      <c r="AA605" s="3">
        <v>105</v>
      </c>
      <c r="AB605" s="3">
        <v>107</v>
      </c>
      <c r="AC605" s="3">
        <v>120</v>
      </c>
      <c r="AD605" s="3">
        <v>124</v>
      </c>
      <c r="AE605" s="3">
        <v>127</v>
      </c>
      <c r="AF605" s="3">
        <v>130</v>
      </c>
      <c r="AG605" s="3">
        <v>136</v>
      </c>
      <c r="AH605" s="3">
        <v>144</v>
      </c>
      <c r="AI605" s="3">
        <v>150</v>
      </c>
      <c r="AJ605" s="3">
        <v>152</v>
      </c>
      <c r="AK605" s="3">
        <v>159</v>
      </c>
      <c r="AL605" s="3">
        <v>171</v>
      </c>
      <c r="AM605" s="3">
        <v>175</v>
      </c>
      <c r="AN605" s="3">
        <v>180</v>
      </c>
      <c r="AO605" s="3">
        <v>195</v>
      </c>
      <c r="AP605" s="3">
        <v>198</v>
      </c>
      <c r="AQ605" s="3">
        <v>200</v>
      </c>
      <c r="AR605" s="3">
        <v>225</v>
      </c>
      <c r="AS605" s="3">
        <v>226</v>
      </c>
      <c r="AT605" s="3">
        <v>262</v>
      </c>
      <c r="AU605" s="3">
        <v>264</v>
      </c>
      <c r="AV605" s="3">
        <v>280</v>
      </c>
      <c r="AW605" s="3">
        <v>299</v>
      </c>
    </row>
    <row r="606" spans="1:49" ht="20.100000000000001" customHeight="1" x14ac:dyDescent="0.25">
      <c r="A606" s="3" t="s">
        <v>13</v>
      </c>
      <c r="B606" s="3">
        <f>AVERAGE(C606:AW606)</f>
        <v>34.81654667824651</v>
      </c>
      <c r="C606" s="3">
        <f>AVERAGE($E$173,$E$470)</f>
        <v>9.395857121898624</v>
      </c>
      <c r="D606" s="3">
        <f>AVERAGE($E$182)</f>
        <v>2.4412860074485065</v>
      </c>
      <c r="E606" s="3">
        <f>AVERAGE($E$191)</f>
        <v>0.20313475659397551</v>
      </c>
      <c r="F606" s="3">
        <f>AVERAGE($E$146)</f>
        <v>1.6653512233622731</v>
      </c>
      <c r="G606" s="3">
        <f>AVERAGE($E$29,$E$38)</f>
        <v>22.136786354867553</v>
      </c>
      <c r="H606" s="3">
        <f>AVERAGE($E$506)</f>
        <v>11.613532856213403</v>
      </c>
      <c r="I606" s="3">
        <f>AVERAGE($E$515)</f>
        <v>0.56699875068071881</v>
      </c>
      <c r="J606" s="3">
        <f>AVERAGE($E$524)</f>
        <v>5.5866327642571738</v>
      </c>
      <c r="K606" s="3">
        <f>AVERAGE($E$110,$E$434)</f>
        <v>14.978869536302639</v>
      </c>
      <c r="L606" s="3">
        <f>AVERAGE($E$587)</f>
        <v>21.100917431192659</v>
      </c>
      <c r="M606" s="3">
        <f>AVERAGE($E$533)</f>
        <v>3.0425695160991615</v>
      </c>
      <c r="N606" s="3">
        <f>AVERAGE($E$20,$E$200,$E$209,$E$542,$E$596)</f>
        <v>25.104674698577991</v>
      </c>
      <c r="O606" s="3">
        <f>AVERAGE($E$128)</f>
        <v>18.710292249047015</v>
      </c>
      <c r="P606" s="3">
        <f>AVERAGE($E$47)</f>
        <v>32.750600942777758</v>
      </c>
      <c r="Q606" s="3">
        <f>AVERAGE($E$479)</f>
        <v>50.197082160225236</v>
      </c>
      <c r="R606" s="3">
        <f>AVERAGE($E$551)</f>
        <v>53.695427982124443</v>
      </c>
      <c r="S606" s="3">
        <f>AVERAGE($E$65)</f>
        <v>29.050151578507212</v>
      </c>
      <c r="T606" s="3">
        <f>AVERAGE($E$560)</f>
        <v>55.851583205467989</v>
      </c>
      <c r="U606" s="3">
        <f>AVERAGE($E$425,$E$488)</f>
        <v>54.216668194417778</v>
      </c>
      <c r="V606" s="3">
        <f>AVERAGE($E$569)</f>
        <v>56.346008562075042</v>
      </c>
      <c r="W606" s="3">
        <f>AVERAGE($E$137,$E$380)</f>
        <v>44.561036461583399</v>
      </c>
      <c r="X606" s="3">
        <f>AVERAGE($E$398)</f>
        <v>0.17500352638360411</v>
      </c>
      <c r="Y606" s="3">
        <f>AVERAGE($E$218,$E$245,$E$272,$E$281,$E$290,$E$407,$E$578)</f>
        <v>26.835519390376483</v>
      </c>
      <c r="Z606" s="3">
        <f>AVERAGE($E$119)</f>
        <v>57.46844319775596</v>
      </c>
      <c r="AA606" s="3">
        <f>AVERAGE($E$299)</f>
        <v>4.1516897854788501</v>
      </c>
      <c r="AB606" s="3">
        <f>AVERAGE($E$308)</f>
        <v>11.002169069059224</v>
      </c>
      <c r="AC606" s="3">
        <f>AVERAGE($E$164)</f>
        <v>57.25118273864792</v>
      </c>
      <c r="AD606" s="3">
        <f>AVERAGE($E$317)</f>
        <v>22.460225334068831</v>
      </c>
      <c r="AE606" s="3">
        <f>AVERAGE($E$56)</f>
        <v>45.379341597880391</v>
      </c>
      <c r="AF606" s="3">
        <f>AVERAGE($E$83)</f>
        <v>35.450029141572536</v>
      </c>
      <c r="AG606" s="3">
        <f>AVERAGE($E$326)</f>
        <v>43.165092184561182</v>
      </c>
      <c r="AH606" s="3">
        <f>AVERAGE($E$335)</f>
        <v>61.128840489987077</v>
      </c>
      <c r="AI606" s="3">
        <f>AVERAGE($E$92,$E$227,$E$254)</f>
        <v>43.800120523961617</v>
      </c>
      <c r="AJ606" s="3">
        <f>AVERAGE($E$344)</f>
        <v>61.380964392657205</v>
      </c>
      <c r="AK606" s="3">
        <f>AVERAGE($E$461)</f>
        <v>59.96668781348977</v>
      </c>
      <c r="AL606" s="3">
        <f>AVERAGE($E$497)</f>
        <v>65.539050472267306</v>
      </c>
      <c r="AM606" s="3">
        <f>AVERAGE($E$416)</f>
        <v>2.9553575875292593</v>
      </c>
      <c r="AN606" s="3">
        <f>AVERAGE($E$74)</f>
        <v>27.203435412509759</v>
      </c>
      <c r="AO606" s="3">
        <f>AVERAGE($E$389)</f>
        <v>61.518312362598813</v>
      </c>
      <c r="AP606" s="3">
        <f>AVERAGE($E$101)</f>
        <v>58.200392220767469</v>
      </c>
      <c r="AQ606" s="3">
        <f>AVERAGE($E$236,$E$263)</f>
        <v>42.707618536741442</v>
      </c>
      <c r="AR606" s="3">
        <f>AVERAGE($E$443,$E$452)</f>
        <v>67.438013853151062</v>
      </c>
      <c r="AS606" s="3">
        <f>AVERAGE($E$353)</f>
        <v>67.966719149240234</v>
      </c>
      <c r="AT606" s="3">
        <f>AVERAGE($E$155)</f>
        <v>23.950252431966508</v>
      </c>
      <c r="AU606" s="3">
        <f>AVERAGE($E$362)</f>
        <v>62.29485630240611</v>
      </c>
      <c r="AV606" s="3">
        <f>AVERAGE($E$11)</f>
        <v>46.681855234830593</v>
      </c>
      <c r="AW606" s="3">
        <f>AVERAGE($E$371)</f>
        <v>67.091058773976329</v>
      </c>
    </row>
    <row r="607" spans="1:49" ht="20.100000000000001" customHeight="1" x14ac:dyDescent="0.25">
      <c r="A607" s="3" t="s">
        <v>15</v>
      </c>
      <c r="B607" s="3">
        <f>AVERAGE(C607:AW607)</f>
        <v>31.502983655921977</v>
      </c>
      <c r="C607" s="3">
        <f>AVERAGE($E$174,$E$471)</f>
        <v>6.6569183681231801</v>
      </c>
      <c r="D607" s="3">
        <f>AVERAGE($E$183)</f>
        <v>1.6204301892528692</v>
      </c>
      <c r="E607" s="3">
        <f>AVERAGE($E$192)</f>
        <v>0.14174643196829939</v>
      </c>
      <c r="F607" s="3">
        <f>AVERAGE($E$147)</f>
        <v>1.2865035516969219</v>
      </c>
      <c r="G607" s="3">
        <f>AVERAGE($E$30,$E$39)</f>
        <v>18.644492334448664</v>
      </c>
      <c r="H607" s="3">
        <f>AVERAGE($E$507)</f>
        <v>9.4420949902407294</v>
      </c>
      <c r="I607" s="3">
        <f>AVERAGE($E$516)</f>
        <v>0.4652023648083487</v>
      </c>
      <c r="J607" s="3">
        <f>AVERAGE($E$525)</f>
        <v>5.6374863784961864</v>
      </c>
      <c r="K607" s="3">
        <f>AVERAGE($E$111,$E$435)</f>
        <v>12.18336310544138</v>
      </c>
      <c r="L607" s="3">
        <f>AVERAGE($E$588)</f>
        <v>16.110986797941376</v>
      </c>
      <c r="M607" s="3">
        <f>AVERAGE($E$534)</f>
        <v>2.7343439955552027</v>
      </c>
      <c r="N607" s="3">
        <f>AVERAGE($E$21,$E$201,$E$210,$E$543,$E$597)</f>
        <v>21.869170454646156</v>
      </c>
      <c r="O607" s="3">
        <f>AVERAGE($E$129)</f>
        <v>16.867852604828464</v>
      </c>
      <c r="P607" s="3">
        <f>AVERAGE($E$48)</f>
        <v>27.537227234414509</v>
      </c>
      <c r="Q607" s="3">
        <f>AVERAGE($E$480)</f>
        <v>42.948553877655492</v>
      </c>
      <c r="R607" s="3">
        <f>AVERAGE($E$552)</f>
        <v>46.992093502921968</v>
      </c>
      <c r="S607" s="3">
        <f>AVERAGE($E$66)</f>
        <v>25.429908007526656</v>
      </c>
      <c r="T607" s="3">
        <f>AVERAGE($E$561)</f>
        <v>50.048821313990793</v>
      </c>
      <c r="U607" s="3">
        <f>AVERAGE($E$426,$E$489)</f>
        <v>48.691374189731974</v>
      </c>
      <c r="V607" s="3">
        <f>AVERAGE($E$570)</f>
        <v>51.196172248803826</v>
      </c>
      <c r="W607" s="3">
        <f>AVERAGE($E$138,$E$381)</f>
        <v>39.856986789267225</v>
      </c>
      <c r="X607" s="3">
        <f>AVERAGE($E$399)</f>
        <v>0.15818041194199561</v>
      </c>
      <c r="Y607" s="3">
        <f>AVERAGE($E$219,$E$246,$E$273,$E$282,$E$291,$E$408,$E$579)</f>
        <v>24.003647276043733</v>
      </c>
      <c r="Z607" s="3">
        <f>AVERAGE($E$120)</f>
        <v>51.542776998597475</v>
      </c>
      <c r="AA607" s="3">
        <f>AVERAGE($E$300)</f>
        <v>3.8003814824383144</v>
      </c>
      <c r="AB607" s="3">
        <f>AVERAGE($E$309)</f>
        <v>9.7654878966266292</v>
      </c>
      <c r="AC607" s="3">
        <f>AVERAGE($E$165)</f>
        <v>52.261573152938055</v>
      </c>
      <c r="AD607" s="3">
        <f>AVERAGE($E$318)</f>
        <v>20.246817707028509</v>
      </c>
      <c r="AE607" s="3">
        <f>AVERAGE($E$57)</f>
        <v>41.126361940454117</v>
      </c>
      <c r="AF607" s="3">
        <f>AVERAGE($E$84)</f>
        <v>32.380450167910965</v>
      </c>
      <c r="AG607" s="3">
        <f>AVERAGE($E$327)</f>
        <v>39.343460847145415</v>
      </c>
      <c r="AH607" s="3">
        <f>AVERAGE($E$336)</f>
        <v>57.006069146304505</v>
      </c>
      <c r="AI607" s="3">
        <f>AVERAGE($E$93,$E$228,$E$255)</f>
        <v>39.52161219320417</v>
      </c>
      <c r="AJ607" s="3">
        <f>AVERAGE($E$345)</f>
        <v>57.906990463481314</v>
      </c>
      <c r="AK607" s="3">
        <f>AVERAGE($E$462)</f>
        <v>56.369351837991573</v>
      </c>
      <c r="AL607" s="3">
        <f>AVERAGE($E$498)</f>
        <v>62.734573295052634</v>
      </c>
      <c r="AM607" s="3">
        <f>AVERAGE($E$417)</f>
        <v>2.7780890482593756</v>
      </c>
      <c r="AN607" s="3">
        <f>AVERAGE($E$75)</f>
        <v>23.693646800266041</v>
      </c>
      <c r="AO607" s="3">
        <f>AVERAGE($E$390)</f>
        <v>56.026942326582159</v>
      </c>
      <c r="AP607" s="3">
        <f>AVERAGE($E$102)</f>
        <v>53.014986429610985</v>
      </c>
      <c r="AQ607" s="3">
        <f>AVERAGE($E$237,$E$264)</f>
        <v>39.356639778871951</v>
      </c>
      <c r="AR607" s="3">
        <f>AVERAGE($E$444,$E$453)</f>
        <v>63.875163711099646</v>
      </c>
      <c r="AS607" s="3">
        <f>AVERAGE($E$354)</f>
        <v>62.181193005280292</v>
      </c>
      <c r="AT607" s="3">
        <f>AVERAGE($E$156)</f>
        <v>21.88427807193969</v>
      </c>
      <c r="AU607" s="3">
        <f>AVERAGE($E$363)</f>
        <v>58.709714969900553</v>
      </c>
      <c r="AV607" s="3">
        <f>AVERAGE($E$12)</f>
        <v>43.412829463035344</v>
      </c>
      <c r="AW607" s="3">
        <f>AVERAGE($E$372)</f>
        <v>61.177284674567382</v>
      </c>
    </row>
    <row r="608" spans="1:49" ht="20.100000000000001" customHeight="1" x14ac:dyDescent="0.25">
      <c r="A608" s="3" t="s">
        <v>16</v>
      </c>
      <c r="B608" s="3">
        <f>AVERAGE(C608:AW608)</f>
        <v>28.60221765485494</v>
      </c>
      <c r="C608" s="3">
        <f>AVERAGE($E$175,$E$472)</f>
        <v>3.539036016825809</v>
      </c>
      <c r="D608" s="3">
        <f>AVERAGE($E$184)</f>
        <v>1.155278558942008</v>
      </c>
      <c r="E608" s="3">
        <f>AVERAGE($E$193)</f>
        <v>0.10802237380483783</v>
      </c>
      <c r="F608" s="3">
        <f>AVERAGE($E$148)</f>
        <v>0.97868981846882397</v>
      </c>
      <c r="G608" s="3">
        <f>AVERAGE($E$31,$E$40)</f>
        <v>14.632161906146948</v>
      </c>
      <c r="H608" s="3">
        <f>AVERAGE($E$508)</f>
        <v>7.8318152244632397</v>
      </c>
      <c r="I608" s="3">
        <f>AVERAGE($E$517)</f>
        <v>0.39650760091545562</v>
      </c>
      <c r="J608" s="3">
        <f>AVERAGE($E$526)</f>
        <v>4.3879404286233203</v>
      </c>
      <c r="K608" s="3">
        <f>AVERAGE($E$112,$E$436)</f>
        <v>10.609743942686329</v>
      </c>
      <c r="L608" s="3">
        <f>AVERAGE($E$589)</f>
        <v>20.595211456701723</v>
      </c>
      <c r="M608" s="3">
        <f>AVERAGE($E$535)</f>
        <v>2.2806042807630234</v>
      </c>
      <c r="N608" s="3">
        <f>AVERAGE($E$22,$E$202,$E$211,$E$544,$E$598)</f>
        <v>18.605148268600125</v>
      </c>
      <c r="O608" s="3">
        <f>AVERAGE($E$130)</f>
        <v>14.167725540025414</v>
      </c>
      <c r="P608" s="3">
        <f>AVERAGE($E$49)</f>
        <v>25.042924484125745</v>
      </c>
      <c r="Q608" s="3">
        <f>AVERAGE($E$481)</f>
        <v>38.873816227284358</v>
      </c>
      <c r="R608" s="3">
        <f>AVERAGE($E$553)</f>
        <v>41.715366105190789</v>
      </c>
      <c r="S608" s="3">
        <f>AVERAGE($E$67)</f>
        <v>21.734528538574118</v>
      </c>
      <c r="T608" s="3">
        <f>AVERAGE($E$562)</f>
        <v>43.827591016878223</v>
      </c>
      <c r="U608" s="3">
        <f>AVERAGE($E$427,$E$490)</f>
        <v>41.909145715444751</v>
      </c>
      <c r="V608" s="3">
        <f>AVERAGE($E$571)</f>
        <v>46.612943842860737</v>
      </c>
      <c r="W608" s="3">
        <f>AVERAGE($E$139,$E$382)</f>
        <v>35.328848808933998</v>
      </c>
      <c r="X608" s="3">
        <f>AVERAGE($E$400)</f>
        <v>0.14109848035513164</v>
      </c>
      <c r="Y608" s="3">
        <f>AVERAGE($E$220,$E$247,$E$274,$E$283,$E$292,$E$409,$E$580)</f>
        <v>21.50568533872941</v>
      </c>
      <c r="Z608" s="3">
        <f>AVERAGE($E$121)</f>
        <v>47.300140252454419</v>
      </c>
      <c r="AA608" s="3">
        <f>AVERAGE($E$301)</f>
        <v>3.4971483746990213</v>
      </c>
      <c r="AB608" s="3">
        <f>AVERAGE($E$310)</f>
        <v>8.6201506755454851</v>
      </c>
      <c r="AC608" s="3">
        <f>AVERAGE($E$166)</f>
        <v>46.783393022947344</v>
      </c>
      <c r="AD608" s="3">
        <f>AVERAGE($E$319)</f>
        <v>18.166810917826826</v>
      </c>
      <c r="AE608" s="3">
        <f>AVERAGE($E$58)</f>
        <v>37.369783340608137</v>
      </c>
      <c r="AF608" s="3">
        <f>AVERAGE($E$85)</f>
        <v>29.119369431878106</v>
      </c>
      <c r="AG608" s="3">
        <f>AVERAGE($E$328)</f>
        <v>36.281926549173022</v>
      </c>
      <c r="AH608" s="3">
        <f>AVERAGE($E$337)</f>
        <v>52.454597967626036</v>
      </c>
      <c r="AI608" s="3">
        <f>AVERAGE($E$94,$E$229,$E$256)</f>
        <v>36.639372228840465</v>
      </c>
      <c r="AJ608" s="3">
        <f>AVERAGE($E$346)</f>
        <v>50.658585307902619</v>
      </c>
      <c r="AK608" s="3">
        <f>AVERAGE($E$463)</f>
        <v>51.093100670758218</v>
      </c>
      <c r="AL608" s="3">
        <f>AVERAGE($E$499)</f>
        <v>57.470977406066659</v>
      </c>
      <c r="AM608" s="3">
        <f>AVERAGE($E$418)</f>
        <v>2.5837006325016185</v>
      </c>
      <c r="AN608" s="3">
        <f>AVERAGE($E$76)</f>
        <v>21.46918828258292</v>
      </c>
      <c r="AO608" s="3">
        <f>AVERAGE($E$391)</f>
        <v>52.860283455727583</v>
      </c>
      <c r="AP608" s="3">
        <f>AVERAGE($E$103)</f>
        <v>48.210001067649657</v>
      </c>
      <c r="AQ608" s="3">
        <f>AVERAGE($E$238,$E$265)</f>
        <v>36.883637904663885</v>
      </c>
      <c r="AR608" s="3">
        <f>AVERAGE($E$445,$E$454)</f>
        <v>59.837920846846828</v>
      </c>
      <c r="AS608" s="3">
        <f>AVERAGE($E$355)</f>
        <v>58.184201513370738</v>
      </c>
      <c r="AT608" s="3">
        <f>AVERAGE($E$157)</f>
        <v>20.945696342814923</v>
      </c>
      <c r="AU608" s="3">
        <f>AVERAGE($E$364)</f>
        <v>53.30114595920962</v>
      </c>
      <c r="AV608" s="3">
        <f>AVERAGE($E$13)</f>
        <v>40.143803691240095</v>
      </c>
      <c r="AW608" s="3">
        <f>AVERAGE($E$373)</f>
        <v>58.449459959903834</v>
      </c>
    </row>
    <row r="609" spans="1:49" ht="20.100000000000001" customHeight="1" x14ac:dyDescent="0.25">
      <c r="A609" s="3" t="s">
        <v>17</v>
      </c>
      <c r="B609" s="3">
        <f>AVERAGE(C609:AW609)</f>
        <v>26.941472895874327</v>
      </c>
      <c r="C609" s="3">
        <f>AVERAGE($E$176,$E$473)</f>
        <v>2.7026358830017876</v>
      </c>
      <c r="D609" s="3">
        <f>AVERAGE($E$185)</f>
        <v>1.013908945808315</v>
      </c>
      <c r="E609" s="3">
        <f>AVERAGE($E$194)</f>
        <v>0.10169911289918877</v>
      </c>
      <c r="F609" s="3">
        <f>AVERAGE($E$149)</f>
        <v>0.93396474611944225</v>
      </c>
      <c r="G609" s="3">
        <f>AVERAGE($E$32,$E$41)</f>
        <v>13.003212361161257</v>
      </c>
      <c r="H609" s="3">
        <f>AVERAGE($E$509)</f>
        <v>6.7989590110605072</v>
      </c>
      <c r="I609" s="3">
        <f>AVERAGE($E$518)</f>
        <v>0.33635519108178236</v>
      </c>
      <c r="J609" s="3">
        <f>AVERAGE($E$527)</f>
        <v>4.0682891391209592</v>
      </c>
      <c r="K609" s="3">
        <f>AVERAGE($E$113,$E$437)</f>
        <v>9.7804833306267778</v>
      </c>
      <c r="L609" s="3">
        <f>AVERAGE($E$590)</f>
        <v>10.98232266726337</v>
      </c>
      <c r="M609" s="3">
        <f>AVERAGE($E$536)</f>
        <v>2.1245072360240229</v>
      </c>
      <c r="N609" s="3">
        <f>AVERAGE($E$23,$E$203,$E$212,$E$545,$E$599)</f>
        <v>17.659383556385954</v>
      </c>
      <c r="O609" s="3">
        <f>AVERAGE($E$131)</f>
        <v>12.611181702668361</v>
      </c>
      <c r="P609" s="3">
        <f>AVERAGE($E$50)</f>
        <v>22.629788031092936</v>
      </c>
      <c r="Q609" s="3">
        <f>AVERAGE($E$482)</f>
        <v>34.727412336831328</v>
      </c>
      <c r="R609" s="3">
        <f>AVERAGE($E$554)</f>
        <v>40.202818838088689</v>
      </c>
      <c r="S609" s="3">
        <f>AVERAGE($E$68)</f>
        <v>19.805822705415011</v>
      </c>
      <c r="T609" s="3">
        <f>AVERAGE($E$563)</f>
        <v>42.516390012554055</v>
      </c>
      <c r="U609" s="3">
        <f>AVERAGE($E$428,$E$491)</f>
        <v>40.430342269785115</v>
      </c>
      <c r="V609" s="3">
        <f>AVERAGE($E$572)</f>
        <v>42.394862754973559</v>
      </c>
      <c r="W609" s="3">
        <f>AVERAGE($E$140,$E$383)</f>
        <v>32.891020351081714</v>
      </c>
      <c r="X609" s="3">
        <f>AVERAGE($E$401)</f>
        <v>0.1311340202627943</v>
      </c>
      <c r="Y609" s="3">
        <f>AVERAGE($E$221,$E$248,$E$275,$E$284,$E$293,$E$410,$E$581)</f>
        <v>20.606152429474232</v>
      </c>
      <c r="Z609" s="3">
        <f>AVERAGE($E$122)</f>
        <v>45.05610098176718</v>
      </c>
      <c r="AA609" s="3">
        <f>AVERAGE($E$302)</f>
        <v>3.252771782504833</v>
      </c>
      <c r="AB609" s="3">
        <f>AVERAGE($E$311)</f>
        <v>8.6232687622874611</v>
      </c>
      <c r="AC609" s="3">
        <f>AVERAGE($E$167)</f>
        <v>44.680992174028383</v>
      </c>
      <c r="AD609" s="3">
        <f>AVERAGE($E$320)</f>
        <v>16.840242760461503</v>
      </c>
      <c r="AE609" s="3">
        <f>AVERAGE($E$59)</f>
        <v>34.611706223987944</v>
      </c>
      <c r="AF609" s="3">
        <f>AVERAGE($E$86)</f>
        <v>28.736365907135522</v>
      </c>
      <c r="AG609" s="3">
        <f>AVERAGE($E$329)</f>
        <v>34.238414000684827</v>
      </c>
      <c r="AH609" s="3">
        <f>AVERAGE($E$338)</f>
        <v>49.217849455123805</v>
      </c>
      <c r="AI609" s="3">
        <f>AVERAGE($E$95,$E$230,$E$257)</f>
        <v>35.274383781082889</v>
      </c>
      <c r="AJ609" s="3">
        <f>AVERAGE($E$347)</f>
        <v>49.30764630256477</v>
      </c>
      <c r="AK609" s="3">
        <f>AVERAGE($E$464)</f>
        <v>49.696222322016219</v>
      </c>
      <c r="AL609" s="3">
        <f>AVERAGE($E$500)</f>
        <v>56.301751757999419</v>
      </c>
      <c r="AM609" s="3">
        <f>AVERAGE($E$419)</f>
        <v>2.5116415160117538</v>
      </c>
      <c r="AN609" s="3">
        <f>AVERAGE($E$77)</f>
        <v>19.956334403285041</v>
      </c>
      <c r="AO609" s="3">
        <f>AVERAGE($E$392)</f>
        <v>49.693624584873007</v>
      </c>
      <c r="AP609" s="3">
        <f>AVERAGE($E$104)</f>
        <v>45.647641899067771</v>
      </c>
      <c r="AQ609" s="3">
        <f>AVERAGE($E$239,$E$266)</f>
        <v>35.130757662939239</v>
      </c>
      <c r="AR609" s="3">
        <f>AVERAGE($E$446,$E$455)</f>
        <v>57.160621156799287</v>
      </c>
      <c r="AS609" s="3">
        <f>AVERAGE($E$356)</f>
        <v>55.637626309292372</v>
      </c>
      <c r="AT609" s="3">
        <f>AVERAGE($E$158)</f>
        <v>19.961964180656459</v>
      </c>
      <c r="AU609" s="3">
        <f>AVERAGE($E$365)</f>
        <v>50.58074005092331</v>
      </c>
      <c r="AV609" s="3">
        <f>AVERAGE($E$14)</f>
        <v>39.148882804171976</v>
      </c>
      <c r="AW609" s="3">
        <f>AVERAGE($E$374)</f>
        <v>56.529028693647248</v>
      </c>
    </row>
    <row r="610" spans="1:49" ht="20.100000000000001" customHeight="1" x14ac:dyDescent="0.25">
      <c r="A610" s="3" t="s">
        <v>18</v>
      </c>
      <c r="B610" s="3">
        <f>AVERAGE(C610:AW610)</f>
        <v>25.172248694193406</v>
      </c>
      <c r="C610" s="3">
        <f>AVERAGE($E$177,$E$474)</f>
        <v>1.3411938127348615</v>
      </c>
      <c r="D610" s="3">
        <f>AVERAGE($E$186)</f>
        <v>0.73877023637607353</v>
      </c>
      <c r="E610" s="3">
        <f>AVERAGE($E$195)</f>
        <v>8.8262183474684563E-2</v>
      </c>
      <c r="F610" s="3">
        <f>AVERAGE($E$150)</f>
        <v>0.66298342541436461</v>
      </c>
      <c r="G610" s="3">
        <f>AVERAGE($E$33,$E$42)</f>
        <v>11.493742948842607</v>
      </c>
      <c r="H610" s="3">
        <f>AVERAGE($E$510)</f>
        <v>6.1076772934287575</v>
      </c>
      <c r="I610" s="3">
        <f>AVERAGE($E$519)</f>
        <v>0.30503322619797618</v>
      </c>
      <c r="J610" s="3">
        <f>AVERAGE($E$528)</f>
        <v>3.6796222302942243</v>
      </c>
      <c r="K610" s="3">
        <f>AVERAGE($E$114,$E$438)</f>
        <v>8.5591266332772253</v>
      </c>
      <c r="L610" s="3">
        <f>AVERAGE($E$591)</f>
        <v>13.19310807786977</v>
      </c>
      <c r="M610" s="3">
        <f>AVERAGE($E$537)</f>
        <v>1.8453845543297087</v>
      </c>
      <c r="N610" s="3">
        <f>AVERAGE($E$24,$E$204,$E$213,$E$546,$E$600)</f>
        <v>15.058345252498549</v>
      </c>
      <c r="O610" s="3">
        <f>AVERAGE($E$132)</f>
        <v>11.785260482846251</v>
      </c>
      <c r="P610" s="3">
        <f>AVERAGE($E$51)</f>
        <v>20.706771142259544</v>
      </c>
      <c r="Q610" s="3">
        <f>AVERAGE($E$483)</f>
        <v>33.171231123624267</v>
      </c>
      <c r="R610" s="3">
        <f>AVERAGE($E$555)</f>
        <v>34.479202475077344</v>
      </c>
      <c r="S610" s="3">
        <f>AVERAGE($E$69)</f>
        <v>17.545865565544638</v>
      </c>
      <c r="T610" s="3">
        <f>AVERAGE($E$564)</f>
        <v>39.266285395452641</v>
      </c>
      <c r="U610" s="3">
        <f>AVERAGE($E$429,$E$492)</f>
        <v>36.154629863415408</v>
      </c>
      <c r="V610" s="3">
        <f>AVERAGE($E$573)</f>
        <v>39.612188365650972</v>
      </c>
      <c r="W610" s="3">
        <f>AVERAGE($E$141,$E$384)</f>
        <v>31.150730507719956</v>
      </c>
      <c r="X610" s="3">
        <f>AVERAGE($E$402)</f>
        <v>0.12453418305877867</v>
      </c>
      <c r="Y610" s="3">
        <f>AVERAGE($E$222,$E$249,$E$276,$E$285,$E$294,$E$411,$E$582)</f>
        <v>19.371611331520633</v>
      </c>
      <c r="Z610" s="3">
        <f>AVERAGE($E$123)</f>
        <v>42.110799438990185</v>
      </c>
      <c r="AA610" s="3">
        <f>AVERAGE($E$303)</f>
        <v>2.9543529750002202</v>
      </c>
      <c r="AB610" s="3">
        <f>AVERAGE($E$312)</f>
        <v>7.7099491751861056</v>
      </c>
      <c r="AC610" s="3">
        <f>AVERAGE($E$168)</f>
        <v>43.135694389176287</v>
      </c>
      <c r="AD610" s="3">
        <f>AVERAGE($E$321)</f>
        <v>16.549202239739035</v>
      </c>
      <c r="AE610" s="3">
        <f>AVERAGE($E$60)</f>
        <v>33.35909633044102</v>
      </c>
      <c r="AF610" s="3">
        <f>AVERAGE($E$87)</f>
        <v>26.119175154727873</v>
      </c>
      <c r="AG610" s="3">
        <f>AVERAGE($E$330)</f>
        <v>31.714942270067251</v>
      </c>
      <c r="AH610" s="3">
        <f>AVERAGE($E$339)</f>
        <v>47.316805292564972</v>
      </c>
      <c r="AI610" s="3">
        <f>AVERAGE($E$96,$E$231,$E$258)</f>
        <v>32.858422168053046</v>
      </c>
      <c r="AJ610" s="3">
        <f>AVERAGE($E$348)</f>
        <v>46.697919378987109</v>
      </c>
      <c r="AK610" s="3">
        <f>AVERAGE($E$465)</f>
        <v>44.49600467606156</v>
      </c>
      <c r="AL610" s="3">
        <f>AVERAGE($E$501)</f>
        <v>53.767736029625929</v>
      </c>
      <c r="AM610" s="3">
        <f>AVERAGE($E$420)</f>
        <v>2.364877483938443</v>
      </c>
      <c r="AN610" s="3">
        <f>AVERAGE($E$78)</f>
        <v>18.188080159625226</v>
      </c>
      <c r="AO610" s="3">
        <f>AVERAGE($E$393)</f>
        <v>46.798259974741569</v>
      </c>
      <c r="AP610" s="3">
        <f>AVERAGE($E$105)</f>
        <v>42.544714853254362</v>
      </c>
      <c r="AQ610" s="3">
        <f>AVERAGE($E$240,$E$267)</f>
        <v>32.864904109526805</v>
      </c>
      <c r="AR610" s="3">
        <f>AVERAGE($E$447,$E$456)</f>
        <v>54.36146189258011</v>
      </c>
      <c r="AS610" s="3">
        <f>AVERAGE($E$357)</f>
        <v>53.493109506244934</v>
      </c>
      <c r="AT610" s="3">
        <f>AVERAGE($E$159)</f>
        <v>19.054850935161241</v>
      </c>
      <c r="AU610" s="3">
        <f>AVERAGE($E$366)</f>
        <v>47.134917203430859</v>
      </c>
      <c r="AV610" s="3">
        <f>AVERAGE($E$15)</f>
        <v>37.666952323223882</v>
      </c>
      <c r="AW610" s="3">
        <f>AVERAGE($E$375)</f>
        <v>53.391900355832952</v>
      </c>
    </row>
    <row r="612" spans="1:49" ht="20.100000000000001" customHeight="1" x14ac:dyDescent="0.25">
      <c r="A612" s="4" t="s">
        <v>28</v>
      </c>
      <c r="B612" s="4" t="s">
        <v>160</v>
      </c>
      <c r="C612" s="4" t="s">
        <v>161</v>
      </c>
      <c r="D612" s="4" t="s">
        <v>162</v>
      </c>
      <c r="E612" s="4" t="s">
        <v>163</v>
      </c>
      <c r="F612" s="4" t="s">
        <v>164</v>
      </c>
      <c r="G612" s="4" t="s">
        <v>165</v>
      </c>
      <c r="H612" s="4" t="s">
        <v>166</v>
      </c>
      <c r="I612" s="4" t="s">
        <v>167</v>
      </c>
      <c r="J612" s="4" t="s">
        <v>168</v>
      </c>
      <c r="K612" s="4" t="s">
        <v>169</v>
      </c>
    </row>
    <row r="613" spans="1:49" ht="20.100000000000001" customHeight="1" x14ac:dyDescent="0.25">
      <c r="A613" s="3" t="s">
        <v>151</v>
      </c>
      <c r="B613" s="3">
        <f>AVERAGE($E$173,$E$470,$E$182,$E$191,$E$146,$E$29,$E$38,$E$506,$E$515,$E$524)</f>
        <v>8.5142223312088383</v>
      </c>
      <c r="C613" s="3">
        <f>AVERAGE($B$173,$B$470,$B$182,$B$191,$B$146,$B$29,$B$38,$B$506,$B$515,$B$524)</f>
        <v>8</v>
      </c>
      <c r="D613" s="3">
        <f>AVERAGE($E$174,$E$471,$E$183,$E$192,$E$147,$E$30,$E$39,$E$507,$E$516,$E$525)</f>
        <v>6.919628531160706</v>
      </c>
      <c r="E613" s="3">
        <f>AVERAGE($B$174,$B$471,$B$183,$B$192,$B$147,$B$30,$B$39,$B$507,$B$516,$B$525)</f>
        <v>21.1</v>
      </c>
      <c r="F613" s="3">
        <f>AVERAGE($E$175,$E$472,$E$184,$E$193,$E$148,$E$31,$E$40,$E$508,$E$517,$E$526)</f>
        <v>5.1200649851163194</v>
      </c>
      <c r="G613" s="3">
        <f>AVERAGE($B$175,$B$472,$B$184,$B$193,$B$148,$B$31,$B$40,$B$508,$B$517,$B$526)</f>
        <v>70.3</v>
      </c>
      <c r="H613" s="3">
        <f>AVERAGE($E$176,$E$473,$E$185,$E$194,$E$149,$E$32,$E$41,$E$509,$E$518,$E$527)</f>
        <v>4.4664872634416275</v>
      </c>
      <c r="I613" s="3">
        <f>AVERAGE($B$176,$B$473,$B$185,$B$194,$B$149,$B$32,$B$41,$B$509,$B$518,$B$527)</f>
        <v>145.19999999999999</v>
      </c>
      <c r="J613" s="3">
        <f>AVERAGE($E$177,$E$474,$E$186,$E$195,$E$150,$E$33,$E$42,$E$510,$E$519,$E$528)</f>
        <v>3.7252222118341018</v>
      </c>
      <c r="K613" s="3">
        <f>AVERAGE($B$177,$B$474,$B$186,$B$195,$B$150,$B$33,$B$42,$B$510,$B$519,$B$528)</f>
        <v>519.4</v>
      </c>
    </row>
    <row r="614" spans="1:49" ht="20.100000000000001" customHeight="1" x14ac:dyDescent="0.25">
      <c r="A614" s="3" t="s">
        <v>152</v>
      </c>
      <c r="B614" s="3">
        <f>AVERAGE($E$110,$E$434,$E$587,$E$533,$E$20,$E$200,$E$209,$E$542,$E$596,$E$128)</f>
        <v>19.833489176183406</v>
      </c>
      <c r="C614" s="3">
        <f>AVERAGE($B$110,$B$434,$B$587,$B$533,$B$20,$B$200,$B$209,$B$542,$B$596,$B$128)</f>
        <v>10.3</v>
      </c>
      <c r="D614" s="3">
        <f>AVERAGE($E$111,$E$435,$E$588,$E$534,$E$21,$E$201,$E$210,$E$543,$E$597,$E$129)</f>
        <v>16.942576188243859</v>
      </c>
      <c r="E614" s="3">
        <f>AVERAGE($B$111,$B$435,$B$588,$B$534,$B$21,$B$201,$B$210,$B$543,$B$597,$B$129)</f>
        <v>27.2</v>
      </c>
      <c r="F614" s="3">
        <f>AVERAGE($E$112,$E$436,$E$589,$E$535,$E$22,$E$202,$E$211,$E$544,$E$598,$E$130)</f>
        <v>15.128877050586343</v>
      </c>
      <c r="G614" s="3">
        <f>AVERAGE($B$112,$B$436,$B$589,$B$535,$B$22,$B$202,$B$211,$B$544,$B$598,$B$130)</f>
        <v>89.7</v>
      </c>
      <c r="H614" s="3">
        <f>AVERAGE($E$113,$E$437,$E$590,$E$536,$E$23,$E$203,$E$212,$E$545,$E$599,$E$131)</f>
        <v>13.357589604913908</v>
      </c>
      <c r="I614" s="3">
        <f>AVERAGE($B$113,$B$437,$B$590,$B$536,$B$23,$B$203,$B$212,$B$545,$B$599,$B$131)</f>
        <v>182.8</v>
      </c>
      <c r="J614" s="3">
        <f>AVERAGE($E$114,$E$438,$E$591,$E$537,$E$24,$E$204,$E$213,$E$546,$E$600,$E$132)</f>
        <v>11.923373264409294</v>
      </c>
      <c r="K614" s="3">
        <f>AVERAGE($B$114,$B$438,$B$591,$B$537,$B$24,$B$204,$B$213,$B$546,$B$600,$B$132)</f>
        <v>615.4</v>
      </c>
    </row>
    <row r="615" spans="1:49" ht="20.100000000000001" customHeight="1" x14ac:dyDescent="0.25">
      <c r="A615" s="3" t="s">
        <v>153</v>
      </c>
      <c r="B615" s="3">
        <f>AVERAGE($E$47,$E$479,$E$551,$E$65,$E$560,$E$425,$E$488,$E$569,$E$137,$E$380)</f>
        <v>47.544626374318007</v>
      </c>
      <c r="C615" s="3">
        <f>AVERAGE($B$47,$B$479,$B$551,$B$65,$B$560,$B$425,$B$488,$B$569,$B$137,$B$380)</f>
        <v>13.3</v>
      </c>
      <c r="D615" s="3">
        <f>AVERAGE($E$48,$E$480,$E$552,$E$66,$E$561,$E$426,$E$489,$E$570,$E$138,$E$381)</f>
        <v>42.12494981433116</v>
      </c>
      <c r="E615" s="3">
        <f>AVERAGE($B$48,$B$480,$B$552,$B$66,$B$561,$B$426,$B$489,$B$570,$B$138,$B$381)</f>
        <v>34.9</v>
      </c>
      <c r="F615" s="3">
        <f>AVERAGE($E$49,$E$481,$E$553,$E$67,$E$562,$E$427,$E$490,$E$571,$E$139,$E$382)</f>
        <v>37.228315926367145</v>
      </c>
      <c r="G615" s="3">
        <f>AVERAGE($B$49,$B$481,$B$553,$B$67,$B$562,$B$427,$B$490,$B$571,$B$139,$B$382)</f>
        <v>112.2</v>
      </c>
      <c r="H615" s="3">
        <f>AVERAGE($E$50,$E$482,$E$554,$E$68,$E$563,$E$428,$E$491,$E$572,$E$140,$E$383)</f>
        <v>34.891981992068921</v>
      </c>
      <c r="I615" s="3">
        <f>AVERAGE($B$50,$B$482,$B$554,$B$68,$B$563,$B$428,$B$491,$B$572,$B$140,$B$383)</f>
        <v>223.2</v>
      </c>
      <c r="J615" s="3">
        <f>AVERAGE($E$51,$E$483,$E$555,$E$69,$E$564,$E$429,$E$492,$E$573,$E$141,$E$384)</f>
        <v>31.939226480988008</v>
      </c>
      <c r="K615" s="3">
        <f>AVERAGE($B$51,$B$483,$B$555,$B$69,$B$564,$B$429,$B$492,$B$573,$B$141,$B$384)</f>
        <v>748.4</v>
      </c>
    </row>
    <row r="616" spans="1:49" ht="20.100000000000001" customHeight="1" x14ac:dyDescent="0.25">
      <c r="A616" s="3" t="s">
        <v>154</v>
      </c>
      <c r="B616" s="3">
        <f>AVERAGE($E$398,$E$218,$E$245,$E$272,$E$281,$E$290,$E$407,$E$578,$E$119,$E$299)</f>
        <v>24.96437722422538</v>
      </c>
      <c r="C616" s="3">
        <f>AVERAGE($B$398,$B$218,$B$245,$B$272,$B$281,$B$290,$B$407,$B$578,$B$119,$B$299)</f>
        <v>18.2</v>
      </c>
      <c r="D616" s="3">
        <f>AVERAGE($E$399,$E$219,$E$246,$E$273,$E$282,$E$291,$E$408,$E$579,$E$120,$E$300)</f>
        <v>22.352686982528393</v>
      </c>
      <c r="E616" s="3">
        <f>AVERAGE($B$399,$B$219,$B$246,$B$273,$B$282,$B$291,$B$408,$B$579,$B$120,$B$300)</f>
        <v>47</v>
      </c>
      <c r="F616" s="3">
        <f>AVERAGE($E$400,$E$220,$E$247,$E$274,$E$283,$E$292,$E$409,$E$580,$E$121,$E$301)</f>
        <v>20.147818447861443</v>
      </c>
      <c r="G616" s="3">
        <f>AVERAGE($B$400,$B$220,$B$247,$B$274,$B$283,$B$292,$B$409,$B$580,$B$121,$B$301)</f>
        <v>145.30000000000001</v>
      </c>
      <c r="H616" s="3">
        <f>AVERAGE($E$401,$E$221,$E$248,$E$275,$E$284,$E$293,$E$410,$E$581,$E$122,$E$302)</f>
        <v>19.268307379085442</v>
      </c>
      <c r="I616" s="3">
        <f>AVERAGE($B$401,$B$221,$B$248,$B$275,$B$284,$B$293,$B$410,$B$581,$B$122,$B$302)</f>
        <v>283.7</v>
      </c>
      <c r="J616" s="3">
        <f>AVERAGE($E$402,$E$222,$E$249,$E$276,$E$285,$E$294,$E$411,$E$582,$E$123,$E$303)</f>
        <v>18.07909659176936</v>
      </c>
      <c r="K616" s="3">
        <f>AVERAGE($B$402,$B$222,$B$249,$B$276,$B$285,$B$294,$B$411,$B$582,$B$123,$B$303)</f>
        <v>899.4</v>
      </c>
    </row>
    <row r="617" spans="1:49" ht="20.100000000000001" customHeight="1" x14ac:dyDescent="0.25">
      <c r="A617" s="3" t="s">
        <v>155</v>
      </c>
      <c r="B617" s="3">
        <f>AVERAGE($E$308,$E$164,$E$317,$E$56,$E$83,$E$326,$E$335,$E$92,$E$227,$E$254)</f>
        <v>40.723724212766193</v>
      </c>
      <c r="C617" s="3">
        <f>AVERAGE($B$308,$B$164,$B$317,$B$56,$B$83,$B$326,$B$335,$B$92,$B$227,$B$254)</f>
        <v>23.9</v>
      </c>
      <c r="D617" s="3">
        <f>AVERAGE($E$309,$E$165,$E$318,$E$57,$E$84,$E$327,$E$336,$E$93,$E$228,$E$255)</f>
        <v>37.069505743802075</v>
      </c>
      <c r="E617" s="3">
        <f>AVERAGE($B$309,$B$165,$B$318,$B$57,$B$84,$B$327,$B$336,$B$93,$B$228,$B$255)</f>
        <v>59.9</v>
      </c>
      <c r="F617" s="3">
        <f>AVERAGE($E$310,$E$166,$E$319,$E$58,$E$85,$E$328,$E$337,$E$94,$E$229,$E$256)</f>
        <v>33.871414859212635</v>
      </c>
      <c r="G617" s="3">
        <f>AVERAGE($B$310,$B$166,$B$319,$B$58,$B$85,$B$328,$B$337,$B$94,$B$229,$B$256)</f>
        <v>182.3</v>
      </c>
      <c r="H617" s="3">
        <f>AVERAGE($E$311,$E$167,$E$320,$E$59,$E$86,$E$329,$E$338,$E$95,$E$230,$E$257)</f>
        <v>32.277199062695807</v>
      </c>
      <c r="I617" s="3">
        <f>AVERAGE($B$311,$B$167,$B$320,$B$59,$B$86,$B$329,$B$338,$B$95,$B$230,$B$257)</f>
        <v>335.6</v>
      </c>
      <c r="J617" s="3">
        <f>AVERAGE($E$312,$E$168,$E$321,$E$60,$E$87,$E$330,$E$339,$E$96,$E$231,$E$258)</f>
        <v>30.448013135606168</v>
      </c>
      <c r="K617" s="3">
        <f>AVERAGE($B$312,$B$168,$B$321,$B$60,$B$87,$B$330,$B$339,$B$96,$B$231,$B$258)</f>
        <v>1034.9000000000001</v>
      </c>
    </row>
    <row r="618" spans="1:49" ht="20.100000000000001" customHeight="1" x14ac:dyDescent="0.25">
      <c r="A618" s="3" t="s">
        <v>156</v>
      </c>
      <c r="B618" s="3">
        <f>AVERAGE($E$344,$E$461,$E$497,$E$416,$E$74,$E$389,$E$101,$E$236,$E$263)</f>
        <v>46.908826370589161</v>
      </c>
      <c r="C618" s="3">
        <f>AVERAGE($B$344,$B$461,$B$497,$B$416,$B$74,$B$389,$B$101,$B$236,$B$263)</f>
        <v>36</v>
      </c>
      <c r="D618" s="3">
        <f>AVERAGE($E$345,$E$462,$E$498,$E$417,$E$75,$E$390,$E$102,$E$237,$E$264)</f>
        <v>43.470873306554225</v>
      </c>
      <c r="E618" s="3">
        <f>AVERAGE($B$345,$B$462,$B$498,$B$417,$B$75,$B$390,$B$102,$B$237,$B$264)</f>
        <v>85</v>
      </c>
      <c r="F618" s="3">
        <f>AVERAGE($E$346,$E$463,$E$499,$E$418,$E$76,$E$391,$E$103,$E$238,$E$265)</f>
        <v>39.790345848057456</v>
      </c>
      <c r="G618" s="3">
        <f>AVERAGE($B$346,$B$463,$B$499,$B$418,$B$76,$B$391,$B$103,$B$238,$B$265)</f>
        <v>247.88888888888889</v>
      </c>
      <c r="H618" s="3">
        <f>AVERAGE($E$347,$E$464,$E$500,$E$419,$E$77,$E$392,$E$104,$E$239,$E$266)</f>
        <v>38.152930901299612</v>
      </c>
      <c r="I618" s="3">
        <f>AVERAGE($B$347,$B$464,$B$500,$B$419,$B$77,$B$392,$B$104,$B$239,$B$266)</f>
        <v>454</v>
      </c>
      <c r="J618" s="3">
        <f>AVERAGE($E$348,$E$465,$E$501,$E$420,$E$78,$E$393,$E$105,$E$240,$E$267)</f>
        <v>35.620822308365319</v>
      </c>
      <c r="K618" s="3">
        <f>AVERAGE($B$348,$B$465,$B$501,$B$420,$B$78,$B$393,$B$105,$B$240,$B$267)</f>
        <v>1344.4444444444443</v>
      </c>
    </row>
    <row r="619" spans="1:49" ht="20.100000000000001" customHeight="1" x14ac:dyDescent="0.25">
      <c r="A619" s="3" t="s">
        <v>157</v>
      </c>
      <c r="B619" s="3">
        <f>AVERAGE($E$443,$E$452,$E$353,$E$155,$E$362,$E$11,$E$371)</f>
        <v>57.551538514103129</v>
      </c>
      <c r="C619" s="3">
        <f>AVERAGE($B$443,$B$452,$B$353,$B$155,$B$362,$B$11,$B$371)</f>
        <v>52.571428571428569</v>
      </c>
      <c r="D619" s="3">
        <f>AVERAGE($E$444,$E$453,$E$354,$E$156,$E$363,$E$12,$E$372)</f>
        <v>53.587946800988938</v>
      </c>
      <c r="E619" s="3">
        <f>AVERAGE($B$444,$B$453,$B$354,$B$156,$B$363,$B$12,$B$372)</f>
        <v>122.14285714285714</v>
      </c>
      <c r="F619" s="3">
        <f>AVERAGE($E$445,$E$454,$E$355,$E$157,$E$364,$E$13,$E$373)</f>
        <v>50.100021308604695</v>
      </c>
      <c r="G619" s="3">
        <f>AVERAGE($B$445,$B$454,$B$355,$B$157,$B$364,$B$13,$B$373)</f>
        <v>340.14285714285717</v>
      </c>
      <c r="H619" s="3">
        <f>AVERAGE($E$446,$E$455,$E$356,$E$158,$E$365,$E$14,$E$374)</f>
        <v>48.025640621755706</v>
      </c>
      <c r="I619" s="3">
        <f>AVERAGE($B$446,$B$455,$B$356,$B$158,$B$365,$B$14,$B$374)</f>
        <v>607.28571428571433</v>
      </c>
      <c r="J619" s="3">
        <f>AVERAGE($E$447,$E$456,$E$357,$E$159,$E$366,$E$15,$E$375)</f>
        <v>45.637807729864868</v>
      </c>
      <c r="K619" s="3">
        <f>AVERAGE($B$447,$B$456,$B$357,$B$159,$B$366,$B$15,$B$375)</f>
        <v>1756.8571428571429</v>
      </c>
    </row>
    <row r="620" spans="1:49" ht="20.100000000000001" customHeight="1" x14ac:dyDescent="0.25">
      <c r="A620" s="3" t="s">
        <v>170</v>
      </c>
      <c r="B620" s="3">
        <f>AVERAGE(B613:B619)</f>
        <v>35.148686314770586</v>
      </c>
      <c r="C620" s="3">
        <f t="shared" ref="C620:K620" si="0">AVERAGE(C613:C619)</f>
        <v>23.181632653061222</v>
      </c>
      <c r="D620" s="3">
        <f t="shared" si="0"/>
        <v>31.781166766801338</v>
      </c>
      <c r="E620" s="3">
        <f t="shared" si="0"/>
        <v>56.748979591836736</v>
      </c>
      <c r="F620" s="3">
        <f t="shared" si="0"/>
        <v>28.769551203686579</v>
      </c>
      <c r="G620" s="3">
        <f t="shared" si="0"/>
        <v>169.69024943310657</v>
      </c>
      <c r="H620" s="3">
        <f t="shared" si="0"/>
        <v>27.205733832180147</v>
      </c>
      <c r="I620" s="3">
        <f t="shared" si="0"/>
        <v>318.82653061224488</v>
      </c>
      <c r="J620" s="3">
        <f t="shared" si="0"/>
        <v>25.33908024611959</v>
      </c>
      <c r="K620" s="3">
        <f t="shared" si="0"/>
        <v>988.40022675736964</v>
      </c>
    </row>
    <row r="622" spans="1:49" ht="20.100000000000001" customHeight="1" x14ac:dyDescent="0.25">
      <c r="A622" s="2" t="s">
        <v>158</v>
      </c>
      <c r="B622" s="7" t="s">
        <v>148</v>
      </c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W622" s="9"/>
    </row>
    <row r="623" spans="1:49" ht="20.100000000000001" customHeight="1" x14ac:dyDescent="0.25">
      <c r="A623" s="3" t="s">
        <v>149</v>
      </c>
      <c r="B623" s="3" t="s">
        <v>150</v>
      </c>
      <c r="C623" s="3">
        <v>17</v>
      </c>
      <c r="D623" s="3">
        <v>21</v>
      </c>
      <c r="E623" s="3">
        <v>24</v>
      </c>
      <c r="F623" s="3">
        <v>26</v>
      </c>
      <c r="G623" s="3">
        <v>29</v>
      </c>
      <c r="H623" s="3">
        <v>34</v>
      </c>
      <c r="I623" s="3">
        <v>36</v>
      </c>
      <c r="J623" s="3">
        <v>39</v>
      </c>
      <c r="K623" s="3">
        <v>42</v>
      </c>
      <c r="L623" s="3">
        <v>43</v>
      </c>
      <c r="M623" s="3">
        <v>45</v>
      </c>
      <c r="N623" s="3">
        <v>48</v>
      </c>
      <c r="O623" s="3">
        <v>51</v>
      </c>
      <c r="P623" s="3">
        <v>52</v>
      </c>
      <c r="Q623" s="3">
        <v>53</v>
      </c>
      <c r="R623" s="3">
        <v>56</v>
      </c>
      <c r="S623" s="3">
        <v>58</v>
      </c>
      <c r="T623" s="3">
        <v>65</v>
      </c>
      <c r="U623" s="3">
        <v>70</v>
      </c>
      <c r="V623" s="3">
        <v>71</v>
      </c>
      <c r="W623" s="3">
        <v>76</v>
      </c>
      <c r="X623" s="3">
        <v>99</v>
      </c>
      <c r="Y623" s="3">
        <v>100</v>
      </c>
      <c r="Z623" s="3">
        <v>101</v>
      </c>
      <c r="AA623" s="3">
        <v>105</v>
      </c>
      <c r="AB623" s="3">
        <v>107</v>
      </c>
      <c r="AC623" s="3">
        <v>120</v>
      </c>
      <c r="AD623" s="3">
        <v>124</v>
      </c>
      <c r="AE623" s="3">
        <v>127</v>
      </c>
      <c r="AF623" s="3">
        <v>130</v>
      </c>
      <c r="AG623" s="3">
        <v>136</v>
      </c>
      <c r="AH623" s="3">
        <v>144</v>
      </c>
      <c r="AI623" s="3">
        <v>150</v>
      </c>
      <c r="AJ623" s="3">
        <v>152</v>
      </c>
      <c r="AK623" s="3">
        <v>159</v>
      </c>
      <c r="AL623" s="3">
        <v>171</v>
      </c>
      <c r="AM623" s="3">
        <v>175</v>
      </c>
      <c r="AN623" s="3">
        <v>180</v>
      </c>
      <c r="AO623" s="3">
        <v>195</v>
      </c>
      <c r="AP623" s="3">
        <v>198</v>
      </c>
      <c r="AQ623" s="3">
        <v>200</v>
      </c>
      <c r="AR623" s="3">
        <v>225</v>
      </c>
      <c r="AS623" s="3">
        <v>226</v>
      </c>
      <c r="AT623" s="3">
        <v>262</v>
      </c>
      <c r="AU623" s="3">
        <v>264</v>
      </c>
      <c r="AV623" s="3">
        <v>280</v>
      </c>
      <c r="AW623" s="3">
        <v>299</v>
      </c>
    </row>
    <row r="624" spans="1:49" ht="20.100000000000001" customHeight="1" x14ac:dyDescent="0.25">
      <c r="A624" s="3" t="s">
        <v>13</v>
      </c>
      <c r="B624" s="3">
        <f>AVERAGE(C624:AW624)</f>
        <v>23.061702127659576</v>
      </c>
      <c r="C624" s="3">
        <f>AVERAGE($B$173,$B$470)</f>
        <v>7.5</v>
      </c>
      <c r="D624" s="3">
        <f>AVERAGE($B$182)</f>
        <v>7</v>
      </c>
      <c r="E624" s="3">
        <f>AVERAGE($B$191)</f>
        <v>7</v>
      </c>
      <c r="F624" s="3">
        <f>AVERAGE($B$146)</f>
        <v>7</v>
      </c>
      <c r="G624" s="3">
        <f>AVERAGE($B$29,$B$38)</f>
        <v>7.5</v>
      </c>
      <c r="H624" s="3">
        <f>AVERAGE($B$506)</f>
        <v>9</v>
      </c>
      <c r="I624" s="3">
        <f>AVERAGE($B$515)</f>
        <v>10</v>
      </c>
      <c r="J624" s="3">
        <f>AVERAGE($B$524)</f>
        <v>10</v>
      </c>
      <c r="K624" s="3">
        <f>AVERAGE($B$110,$B$434)</f>
        <v>9</v>
      </c>
      <c r="L624" s="3">
        <f>AVERAGE($B$587)</f>
        <v>11</v>
      </c>
      <c r="M624" s="3">
        <f>AVERAGE($B$533)</f>
        <v>11</v>
      </c>
      <c r="N624" s="3">
        <f>AVERAGE($B$20,$B$200,$B$209,$B$542,$B$596)</f>
        <v>10.4</v>
      </c>
      <c r="O624" s="3">
        <f>AVERAGE($B$128)</f>
        <v>11</v>
      </c>
      <c r="P624" s="3">
        <f>AVERAGE($B$47)</f>
        <v>11</v>
      </c>
      <c r="Q624" s="3">
        <f>AVERAGE($B$479)</f>
        <v>12</v>
      </c>
      <c r="R624" s="3">
        <f>AVERAGE($B$551)</f>
        <v>11</v>
      </c>
      <c r="S624" s="3">
        <f>AVERAGE($B$65)</f>
        <v>11</v>
      </c>
      <c r="T624" s="3">
        <f>AVERAGE($B$560)</f>
        <v>15</v>
      </c>
      <c r="U624" s="3">
        <f>AVERAGE($B$425,$B$488)</f>
        <v>15</v>
      </c>
      <c r="V624" s="3">
        <f>AVERAGE($B$569)</f>
        <v>15</v>
      </c>
      <c r="W624" s="3">
        <f>AVERAGE($B$137,$B$380)</f>
        <v>14</v>
      </c>
      <c r="X624" s="3">
        <f>AVERAGE($B$398)</f>
        <v>20</v>
      </c>
      <c r="Y624" s="3">
        <f>AVERAGE($B$218,$B$245,$B$272,$B$281,$B$290,$B$407,$B$578)</f>
        <v>18</v>
      </c>
      <c r="Z624" s="3">
        <f>AVERAGE($B$119)</f>
        <v>17</v>
      </c>
      <c r="AA624" s="3">
        <f>AVERAGE($B$299)</f>
        <v>19</v>
      </c>
      <c r="AB624" s="3">
        <f>AVERAGE($B$308)</f>
        <v>19</v>
      </c>
      <c r="AC624" s="3">
        <f>AVERAGE($B$164)</f>
        <v>21</v>
      </c>
      <c r="AD624" s="3">
        <f>AVERAGE($B$317)</f>
        <v>22</v>
      </c>
      <c r="AE624" s="3">
        <f>AVERAGE($B$56)</f>
        <v>22</v>
      </c>
      <c r="AF624" s="3">
        <f>AVERAGE($B$83)</f>
        <v>23</v>
      </c>
      <c r="AG624" s="3">
        <f>AVERAGE($B$326)</f>
        <v>25</v>
      </c>
      <c r="AH624" s="3">
        <f>AVERAGE($B$335)</f>
        <v>26</v>
      </c>
      <c r="AI624" s="3">
        <f>AVERAGE($B$92,$B$227,$B$254)</f>
        <v>27</v>
      </c>
      <c r="AJ624" s="3">
        <f>AVERAGE($B$344)</f>
        <v>27</v>
      </c>
      <c r="AK624" s="3">
        <f>AVERAGE($B$461)</f>
        <v>32</v>
      </c>
      <c r="AL624" s="3">
        <f>AVERAGE($B$497)</f>
        <v>35</v>
      </c>
      <c r="AM624" s="3">
        <f>AVERAGE($B$416)</f>
        <v>36</v>
      </c>
      <c r="AN624" s="3">
        <f>AVERAGE($B$74)</f>
        <v>33</v>
      </c>
      <c r="AO624" s="3">
        <f>AVERAGE($B$389)</f>
        <v>42</v>
      </c>
      <c r="AP624" s="3">
        <f>AVERAGE($B$101)</f>
        <v>36</v>
      </c>
      <c r="AQ624" s="3">
        <f>AVERAGE($B$236,$B$263)</f>
        <v>41.5</v>
      </c>
      <c r="AR624" s="3">
        <f>AVERAGE($B$443,$B$452)</f>
        <v>47</v>
      </c>
      <c r="AS624" s="3">
        <f>AVERAGE($B$353)</f>
        <v>43</v>
      </c>
      <c r="AT624" s="3">
        <f>AVERAGE($B$155)</f>
        <v>52</v>
      </c>
      <c r="AU624" s="3">
        <f>AVERAGE($B$362)</f>
        <v>53</v>
      </c>
      <c r="AV624" s="3">
        <f>AVERAGE($B$11)</f>
        <v>65</v>
      </c>
      <c r="AW624" s="3">
        <f>AVERAGE($B$371)</f>
        <v>61</v>
      </c>
    </row>
    <row r="625" spans="1:49" ht="20.100000000000001" customHeight="1" x14ac:dyDescent="0.25">
      <c r="A625" s="3" t="s">
        <v>15</v>
      </c>
      <c r="B625" s="3">
        <f>AVERAGE(C625:AW625)</f>
        <v>56.287841945288754</v>
      </c>
      <c r="C625" s="3">
        <f>AVERAGE($B$174,$B$471)</f>
        <v>20.5</v>
      </c>
      <c r="D625" s="3">
        <f>AVERAGE($B$183)</f>
        <v>19</v>
      </c>
      <c r="E625" s="3">
        <f>AVERAGE($B$192)</f>
        <v>17</v>
      </c>
      <c r="F625" s="3">
        <f>AVERAGE($B$147)</f>
        <v>18</v>
      </c>
      <c r="G625" s="3">
        <f>AVERAGE($B$30,$B$39)</f>
        <v>20.5</v>
      </c>
      <c r="H625" s="3">
        <f>AVERAGE($B$507)</f>
        <v>24</v>
      </c>
      <c r="I625" s="3">
        <f>AVERAGE($B$516)</f>
        <v>24</v>
      </c>
      <c r="J625" s="3">
        <f>AVERAGE($B$525)</f>
        <v>27</v>
      </c>
      <c r="K625" s="3">
        <f>AVERAGE($B$111,$B$435)</f>
        <v>24.5</v>
      </c>
      <c r="L625" s="3">
        <f>AVERAGE($B$588)</f>
        <v>29</v>
      </c>
      <c r="M625" s="3">
        <f>AVERAGE($B$534)</f>
        <v>29</v>
      </c>
      <c r="N625" s="3">
        <f>AVERAGE($B$21,$B$201,$B$210,$B$543,$B$597)</f>
        <v>27.6</v>
      </c>
      <c r="O625" s="3">
        <f>AVERAGE($B$129)</f>
        <v>27</v>
      </c>
      <c r="P625" s="3">
        <f>AVERAGE($B$48)</f>
        <v>29</v>
      </c>
      <c r="Q625" s="3">
        <f>AVERAGE($B$480)</f>
        <v>34</v>
      </c>
      <c r="R625" s="3">
        <f>AVERAGE($B$552)</f>
        <v>33</v>
      </c>
      <c r="S625" s="3">
        <f>AVERAGE($B$66)</f>
        <v>28</v>
      </c>
      <c r="T625" s="3">
        <f>AVERAGE($B$561)</f>
        <v>37</v>
      </c>
      <c r="U625" s="3">
        <f>AVERAGE($B$426,$B$489)</f>
        <v>38.5</v>
      </c>
      <c r="V625" s="3">
        <f>AVERAGE($B$570)</f>
        <v>42</v>
      </c>
      <c r="W625" s="3">
        <f>AVERAGE($B$138,$B$381)</f>
        <v>34.5</v>
      </c>
      <c r="X625" s="3">
        <f>AVERAGE($B$399)</f>
        <v>51</v>
      </c>
      <c r="Y625" s="3">
        <f>AVERAGE($B$219,$B$246,$B$273,$B$282,$B$291,$B$408,$B$579)</f>
        <v>47.428571428571431</v>
      </c>
      <c r="Z625" s="3">
        <f>AVERAGE($B$120)</f>
        <v>40</v>
      </c>
      <c r="AA625" s="3">
        <f>AVERAGE($B$300)</f>
        <v>47</v>
      </c>
      <c r="AB625" s="3">
        <f>AVERAGE($B$309)</f>
        <v>48</v>
      </c>
      <c r="AC625" s="3">
        <f>AVERAGE($B$165)</f>
        <v>53</v>
      </c>
      <c r="AD625" s="3">
        <f>AVERAGE($B$318)</f>
        <v>55</v>
      </c>
      <c r="AE625" s="3">
        <f>AVERAGE($B$57)</f>
        <v>56</v>
      </c>
      <c r="AF625" s="3">
        <f>AVERAGE($B$84)</f>
        <v>57</v>
      </c>
      <c r="AG625" s="3">
        <f>AVERAGE($B$327)</f>
        <v>62</v>
      </c>
      <c r="AH625" s="3">
        <f>AVERAGE($B$336)</f>
        <v>64</v>
      </c>
      <c r="AI625" s="3">
        <f>AVERAGE($B$93,$B$228,$B$255)</f>
        <v>68</v>
      </c>
      <c r="AJ625" s="3">
        <f>AVERAGE($B$345)</f>
        <v>66</v>
      </c>
      <c r="AK625" s="3">
        <f>AVERAGE($B$462)</f>
        <v>79</v>
      </c>
      <c r="AL625" s="3">
        <f>AVERAGE($B$498)</f>
        <v>87</v>
      </c>
      <c r="AM625" s="3">
        <f>AVERAGE($B$417)</f>
        <v>86</v>
      </c>
      <c r="AN625" s="3">
        <f>AVERAGE($B$75)</f>
        <v>79</v>
      </c>
      <c r="AO625" s="3">
        <f>AVERAGE($B$390)</f>
        <v>98</v>
      </c>
      <c r="AP625" s="3">
        <f>AVERAGE($B$102)</f>
        <v>90</v>
      </c>
      <c r="AQ625" s="3">
        <f>AVERAGE($B$237,$B$264)</f>
        <v>90</v>
      </c>
      <c r="AR625" s="3">
        <f>AVERAGE($B$444,$B$453)</f>
        <v>116</v>
      </c>
      <c r="AS625" s="3">
        <f>AVERAGE($B$354)</f>
        <v>103</v>
      </c>
      <c r="AT625" s="3">
        <f>AVERAGE($B$156)</f>
        <v>124</v>
      </c>
      <c r="AU625" s="3">
        <f>AVERAGE($B$363)</f>
        <v>128</v>
      </c>
      <c r="AV625" s="3">
        <f>AVERAGE($B$12)</f>
        <v>126</v>
      </c>
      <c r="AW625" s="3">
        <f>AVERAGE($B$372)</f>
        <v>142</v>
      </c>
    </row>
    <row r="626" spans="1:49" ht="20.100000000000001" customHeight="1" x14ac:dyDescent="0.25">
      <c r="A626" s="3" t="s">
        <v>16</v>
      </c>
      <c r="B626" s="3">
        <f>AVERAGE(C626:AW626)</f>
        <v>168.62705167173254</v>
      </c>
      <c r="C626" s="3">
        <f>AVERAGE($B$175,$B$472)</f>
        <v>65.5</v>
      </c>
      <c r="D626" s="3">
        <f>AVERAGE($B$184)</f>
        <v>59</v>
      </c>
      <c r="E626" s="3">
        <f>AVERAGE($B$193)</f>
        <v>61</v>
      </c>
      <c r="F626" s="3">
        <f>AVERAGE($B$148)</f>
        <v>62</v>
      </c>
      <c r="G626" s="3">
        <f>AVERAGE($B$31,$B$40)</f>
        <v>69.5</v>
      </c>
      <c r="H626" s="3">
        <f>AVERAGE($B$508)</f>
        <v>80</v>
      </c>
      <c r="I626" s="3">
        <f>AVERAGE($B$517)</f>
        <v>82</v>
      </c>
      <c r="J626" s="3">
        <f>AVERAGE($B$526)</f>
        <v>89</v>
      </c>
      <c r="K626" s="3">
        <f>AVERAGE($B$112,$B$436)</f>
        <v>83</v>
      </c>
      <c r="L626" s="3">
        <f>AVERAGE($B$589)</f>
        <v>98</v>
      </c>
      <c r="M626" s="3">
        <f>AVERAGE($B$535)</f>
        <v>100</v>
      </c>
      <c r="N626" s="3">
        <f>AVERAGE($B$22,$B$202,$B$211,$B$544,$B$598)</f>
        <v>89.4</v>
      </c>
      <c r="O626" s="3">
        <f>AVERAGE($B$130)</f>
        <v>86</v>
      </c>
      <c r="P626" s="3">
        <f>AVERAGE($B$49)</f>
        <v>95</v>
      </c>
      <c r="Q626" s="3">
        <f>AVERAGE($B$481)</f>
        <v>107</v>
      </c>
      <c r="R626" s="3">
        <f>AVERAGE($B$553)</f>
        <v>104</v>
      </c>
      <c r="S626" s="3">
        <f>AVERAGE($B$67)</f>
        <v>93</v>
      </c>
      <c r="T626" s="3">
        <f>AVERAGE($B$562)</f>
        <v>115</v>
      </c>
      <c r="U626" s="3">
        <f>AVERAGE($B$427,$B$490)</f>
        <v>127</v>
      </c>
      <c r="V626" s="3">
        <f>AVERAGE($B$571)</f>
        <v>131</v>
      </c>
      <c r="W626" s="3">
        <f>AVERAGE($B$139,$B$382)</f>
        <v>111.5</v>
      </c>
      <c r="X626" s="3">
        <f>AVERAGE($B$400)</f>
        <v>156</v>
      </c>
      <c r="Y626" s="3">
        <f>AVERAGE($B$220,$B$247,$B$274,$B$283,$B$292,$B$409,$B$580)</f>
        <v>146.57142857142858</v>
      </c>
      <c r="Z626" s="3">
        <f>AVERAGE($B$121)</f>
        <v>127</v>
      </c>
      <c r="AA626" s="3">
        <f>AVERAGE($B$301)</f>
        <v>144</v>
      </c>
      <c r="AB626" s="3">
        <f>AVERAGE($B$310)</f>
        <v>150</v>
      </c>
      <c r="AC626" s="3">
        <f>AVERAGE($B$166)</f>
        <v>160</v>
      </c>
      <c r="AD626" s="3">
        <f>AVERAGE($B$319)</f>
        <v>169</v>
      </c>
      <c r="AE626" s="3">
        <f>AVERAGE($B$58)</f>
        <v>173</v>
      </c>
      <c r="AF626" s="3">
        <f>AVERAGE($B$85)</f>
        <v>175</v>
      </c>
      <c r="AG626" s="3">
        <f>AVERAGE($B$328)</f>
        <v>189</v>
      </c>
      <c r="AH626" s="3">
        <f>AVERAGE($B$337)</f>
        <v>195</v>
      </c>
      <c r="AI626" s="3">
        <f>AVERAGE($B$94,$B$229,$B$256)</f>
        <v>204</v>
      </c>
      <c r="AJ626" s="3">
        <f>AVERAGE($B$346)</f>
        <v>200</v>
      </c>
      <c r="AK626" s="3">
        <f>AVERAGE($B$463)</f>
        <v>242</v>
      </c>
      <c r="AL626" s="3">
        <f>AVERAGE($B$499)</f>
        <v>248</v>
      </c>
      <c r="AM626" s="3">
        <f>AVERAGE($B$418)</f>
        <v>259</v>
      </c>
      <c r="AN626" s="3">
        <f>AVERAGE($B$76)</f>
        <v>233</v>
      </c>
      <c r="AO626" s="3">
        <f>AVERAGE($B$391)</f>
        <v>284</v>
      </c>
      <c r="AP626" s="3">
        <f>AVERAGE($B$103)</f>
        <v>250</v>
      </c>
      <c r="AQ626" s="3">
        <f>AVERAGE($B$238,$B$265)</f>
        <v>257.5</v>
      </c>
      <c r="AR626" s="3">
        <f>AVERAGE($B$445,$B$454)</f>
        <v>325.5</v>
      </c>
      <c r="AS626" s="3">
        <f>AVERAGE($B$355)</f>
        <v>294</v>
      </c>
      <c r="AT626" s="3">
        <f>AVERAGE($B$157)</f>
        <v>357</v>
      </c>
      <c r="AU626" s="3">
        <f>AVERAGE($B$364)</f>
        <v>355</v>
      </c>
      <c r="AV626" s="3">
        <f>AVERAGE($B$13)</f>
        <v>328</v>
      </c>
      <c r="AW626" s="3">
        <f>AVERAGE($B$373)</f>
        <v>396</v>
      </c>
    </row>
    <row r="627" spans="1:49" ht="20.100000000000001" customHeight="1" x14ac:dyDescent="0.25">
      <c r="A627" s="3" t="s">
        <v>17</v>
      </c>
      <c r="B627" s="3">
        <f>AVERAGE(C627:AW627)</f>
        <v>317.07862208713271</v>
      </c>
      <c r="C627" s="3">
        <f>AVERAGE($B$176,$B$473)</f>
        <v>139.5</v>
      </c>
      <c r="D627" s="3">
        <f>AVERAGE($B$185)</f>
        <v>124</v>
      </c>
      <c r="E627" s="3">
        <f>AVERAGE($B$194)</f>
        <v>126</v>
      </c>
      <c r="F627" s="3">
        <f>AVERAGE($B$149)</f>
        <v>129</v>
      </c>
      <c r="G627" s="3">
        <f>AVERAGE($B$32,$B$41)</f>
        <v>140.5</v>
      </c>
      <c r="H627" s="3">
        <f>AVERAGE($B$509)</f>
        <v>162</v>
      </c>
      <c r="I627" s="3">
        <f>AVERAGE($B$518)</f>
        <v>172</v>
      </c>
      <c r="J627" s="3">
        <f>AVERAGE($B$527)</f>
        <v>179</v>
      </c>
      <c r="K627" s="3">
        <f>AVERAGE($B$113,$B$437)</f>
        <v>167</v>
      </c>
      <c r="L627" s="3">
        <f>AVERAGE($B$590)</f>
        <v>190</v>
      </c>
      <c r="M627" s="3">
        <f>AVERAGE($B$536)</f>
        <v>198</v>
      </c>
      <c r="N627" s="3">
        <f>AVERAGE($B$23,$B$203,$B$212,$B$545,$B$599)</f>
        <v>183.6</v>
      </c>
      <c r="O627" s="3">
        <f>AVERAGE($B$131)</f>
        <v>188</v>
      </c>
      <c r="P627" s="3">
        <f>AVERAGE($B$50)</f>
        <v>188</v>
      </c>
      <c r="Q627" s="3">
        <f>AVERAGE($B$482)</f>
        <v>217</v>
      </c>
      <c r="R627" s="3">
        <f>AVERAGE($B$554)</f>
        <v>213</v>
      </c>
      <c r="S627" s="3">
        <f>AVERAGE($B$68)</f>
        <v>189</v>
      </c>
      <c r="T627" s="3">
        <f>AVERAGE($B$563)</f>
        <v>236</v>
      </c>
      <c r="U627" s="3">
        <f>AVERAGE($B$428,$B$491)</f>
        <v>249</v>
      </c>
      <c r="V627" s="3">
        <f>AVERAGE($B$572)</f>
        <v>251</v>
      </c>
      <c r="W627" s="3">
        <f>AVERAGE($B$140,$B$383)</f>
        <v>220</v>
      </c>
      <c r="X627" s="3">
        <f>AVERAGE($B$401)</f>
        <v>306</v>
      </c>
      <c r="Y627" s="3">
        <f>AVERAGE($B$221,$B$248,$B$275,$B$284,$B$293,$B$410,$B$581)</f>
        <v>281.42857142857144</v>
      </c>
      <c r="Z627" s="3">
        <f>AVERAGE($B$122)</f>
        <v>288</v>
      </c>
      <c r="AA627" s="3">
        <f>AVERAGE($B$302)</f>
        <v>273</v>
      </c>
      <c r="AB627" s="3">
        <f>AVERAGE($B$311)</f>
        <v>284</v>
      </c>
      <c r="AC627" s="3">
        <f>AVERAGE($B$167)</f>
        <v>317</v>
      </c>
      <c r="AD627" s="3">
        <f>AVERAGE($B$320)</f>
        <v>315</v>
      </c>
      <c r="AE627" s="3">
        <f>AVERAGE($B$59)</f>
        <v>319</v>
      </c>
      <c r="AF627" s="3">
        <f>AVERAGE($B$86)</f>
        <v>320</v>
      </c>
      <c r="AG627" s="3">
        <f>AVERAGE($B$329)</f>
        <v>345</v>
      </c>
      <c r="AH627" s="3">
        <f>AVERAGE($B$338)</f>
        <v>359</v>
      </c>
      <c r="AI627" s="3">
        <f>AVERAGE($B$95,$B$230,$B$257)</f>
        <v>365.66666666666669</v>
      </c>
      <c r="AJ627" s="3">
        <f>AVERAGE($B$347)</f>
        <v>366</v>
      </c>
      <c r="AK627" s="3">
        <f>AVERAGE($B$464)</f>
        <v>433</v>
      </c>
      <c r="AL627" s="3">
        <f>AVERAGE($B$500)</f>
        <v>466</v>
      </c>
      <c r="AM627" s="3">
        <f>AVERAGE($B$419)</f>
        <v>476</v>
      </c>
      <c r="AN627" s="3">
        <f>AVERAGE($B$77)</f>
        <v>416</v>
      </c>
      <c r="AO627" s="3">
        <f>AVERAGE($B$392)</f>
        <v>523</v>
      </c>
      <c r="AP627" s="3">
        <f>AVERAGE($B$104)</f>
        <v>459</v>
      </c>
      <c r="AQ627" s="3">
        <f>AVERAGE($B$239,$B$266)</f>
        <v>473.5</v>
      </c>
      <c r="AR627" s="3">
        <f>AVERAGE($B$446,$B$455)</f>
        <v>595.5</v>
      </c>
      <c r="AS627" s="3">
        <f>AVERAGE($B$356)</f>
        <v>527</v>
      </c>
      <c r="AT627" s="3">
        <f>AVERAGE($B$158)</f>
        <v>632</v>
      </c>
      <c r="AU627" s="3">
        <f>AVERAGE($B$365)</f>
        <v>624</v>
      </c>
      <c r="AV627" s="3">
        <f>AVERAGE($B$14)</f>
        <v>595</v>
      </c>
      <c r="AW627" s="3">
        <f>AVERAGE($B$374)</f>
        <v>682</v>
      </c>
    </row>
    <row r="628" spans="1:49" ht="20.100000000000001" customHeight="1" x14ac:dyDescent="0.25">
      <c r="A628" s="3" t="s">
        <v>18</v>
      </c>
      <c r="B628" s="3">
        <f>AVERAGE(C628:AW628)</f>
        <v>983.9252279635258</v>
      </c>
      <c r="C628" s="3">
        <f>AVERAGE($B$177,$B$474)</f>
        <v>497.5</v>
      </c>
      <c r="D628" s="3">
        <f>AVERAGE($B$186)</f>
        <v>444</v>
      </c>
      <c r="E628" s="3">
        <f>AVERAGE($B$195)</f>
        <v>457</v>
      </c>
      <c r="F628" s="3">
        <f>AVERAGE($B$150)</f>
        <v>468</v>
      </c>
      <c r="G628" s="3">
        <f>AVERAGE($B$33,$B$42)</f>
        <v>501.5</v>
      </c>
      <c r="H628" s="3">
        <f>AVERAGE($B$510)</f>
        <v>600</v>
      </c>
      <c r="I628" s="3">
        <f>AVERAGE($B$519)</f>
        <v>607</v>
      </c>
      <c r="J628" s="3">
        <f>AVERAGE($B$528)</f>
        <v>620</v>
      </c>
      <c r="K628" s="3">
        <f>AVERAGE($B$114,$B$438)</f>
        <v>576.5</v>
      </c>
      <c r="L628" s="3">
        <f>AVERAGE($B$591)</f>
        <v>653</v>
      </c>
      <c r="M628" s="3">
        <f>AVERAGE($B$537)</f>
        <v>660</v>
      </c>
      <c r="N628" s="3">
        <f>AVERAGE($B$24,$B$204,$B$213,$B$546,$B$600)</f>
        <v>617.20000000000005</v>
      </c>
      <c r="O628" s="3">
        <f>AVERAGE($B$132)</f>
        <v>602</v>
      </c>
      <c r="P628" s="3">
        <f>AVERAGE($B$51)</f>
        <v>667</v>
      </c>
      <c r="Q628" s="3">
        <f>AVERAGE($B$483)</f>
        <v>725</v>
      </c>
      <c r="R628" s="3">
        <f>AVERAGE($B$555)</f>
        <v>714</v>
      </c>
      <c r="S628" s="3">
        <f>AVERAGE($B$69)</f>
        <v>637</v>
      </c>
      <c r="T628" s="3">
        <f>AVERAGE($B$564)</f>
        <v>801</v>
      </c>
      <c r="U628" s="3">
        <f>AVERAGE($B$429,$B$492)</f>
        <v>787.5</v>
      </c>
      <c r="V628" s="3">
        <f>AVERAGE($B$573)</f>
        <v>808</v>
      </c>
      <c r="W628" s="3">
        <f>AVERAGE($B$141,$B$384)</f>
        <v>778.5</v>
      </c>
      <c r="X628" s="3">
        <f>AVERAGE($B$402)</f>
        <v>963</v>
      </c>
      <c r="Y628" s="3">
        <f>AVERAGE($B$222,$B$249,$B$276,$B$285,$B$294,$B$411,$B$582)</f>
        <v>894.28571428571433</v>
      </c>
      <c r="Z628" s="3">
        <f>AVERAGE($B$123)</f>
        <v>873</v>
      </c>
      <c r="AA628" s="3">
        <f>AVERAGE($B$303)</f>
        <v>898</v>
      </c>
      <c r="AB628" s="3">
        <f>AVERAGE($B$312)</f>
        <v>892</v>
      </c>
      <c r="AC628" s="3">
        <f>AVERAGE($B$168)</f>
        <v>960</v>
      </c>
      <c r="AD628" s="3">
        <f>AVERAGE($B$321)</f>
        <v>982</v>
      </c>
      <c r="AE628" s="3">
        <f>AVERAGE($B$60)</f>
        <v>975</v>
      </c>
      <c r="AF628" s="3">
        <f>AVERAGE($B$87)</f>
        <v>993</v>
      </c>
      <c r="AG628" s="3">
        <f>AVERAGE($B$330)</f>
        <v>1061</v>
      </c>
      <c r="AH628" s="3">
        <f>AVERAGE($B$339)</f>
        <v>1078</v>
      </c>
      <c r="AI628" s="3">
        <f>AVERAGE($B$96,$B$231,$B$258)</f>
        <v>1136</v>
      </c>
      <c r="AJ628" s="3">
        <f>AVERAGE($B$348)</f>
        <v>1127</v>
      </c>
      <c r="AK628" s="3">
        <f>AVERAGE($B$465)</f>
        <v>1341</v>
      </c>
      <c r="AL628" s="3">
        <f>AVERAGE($B$501)</f>
        <v>1348</v>
      </c>
      <c r="AM628" s="3">
        <f>AVERAGE($B$420)</f>
        <v>1402</v>
      </c>
      <c r="AN628" s="3">
        <f>AVERAGE($B$78)</f>
        <v>1240</v>
      </c>
      <c r="AO628" s="3">
        <f>AVERAGE($B$393)</f>
        <v>1501</v>
      </c>
      <c r="AP628" s="3">
        <f>AVERAGE($B$105)</f>
        <v>1386</v>
      </c>
      <c r="AQ628" s="3">
        <f>AVERAGE($B$240,$B$267)</f>
        <v>1377.5</v>
      </c>
      <c r="AR628" s="3">
        <f>AVERAGE($B$447,$B$456)</f>
        <v>1703</v>
      </c>
      <c r="AS628" s="3">
        <f>AVERAGE($B$357)</f>
        <v>1528</v>
      </c>
      <c r="AT628" s="3">
        <f>AVERAGE($B$159)</f>
        <v>1749</v>
      </c>
      <c r="AU628" s="3">
        <f>AVERAGE($B$366)</f>
        <v>1742</v>
      </c>
      <c r="AV628" s="3">
        <f>AVERAGE($B$15)</f>
        <v>1902</v>
      </c>
      <c r="AW628" s="3">
        <f>AVERAGE($B$375)</f>
        <v>1971</v>
      </c>
    </row>
    <row r="631" spans="1:49" ht="20.100000000000001" customHeight="1" x14ac:dyDescent="0.25">
      <c r="A631" s="2" t="s">
        <v>159</v>
      </c>
      <c r="B631" s="7" t="s">
        <v>148</v>
      </c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W631" s="9"/>
    </row>
    <row r="632" spans="1:49" ht="20.100000000000001" customHeight="1" x14ac:dyDescent="0.25">
      <c r="A632" s="3" t="s">
        <v>149</v>
      </c>
      <c r="B632" s="3" t="s">
        <v>150</v>
      </c>
      <c r="C632" s="3">
        <v>17</v>
      </c>
      <c r="D632" s="3">
        <v>21</v>
      </c>
      <c r="E632" s="3">
        <v>24</v>
      </c>
      <c r="F632" s="3">
        <v>26</v>
      </c>
      <c r="G632" s="3">
        <v>29</v>
      </c>
      <c r="H632" s="3">
        <v>34</v>
      </c>
      <c r="I632" s="3">
        <v>36</v>
      </c>
      <c r="J632" s="3">
        <v>39</v>
      </c>
      <c r="K632" s="3">
        <v>42</v>
      </c>
      <c r="L632" s="3">
        <v>43</v>
      </c>
      <c r="M632" s="3">
        <v>45</v>
      </c>
      <c r="N632" s="3">
        <v>48</v>
      </c>
      <c r="O632" s="3">
        <v>51</v>
      </c>
      <c r="P632" s="3">
        <v>52</v>
      </c>
      <c r="Q632" s="3">
        <v>53</v>
      </c>
      <c r="R632" s="3">
        <v>56</v>
      </c>
      <c r="S632" s="3">
        <v>58</v>
      </c>
      <c r="T632" s="3">
        <v>65</v>
      </c>
      <c r="U632" s="3">
        <v>70</v>
      </c>
      <c r="V632" s="3">
        <v>71</v>
      </c>
      <c r="W632" s="3">
        <v>76</v>
      </c>
      <c r="X632" s="3">
        <v>99</v>
      </c>
      <c r="Y632" s="3">
        <v>100</v>
      </c>
      <c r="Z632" s="3">
        <v>101</v>
      </c>
      <c r="AA632" s="3">
        <v>105</v>
      </c>
      <c r="AB632" s="3">
        <v>107</v>
      </c>
      <c r="AC632" s="3">
        <v>120</v>
      </c>
      <c r="AD632" s="3">
        <v>124</v>
      </c>
      <c r="AE632" s="3">
        <v>127</v>
      </c>
      <c r="AF632" s="3">
        <v>130</v>
      </c>
      <c r="AG632" s="3">
        <v>136</v>
      </c>
      <c r="AH632" s="3">
        <v>144</v>
      </c>
      <c r="AI632" s="3">
        <v>150</v>
      </c>
      <c r="AJ632" s="3">
        <v>152</v>
      </c>
      <c r="AK632" s="3">
        <v>159</v>
      </c>
      <c r="AL632" s="3">
        <v>171</v>
      </c>
      <c r="AM632" s="3">
        <v>175</v>
      </c>
      <c r="AN632" s="3">
        <v>180</v>
      </c>
      <c r="AO632" s="3">
        <v>195</v>
      </c>
      <c r="AP632" s="3">
        <v>198</v>
      </c>
      <c r="AQ632" s="3">
        <v>200</v>
      </c>
      <c r="AR632" s="3">
        <v>225</v>
      </c>
      <c r="AS632" s="3">
        <v>226</v>
      </c>
      <c r="AT632" s="3">
        <v>262</v>
      </c>
      <c r="AU632" s="3">
        <v>264</v>
      </c>
      <c r="AV632" s="3">
        <v>280</v>
      </c>
      <c r="AW632" s="3">
        <v>299</v>
      </c>
    </row>
    <row r="633" spans="1:49" ht="20.100000000000001" customHeight="1" x14ac:dyDescent="0.25">
      <c r="A633" s="3" t="s">
        <v>13</v>
      </c>
      <c r="B633" s="3">
        <f>AVERAGE(C633:AW633)</f>
        <v>2124.5180344478213</v>
      </c>
      <c r="C633" s="3">
        <f>AVERAGE($C$173,$C$470)</f>
        <v>2058</v>
      </c>
      <c r="D633" s="3">
        <f>AVERAGE($C$182)</f>
        <v>2070</v>
      </c>
      <c r="E633" s="3">
        <f>AVERAGE($C$191)</f>
        <v>2068</v>
      </c>
      <c r="F633" s="3">
        <f>AVERAGE($C$146)</f>
        <v>2077</v>
      </c>
      <c r="G633" s="3">
        <f>AVERAGE($C$29,$C$38)</f>
        <v>2079</v>
      </c>
      <c r="H633" s="3">
        <f>AVERAGE($C$506)</f>
        <v>2077</v>
      </c>
      <c r="I633" s="3">
        <f>AVERAGE($C$515)</f>
        <v>2076</v>
      </c>
      <c r="J633" s="3">
        <f>AVERAGE($C$524)</f>
        <v>2083</v>
      </c>
      <c r="K633" s="3">
        <f>AVERAGE($C$110,$C$434)</f>
        <v>2086.5</v>
      </c>
      <c r="L633" s="3">
        <f>AVERAGE($C$587)</f>
        <v>2102</v>
      </c>
      <c r="M633" s="3">
        <f>AVERAGE($C$533)</f>
        <v>2091</v>
      </c>
      <c r="N633" s="3">
        <f>AVERAGE($C$20,$C$200,$C$209,$C$542,$C$596)</f>
        <v>2095.8000000000002</v>
      </c>
      <c r="O633" s="3">
        <f>AVERAGE($C$128)</f>
        <v>2087</v>
      </c>
      <c r="P633" s="3">
        <f>AVERAGE($C$47)</f>
        <v>2097</v>
      </c>
      <c r="Q633" s="3">
        <f>AVERAGE($C$479)</f>
        <v>2107</v>
      </c>
      <c r="R633" s="3">
        <f>AVERAGE($C$551)</f>
        <v>2084</v>
      </c>
      <c r="S633" s="3">
        <f>AVERAGE($C$65)</f>
        <v>2100</v>
      </c>
      <c r="T633" s="3">
        <f>AVERAGE($C$560)</f>
        <v>2102</v>
      </c>
      <c r="U633" s="3">
        <f>AVERAGE($C$425,$C$488)</f>
        <v>2108</v>
      </c>
      <c r="V633" s="3">
        <f>AVERAGE($C$569)</f>
        <v>2106</v>
      </c>
      <c r="W633" s="3">
        <f>AVERAGE($C$137,$C$380)</f>
        <v>2104</v>
      </c>
      <c r="X633" s="3">
        <f>AVERAGE($C$398)</f>
        <v>2122</v>
      </c>
      <c r="Y633" s="3">
        <f>AVERAGE($C$218,$C$245,$C$272,$C$281,$C$290,$C$407,$C$578)</f>
        <v>2125.7142857142858</v>
      </c>
      <c r="Z633" s="3">
        <f>AVERAGE($C$119)</f>
        <v>2121</v>
      </c>
      <c r="AA633" s="3">
        <f>AVERAGE($C$299)</f>
        <v>2130</v>
      </c>
      <c r="AB633" s="3">
        <f>AVERAGE($C$308)</f>
        <v>2115</v>
      </c>
      <c r="AC633" s="3">
        <f>AVERAGE($C$164)</f>
        <v>2136</v>
      </c>
      <c r="AD633" s="3">
        <f>AVERAGE($C$317)</f>
        <v>2139</v>
      </c>
      <c r="AE633" s="3">
        <f>AVERAGE($C$56)</f>
        <v>2144</v>
      </c>
      <c r="AF633" s="3">
        <f>AVERAGE($C$83)</f>
        <v>2135</v>
      </c>
      <c r="AG633" s="3">
        <f>AVERAGE($C$326)</f>
        <v>2136</v>
      </c>
      <c r="AH633" s="3">
        <f>AVERAGE($C$335)</f>
        <v>2142</v>
      </c>
      <c r="AI633" s="3">
        <f>AVERAGE($C$92,$C$227,$C$254)</f>
        <v>2149.3333333333335</v>
      </c>
      <c r="AJ633" s="3">
        <f>AVERAGE($C$344)</f>
        <v>2151</v>
      </c>
      <c r="AK633" s="3">
        <f>AVERAGE($C$461)</f>
        <v>2168</v>
      </c>
      <c r="AL633" s="3">
        <f>AVERAGE($C$497)</f>
        <v>2160</v>
      </c>
      <c r="AM633" s="3">
        <f>AVERAGE($C$416)</f>
        <v>2153</v>
      </c>
      <c r="AN633" s="3">
        <f>AVERAGE($C$74)</f>
        <v>2149</v>
      </c>
      <c r="AO633" s="3">
        <f>AVERAGE($C$389)</f>
        <v>2168</v>
      </c>
      <c r="AP633" s="3">
        <f>AVERAGE($C$101)</f>
        <v>2185</v>
      </c>
      <c r="AQ633" s="3">
        <f>AVERAGE($C$236,$C$263)</f>
        <v>2162</v>
      </c>
      <c r="AR633" s="3">
        <f>AVERAGE($C$443,$C$452)</f>
        <v>2176</v>
      </c>
      <c r="AS633" s="3">
        <f>AVERAGE($C$353)</f>
        <v>2172</v>
      </c>
      <c r="AT633" s="3">
        <f>AVERAGE($C$155)</f>
        <v>2188</v>
      </c>
      <c r="AU633" s="3">
        <f>AVERAGE($C$362)</f>
        <v>2181</v>
      </c>
      <c r="AV633" s="3">
        <f>AVERAGE($C$11)</f>
        <v>2196</v>
      </c>
      <c r="AW633" s="3">
        <f>AVERAGE($C$371)</f>
        <v>2190</v>
      </c>
    </row>
    <row r="634" spans="1:49" ht="20.100000000000001" customHeight="1" x14ac:dyDescent="0.25">
      <c r="A634" s="3" t="s">
        <v>15</v>
      </c>
      <c r="B634" s="3">
        <f>AVERAGE(C634:AW634)</f>
        <v>4271.2798378926036</v>
      </c>
      <c r="C634" s="3">
        <f>AVERAGE($C$174,$C$471)</f>
        <v>4124</v>
      </c>
      <c r="D634" s="3">
        <f>AVERAGE($C$183)</f>
        <v>4162</v>
      </c>
      <c r="E634" s="3">
        <f>AVERAGE($C$192)</f>
        <v>4155</v>
      </c>
      <c r="F634" s="3">
        <f>AVERAGE($C$147)</f>
        <v>4156</v>
      </c>
      <c r="G634" s="3">
        <f>AVERAGE($C$30,$C$39)</f>
        <v>4170</v>
      </c>
      <c r="H634" s="3">
        <f>AVERAGE($C$507)</f>
        <v>4190</v>
      </c>
      <c r="I634" s="3">
        <f>AVERAGE($C$516)</f>
        <v>4163</v>
      </c>
      <c r="J634" s="3">
        <f>AVERAGE($C$525)</f>
        <v>4168</v>
      </c>
      <c r="K634" s="3">
        <f>AVERAGE($C$111,$C$435)</f>
        <v>4183</v>
      </c>
      <c r="L634" s="3">
        <f>AVERAGE($C$588)</f>
        <v>4196</v>
      </c>
      <c r="M634" s="3">
        <f>AVERAGE($C$534)</f>
        <v>4183</v>
      </c>
      <c r="N634" s="3">
        <f>AVERAGE($C$21,$C$201,$C$210,$C$543,$C$597)</f>
        <v>4196.2</v>
      </c>
      <c r="O634" s="3">
        <f>AVERAGE($C$129)</f>
        <v>4193</v>
      </c>
      <c r="P634" s="3">
        <f>AVERAGE($C$48)</f>
        <v>4209</v>
      </c>
      <c r="Q634" s="3">
        <f>AVERAGE($C$480)</f>
        <v>4197</v>
      </c>
      <c r="R634" s="3">
        <f>AVERAGE($C$552)</f>
        <v>4198</v>
      </c>
      <c r="S634" s="3">
        <f>AVERAGE($C$66)</f>
        <v>4234</v>
      </c>
      <c r="T634" s="3">
        <f>AVERAGE($C$561)</f>
        <v>4229</v>
      </c>
      <c r="U634" s="3">
        <f>AVERAGE($C$426,$C$489)</f>
        <v>4243.5</v>
      </c>
      <c r="V634" s="3">
        <f>AVERAGE($C$570)</f>
        <v>4221</v>
      </c>
      <c r="W634" s="3">
        <f>AVERAGE($C$138,$C$381)</f>
        <v>4252</v>
      </c>
      <c r="X634" s="3">
        <f>AVERAGE($C$399)</f>
        <v>4277</v>
      </c>
      <c r="Y634" s="3">
        <f>AVERAGE($C$219,$C$246,$C$273,$C$282,$C$291,$C$408,$C$579)</f>
        <v>4258.2857142857147</v>
      </c>
      <c r="Z634" s="3">
        <f>AVERAGE($C$120)</f>
        <v>4247</v>
      </c>
      <c r="AA634" s="3">
        <f>AVERAGE($C$300)</f>
        <v>4287</v>
      </c>
      <c r="AB634" s="3">
        <f>AVERAGE($C$309)</f>
        <v>4287</v>
      </c>
      <c r="AC634" s="3">
        <f>AVERAGE($C$165)</f>
        <v>4293</v>
      </c>
      <c r="AD634" s="3">
        <f>AVERAGE($C$318)</f>
        <v>4291</v>
      </c>
      <c r="AE634" s="3">
        <f>AVERAGE($C$57)</f>
        <v>4336</v>
      </c>
      <c r="AF634" s="3">
        <f>AVERAGE($C$84)</f>
        <v>4305</v>
      </c>
      <c r="AG634" s="3">
        <f>AVERAGE($C$327)</f>
        <v>4306</v>
      </c>
      <c r="AH634" s="3">
        <f>AVERAGE($C$336)</f>
        <v>4345</v>
      </c>
      <c r="AI634" s="3">
        <f>AVERAGE($C$93,$C$228,$C$255)</f>
        <v>4321.666666666667</v>
      </c>
      <c r="AJ634" s="3">
        <f>AVERAGE($C$345)</f>
        <v>4361</v>
      </c>
      <c r="AK634" s="3">
        <f>AVERAGE($C$462)</f>
        <v>4319</v>
      </c>
      <c r="AL634" s="3">
        <f>AVERAGE($C$498)</f>
        <v>4336</v>
      </c>
      <c r="AM634" s="3">
        <f>AVERAGE($C$417)</f>
        <v>4370</v>
      </c>
      <c r="AN634" s="3">
        <f>AVERAGE($C$75)</f>
        <v>4296</v>
      </c>
      <c r="AO634" s="3">
        <f>AVERAGE($C$390)</f>
        <v>4350</v>
      </c>
      <c r="AP634" s="3">
        <f>AVERAGE($C$102)</f>
        <v>4409</v>
      </c>
      <c r="AQ634" s="3">
        <f>AVERAGE($C$237,$C$264)</f>
        <v>4347</v>
      </c>
      <c r="AR634" s="3">
        <f>AVERAGE($C$444,$C$453)</f>
        <v>4393.5</v>
      </c>
      <c r="AS634" s="3">
        <f>AVERAGE($C$354)</f>
        <v>4370</v>
      </c>
      <c r="AT634" s="3">
        <f>AVERAGE($C$156)</f>
        <v>4427</v>
      </c>
      <c r="AU634" s="3">
        <f>AVERAGE($C$363)</f>
        <v>4398</v>
      </c>
      <c r="AV634" s="3">
        <f>AVERAGE($C$12)</f>
        <v>4395</v>
      </c>
      <c r="AW634" s="3">
        <f>AVERAGE($C$372)</f>
        <v>4402</v>
      </c>
    </row>
    <row r="635" spans="1:49" ht="20.100000000000001" customHeight="1" x14ac:dyDescent="0.25">
      <c r="A635" s="3" t="s">
        <v>16</v>
      </c>
      <c r="B635" s="3">
        <f>AVERAGE(C635:AW635)</f>
        <v>8591.6028368794323</v>
      </c>
      <c r="C635" s="3">
        <f>AVERAGE($C$175,$C$472)</f>
        <v>8260</v>
      </c>
      <c r="D635" s="3">
        <f>AVERAGE($C$184)</f>
        <v>8366</v>
      </c>
      <c r="E635" s="3">
        <f>AVERAGE($C$193)</f>
        <v>8348</v>
      </c>
      <c r="F635" s="3">
        <f>AVERAGE($C$148)</f>
        <v>8367</v>
      </c>
      <c r="G635" s="3">
        <f>AVERAGE($C$31,$C$40)</f>
        <v>8374</v>
      </c>
      <c r="H635" s="3">
        <f>AVERAGE($C$508)</f>
        <v>8359</v>
      </c>
      <c r="I635" s="3">
        <f>AVERAGE($C$517)</f>
        <v>8373</v>
      </c>
      <c r="J635" s="3">
        <f>AVERAGE($C$526)</f>
        <v>8387</v>
      </c>
      <c r="K635" s="3">
        <f>AVERAGE($C$112,$C$436)</f>
        <v>8428.5</v>
      </c>
      <c r="L635" s="3">
        <f>AVERAGE($C$589)</f>
        <v>8423</v>
      </c>
      <c r="M635" s="3">
        <f>AVERAGE($C$535)</f>
        <v>8416</v>
      </c>
      <c r="N635" s="3">
        <f>AVERAGE($C$22,$C$202,$C$211,$C$544,$C$598)</f>
        <v>8450</v>
      </c>
      <c r="O635" s="3">
        <f>AVERAGE($C$130)</f>
        <v>8441</v>
      </c>
      <c r="P635" s="3">
        <f>AVERAGE($C$49)</f>
        <v>8473</v>
      </c>
      <c r="Q635" s="3">
        <f>AVERAGE($C$481)</f>
        <v>8478</v>
      </c>
      <c r="R635" s="3">
        <f>AVERAGE($C$553)</f>
        <v>8500</v>
      </c>
      <c r="S635" s="3">
        <f>AVERAGE($C$67)</f>
        <v>8502</v>
      </c>
      <c r="T635" s="3">
        <f>AVERAGE($C$562)</f>
        <v>8524</v>
      </c>
      <c r="U635" s="3">
        <f>AVERAGE($C$427,$C$490)</f>
        <v>8527</v>
      </c>
      <c r="V635" s="3">
        <f>AVERAGE($C$571)</f>
        <v>8482</v>
      </c>
      <c r="W635" s="3">
        <f>AVERAGE($C$139,$C$382)</f>
        <v>8545.5</v>
      </c>
      <c r="X635" s="3">
        <f>AVERAGE($C$400)</f>
        <v>8613</v>
      </c>
      <c r="Y635" s="3">
        <f>AVERAGE($C$220,$C$247,$C$274,$C$283,$C$292,$C$409,$C$580)</f>
        <v>8593</v>
      </c>
      <c r="Z635" s="3">
        <f>AVERAGE($C$121)</f>
        <v>8605</v>
      </c>
      <c r="AA635" s="3">
        <f>AVERAGE($C$301)</f>
        <v>8626</v>
      </c>
      <c r="AB635" s="3">
        <f>AVERAGE($C$310)</f>
        <v>8619</v>
      </c>
      <c r="AC635" s="3">
        <f>AVERAGE($C$166)</f>
        <v>8625</v>
      </c>
      <c r="AD635" s="3">
        <f>AVERAGE($C$319)</f>
        <v>8642</v>
      </c>
      <c r="AE635" s="3">
        <f>AVERAGE($C$58)</f>
        <v>8697</v>
      </c>
      <c r="AF635" s="3">
        <f>AVERAGE($C$85)</f>
        <v>8651</v>
      </c>
      <c r="AG635" s="3">
        <f>AVERAGE($C$328)</f>
        <v>8670</v>
      </c>
      <c r="AH635" s="3">
        <f>AVERAGE($C$337)</f>
        <v>8680</v>
      </c>
      <c r="AI635" s="3">
        <f>AVERAGE($C$94,$C$229,$C$256)</f>
        <v>8689.3333333333339</v>
      </c>
      <c r="AJ635" s="3">
        <f>AVERAGE($C$346)</f>
        <v>8705</v>
      </c>
      <c r="AK635" s="3">
        <f>AVERAGE($C$463)</f>
        <v>8721</v>
      </c>
      <c r="AL635" s="3">
        <f>AVERAGE($C$499)</f>
        <v>8746</v>
      </c>
      <c r="AM635" s="3">
        <f>AVERAGE($C$418)</f>
        <v>8796</v>
      </c>
      <c r="AN635" s="3">
        <f>AVERAGE($C$76)</f>
        <v>8701</v>
      </c>
      <c r="AO635" s="3">
        <f>AVERAGE($C$391)</f>
        <v>8773</v>
      </c>
      <c r="AP635" s="3">
        <f>AVERAGE($C$103)</f>
        <v>8821</v>
      </c>
      <c r="AQ635" s="3">
        <f>AVERAGE($C$238,$C$265)</f>
        <v>8753</v>
      </c>
      <c r="AR635" s="3">
        <f>AVERAGE($C$445,$C$454)</f>
        <v>8802</v>
      </c>
      <c r="AS635" s="3">
        <f>AVERAGE($C$355)</f>
        <v>8795</v>
      </c>
      <c r="AT635" s="3">
        <f>AVERAGE($C$157)</f>
        <v>8837</v>
      </c>
      <c r="AU635" s="3">
        <f>AVERAGE($C$364)</f>
        <v>8837</v>
      </c>
      <c r="AV635" s="3">
        <f>AVERAGE($C$13)</f>
        <v>8859</v>
      </c>
      <c r="AW635" s="3">
        <f>AVERAGE($C$373)</f>
        <v>8925</v>
      </c>
    </row>
    <row r="636" spans="1:49" ht="20.100000000000001" customHeight="1" x14ac:dyDescent="0.25">
      <c r="A636" s="3" t="s">
        <v>17</v>
      </c>
      <c r="B636" s="3">
        <f>AVERAGE(C636:AW636)</f>
        <v>12919.330192502533</v>
      </c>
      <c r="C636" s="3">
        <f>AVERAGE($C$176,$C$473)</f>
        <v>12381.5</v>
      </c>
      <c r="D636" s="3">
        <f>AVERAGE($C$185)</f>
        <v>12502</v>
      </c>
      <c r="E636" s="3">
        <f>AVERAGE($C$194)</f>
        <v>12523</v>
      </c>
      <c r="F636" s="3">
        <f>AVERAGE($C$149)</f>
        <v>12579</v>
      </c>
      <c r="G636" s="3">
        <f>AVERAGE($C$32,$C$41)</f>
        <v>12624</v>
      </c>
      <c r="H636" s="3">
        <f>AVERAGE($C$509)</f>
        <v>12618</v>
      </c>
      <c r="I636" s="3">
        <f>AVERAGE($C$518)</f>
        <v>12591</v>
      </c>
      <c r="J636" s="3">
        <f>AVERAGE($C$527)</f>
        <v>12546</v>
      </c>
      <c r="K636" s="3">
        <f>AVERAGE($C$113,$C$437)</f>
        <v>12711.5</v>
      </c>
      <c r="L636" s="3">
        <f>AVERAGE($C$590)</f>
        <v>12678</v>
      </c>
      <c r="M636" s="3">
        <f>AVERAGE($C$536)</f>
        <v>12673</v>
      </c>
      <c r="N636" s="3">
        <f>AVERAGE($C$23,$C$203,$C$212,$C$545,$C$599)</f>
        <v>12709.4</v>
      </c>
      <c r="O636" s="3">
        <f>AVERAGE($C$131)</f>
        <v>12743</v>
      </c>
      <c r="P636" s="3">
        <f>AVERAGE($C$50)</f>
        <v>12782</v>
      </c>
      <c r="Q636" s="3">
        <f>AVERAGE($C$482)</f>
        <v>12755</v>
      </c>
      <c r="R636" s="3">
        <f>AVERAGE($C$554)</f>
        <v>12685</v>
      </c>
      <c r="S636" s="3">
        <f>AVERAGE($C$68)</f>
        <v>12810</v>
      </c>
      <c r="T636" s="3">
        <f>AVERAGE($C$563)</f>
        <v>12746</v>
      </c>
      <c r="U636" s="3">
        <f>AVERAGE($C$428,$C$491)</f>
        <v>12801</v>
      </c>
      <c r="V636" s="3">
        <f>AVERAGE($C$572)</f>
        <v>12784</v>
      </c>
      <c r="W636" s="3">
        <f>AVERAGE($C$140,$C$383)</f>
        <v>12839</v>
      </c>
      <c r="X636" s="3">
        <f>AVERAGE($C$401)</f>
        <v>12909</v>
      </c>
      <c r="Y636" s="3">
        <f>AVERAGE($C$221,$C$248,$C$275,$C$284,$C$293,$C$410,$C$581)</f>
        <v>12926.285714285714</v>
      </c>
      <c r="Z636" s="3">
        <f>AVERAGE($C$122)</f>
        <v>12976</v>
      </c>
      <c r="AA636" s="3">
        <f>AVERAGE($C$302)</f>
        <v>12939</v>
      </c>
      <c r="AB636" s="3">
        <f>AVERAGE($C$311)</f>
        <v>12972</v>
      </c>
      <c r="AC636" s="3">
        <f>AVERAGE($C$167)</f>
        <v>13013</v>
      </c>
      <c r="AD636" s="3">
        <f>AVERAGE($C$320)</f>
        <v>13065</v>
      </c>
      <c r="AE636" s="3">
        <f>AVERAGE($C$59)</f>
        <v>13015</v>
      </c>
      <c r="AF636" s="3">
        <f>AVERAGE($C$86)</f>
        <v>13047</v>
      </c>
      <c r="AG636" s="3">
        <f>AVERAGE($C$329)</f>
        <v>13062</v>
      </c>
      <c r="AH636" s="3">
        <f>AVERAGE($C$338)</f>
        <v>13067</v>
      </c>
      <c r="AI636" s="3">
        <f>AVERAGE($C$95,$C$230,$C$257)</f>
        <v>13086.333333333334</v>
      </c>
      <c r="AJ636" s="3">
        <f>AVERAGE($C$347)</f>
        <v>13123</v>
      </c>
      <c r="AK636" s="3">
        <f>AVERAGE($C$464)</f>
        <v>13155</v>
      </c>
      <c r="AL636" s="3">
        <f>AVERAGE($C$500)</f>
        <v>13113</v>
      </c>
      <c r="AM636" s="3">
        <f>AVERAGE($C$419)</f>
        <v>13190</v>
      </c>
      <c r="AN636" s="3">
        <f>AVERAGE($C$77)</f>
        <v>13056</v>
      </c>
      <c r="AO636" s="3">
        <f>AVERAGE($C$392)</f>
        <v>13205</v>
      </c>
      <c r="AP636" s="3">
        <f>AVERAGE($C$104)</f>
        <v>13267</v>
      </c>
      <c r="AQ636" s="3">
        <f>AVERAGE($C$239,$C$266)</f>
        <v>13173</v>
      </c>
      <c r="AR636" s="3">
        <f>AVERAGE($C$446,$C$455)</f>
        <v>13248.5</v>
      </c>
      <c r="AS636" s="3">
        <f>AVERAGE($C$356)</f>
        <v>13276</v>
      </c>
      <c r="AT636" s="3">
        <f>AVERAGE($C$158)</f>
        <v>13287</v>
      </c>
      <c r="AU636" s="3">
        <f>AVERAGE($C$365)</f>
        <v>13289</v>
      </c>
      <c r="AV636" s="3">
        <f>AVERAGE($C$14)</f>
        <v>13341</v>
      </c>
      <c r="AW636" s="3">
        <f>AVERAGE($C$374)</f>
        <v>13326</v>
      </c>
    </row>
    <row r="637" spans="1:49" ht="20.100000000000001" customHeight="1" x14ac:dyDescent="0.25">
      <c r="A637" s="3" t="s">
        <v>18</v>
      </c>
      <c r="B637" s="3">
        <f>AVERAGE(C637:AW637)</f>
        <v>21613.041337386017</v>
      </c>
      <c r="C637" s="3">
        <f>AVERAGE($C$177,$C$474)</f>
        <v>20669</v>
      </c>
      <c r="D637" s="3">
        <f>AVERAGE($C$186)</f>
        <v>20902</v>
      </c>
      <c r="E637" s="3">
        <f>AVERAGE($C$195)</f>
        <v>20951</v>
      </c>
      <c r="F637" s="3">
        <f>AVERAGE($C$150)</f>
        <v>20993</v>
      </c>
      <c r="G637" s="3">
        <f>AVERAGE($C$33,$C$42)</f>
        <v>21051</v>
      </c>
      <c r="H637" s="3">
        <f>AVERAGE($C$510)</f>
        <v>21021</v>
      </c>
      <c r="I637" s="3">
        <f>AVERAGE($C$519)</f>
        <v>21072</v>
      </c>
      <c r="J637" s="3">
        <f>AVERAGE($C$528)</f>
        <v>21056</v>
      </c>
      <c r="K637" s="3">
        <f>AVERAGE($C$114,$C$438)</f>
        <v>21230</v>
      </c>
      <c r="L637" s="3">
        <f>AVERAGE($C$591)</f>
        <v>21277</v>
      </c>
      <c r="M637" s="3">
        <f>AVERAGE($C$537)</f>
        <v>21166</v>
      </c>
      <c r="N637" s="3">
        <f>AVERAGE($C$24,$C$204,$C$213,$C$546,$C$600)</f>
        <v>21261.8</v>
      </c>
      <c r="O637" s="3">
        <f>AVERAGE($C$132)</f>
        <v>21223</v>
      </c>
      <c r="P637" s="3">
        <f>AVERAGE($C$51)</f>
        <v>21316</v>
      </c>
      <c r="Q637" s="3">
        <f>AVERAGE($C$483)</f>
        <v>21281</v>
      </c>
      <c r="R637" s="3">
        <f>AVERAGE($C$555)</f>
        <v>21360</v>
      </c>
      <c r="S637" s="3">
        <f>AVERAGE($C$69)</f>
        <v>21470</v>
      </c>
      <c r="T637" s="3">
        <f>AVERAGE($C$564)</f>
        <v>21360</v>
      </c>
      <c r="U637" s="3">
        <f>AVERAGE($C$429,$C$492)</f>
        <v>21457</v>
      </c>
      <c r="V637" s="3">
        <f>AVERAGE($C$573)</f>
        <v>21601</v>
      </c>
      <c r="W637" s="3">
        <f>AVERAGE($C$141,$C$384)</f>
        <v>21566.5</v>
      </c>
      <c r="X637" s="3">
        <f>AVERAGE($C$402)</f>
        <v>21753</v>
      </c>
      <c r="Y637" s="3">
        <f>AVERAGE($C$222,$C$249,$C$276,$C$285,$C$294,$C$411,$C$582)</f>
        <v>21639.142857142859</v>
      </c>
      <c r="Z637" s="3">
        <f>AVERAGE($C$123)</f>
        <v>21574</v>
      </c>
      <c r="AA637" s="3">
        <f>AVERAGE($C$303)</f>
        <v>21745</v>
      </c>
      <c r="AB637" s="3">
        <f>AVERAGE($C$312)</f>
        <v>21731</v>
      </c>
      <c r="AC637" s="3">
        <f>AVERAGE($C$168)</f>
        <v>21858</v>
      </c>
      <c r="AD637" s="3">
        <f>AVERAGE($C$321)</f>
        <v>21780</v>
      </c>
      <c r="AE637" s="3">
        <f>AVERAGE($C$60)</f>
        <v>21771</v>
      </c>
      <c r="AF637" s="3">
        <f>AVERAGE($C$87)</f>
        <v>21865</v>
      </c>
      <c r="AG637" s="3">
        <f>AVERAGE($C$330)</f>
        <v>21829</v>
      </c>
      <c r="AH637" s="3">
        <f>AVERAGE($C$339)</f>
        <v>21906</v>
      </c>
      <c r="AI637" s="3">
        <f>AVERAGE($C$96,$C$231,$C$258)</f>
        <v>21868</v>
      </c>
      <c r="AJ637" s="3">
        <f>AVERAGE($C$348)</f>
        <v>21882</v>
      </c>
      <c r="AK637" s="3">
        <f>AVERAGE($C$465)</f>
        <v>22004</v>
      </c>
      <c r="AL637" s="3">
        <f>AVERAGE($C$501)</f>
        <v>22011</v>
      </c>
      <c r="AM637" s="3">
        <f>AVERAGE($C$420)</f>
        <v>21885</v>
      </c>
      <c r="AN637" s="3">
        <f>AVERAGE($C$78)</f>
        <v>21775</v>
      </c>
      <c r="AO637" s="3">
        <f>AVERAGE($C$393)</f>
        <v>22036</v>
      </c>
      <c r="AP637" s="3">
        <f>AVERAGE($C$105)</f>
        <v>22212</v>
      </c>
      <c r="AQ637" s="3">
        <f>AVERAGE($C$240,$C$267)</f>
        <v>22032.5</v>
      </c>
      <c r="AR637" s="3">
        <f>AVERAGE($C$447,$C$456)</f>
        <v>22120</v>
      </c>
      <c r="AS637" s="3">
        <f>AVERAGE($C$357)</f>
        <v>22124</v>
      </c>
      <c r="AT637" s="3">
        <f>AVERAGE($C$159)</f>
        <v>22228</v>
      </c>
      <c r="AU637" s="3">
        <f>AVERAGE($C$366)</f>
        <v>22189</v>
      </c>
      <c r="AV637" s="3">
        <f>AVERAGE($C$15)</f>
        <v>22357</v>
      </c>
      <c r="AW637" s="3">
        <f>AVERAGE($C$375)</f>
        <v>22354</v>
      </c>
    </row>
    <row r="639" spans="1:49" ht="20.100000000000001" customHeight="1" x14ac:dyDescent="0.25">
      <c r="A639" s="4" t="s">
        <v>159</v>
      </c>
      <c r="B639" s="4" t="s">
        <v>13</v>
      </c>
      <c r="C639" s="4" t="s">
        <v>15</v>
      </c>
      <c r="D639" s="4" t="s">
        <v>16</v>
      </c>
      <c r="E639" s="4" t="s">
        <v>17</v>
      </c>
      <c r="F639" s="4" t="s">
        <v>18</v>
      </c>
    </row>
    <row r="640" spans="1:49" ht="20.100000000000001" customHeight="1" x14ac:dyDescent="0.25">
      <c r="A640" s="3" t="s">
        <v>151</v>
      </c>
      <c r="B640" s="3">
        <f>COUNT($C$173,$C$470,$C$182,$C$191,$C$146,$C$29,$C$38,$C$506,$C$515,$C$524)</f>
        <v>10</v>
      </c>
      <c r="C640" s="3">
        <f>AVERAGE($C$174,$C$471,$C$183,$C$192,$C$147,$C$30,$C$39,$C$507,$C$516,$C$525)</f>
        <v>4158.2</v>
      </c>
      <c r="D640" s="3">
        <f>AVERAGE($C$175,$C$472,$C$184,$C$193,$C$148,$C$31,$C$40,$C$508,$C$517,$C$526)</f>
        <v>8346.7999999999993</v>
      </c>
      <c r="E640" s="3">
        <f>AVERAGE($C$176,$C$473,$C$185,$C$194,$C$149,$C$32,$C$41,$C$509,$C$518,$C$527)</f>
        <v>12537</v>
      </c>
      <c r="F640" s="3">
        <f>AVERAGE($C$177,$C$474,$C$186,$C$195,$C$150,$C$33,$C$42,$C$510,$C$519,$C$528)</f>
        <v>20943.5</v>
      </c>
    </row>
    <row r="641" spans="1:6" ht="20.100000000000001" customHeight="1" x14ac:dyDescent="0.25">
      <c r="A641" s="3" t="s">
        <v>152</v>
      </c>
      <c r="B641" s="3">
        <f>COUNT($C$110,$C$434,$C$587,$C$533,$C$20,$C$200,$C$209,$C$542,$C$596,$C$128)</f>
        <v>10</v>
      </c>
      <c r="C641" s="3">
        <f>AVERAGE($C$111,$C$435,$C$588,$C$534,$C$21,$C$201,$C$210,$C$543,$C$597,$C$129)</f>
        <v>4191.8999999999996</v>
      </c>
      <c r="D641" s="3">
        <f>AVERAGE($C$112,$C$436,$C$589,$C$535,$C$22,$C$202,$C$211,$C$544,$C$598,$C$130)</f>
        <v>8438.7000000000007</v>
      </c>
      <c r="E641" s="3">
        <f>AVERAGE($C$113,$C$437,$C$590,$C$536,$C$23,$C$203,$C$212,$C$545,$C$599,$C$131)</f>
        <v>12706.4</v>
      </c>
      <c r="F641" s="3">
        <f>AVERAGE($C$114,$C$438,$C$591,$C$537,$C$24,$C$204,$C$213,$C$546,$C$600,$C$132)</f>
        <v>21243.5</v>
      </c>
    </row>
    <row r="642" spans="1:6" ht="20.100000000000001" customHeight="1" x14ac:dyDescent="0.25">
      <c r="A642" s="3" t="s">
        <v>153</v>
      </c>
      <c r="B642" s="3">
        <f>COUNT($C$47,$C$479,$C$551,$C$65,$C$560,$C$425,$C$488,$C$569,$C$137,$C$380)</f>
        <v>10</v>
      </c>
      <c r="C642" s="3">
        <f>AVERAGE($C$48,$C$480,$C$552,$C$66,$C$561,$C$426,$C$489,$C$570,$C$138,$C$381)</f>
        <v>4227.8999999999996</v>
      </c>
      <c r="D642" s="3">
        <f>AVERAGE($C$49,$C$481,$C$553,$C$67,$C$562,$C$427,$C$490,$C$571,$C$139,$C$382)</f>
        <v>8510.4</v>
      </c>
      <c r="E642" s="3">
        <f>AVERAGE($C$50,$C$482,$C$554,$C$68,$C$563,$C$428,$C$491,$C$572,$C$140,$C$383)</f>
        <v>12784.2</v>
      </c>
      <c r="F642" s="3">
        <f>AVERAGE($C$51,$C$483,$C$555,$C$69,$C$564,$C$429,$C$492,$C$573,$C$141,$C$384)</f>
        <v>21443.5</v>
      </c>
    </row>
    <row r="643" spans="1:6" ht="20.100000000000001" customHeight="1" x14ac:dyDescent="0.25">
      <c r="A643" s="3" t="s">
        <v>154</v>
      </c>
      <c r="B643" s="3">
        <f>COUNT($C$398,$C$218,$C$245,$C$272,$C$281,$C$290,$C$407,$C$578,$C$119,$C$299)</f>
        <v>10</v>
      </c>
      <c r="C643" s="3">
        <f>AVERAGE($C$399,$C$219,$C$246,$C$273,$C$282,$C$291,$C$408,$C$579,$C$120,$C$300)</f>
        <v>4261.8999999999996</v>
      </c>
      <c r="D643" s="3">
        <f>AVERAGE($C$400,$C$220,$C$247,$C$274,$C$283,$C$292,$C$409,$C$580,$C$121,$C$301)</f>
        <v>8599.5</v>
      </c>
      <c r="E643" s="3">
        <f>AVERAGE($C$401,$C$221,$C$248,$C$275,$C$284,$C$293,$C$410,$C$581,$C$122,$C$302)</f>
        <v>12930.8</v>
      </c>
      <c r="F643" s="3">
        <f>AVERAGE($C$402,$C$222,$C$249,$C$276,$C$285,$C$294,$C$411,$C$582,$C$123,$C$303)</f>
        <v>21654.6</v>
      </c>
    </row>
    <row r="644" spans="1:6" ht="20.100000000000001" customHeight="1" x14ac:dyDescent="0.25">
      <c r="A644" s="3" t="s">
        <v>155</v>
      </c>
      <c r="B644" s="3">
        <f>COUNT($C$308,$C$164,$C$317,$C$56,$C$83,$C$326,$C$335,$C$92,$C$227,$C$254)</f>
        <v>10</v>
      </c>
      <c r="C644" s="3">
        <f>AVERAGE($C$309,$C$165,$C$318,$C$57,$C$84,$C$327,$C$336,$C$93,$C$228,$C$255)</f>
        <v>4312.8</v>
      </c>
      <c r="D644" s="3">
        <f>AVERAGE($C$310,$C$166,$C$319,$C$58,$C$85,$C$328,$C$337,$C$94,$C$229,$C$256)</f>
        <v>8665.2000000000007</v>
      </c>
      <c r="E644" s="3">
        <f>AVERAGE($C$311,$C$167,$C$320,$C$59,$C$86,$C$329,$C$338,$C$95,$C$230,$C$257)</f>
        <v>13050</v>
      </c>
      <c r="F644" s="3">
        <f>AVERAGE($C$312,$C$168,$C$321,$C$60,$C$87,$C$330,$C$339,$C$96,$C$231,$C$258)</f>
        <v>21834.400000000001</v>
      </c>
    </row>
    <row r="645" spans="1:6" ht="20.100000000000001" customHeight="1" x14ac:dyDescent="0.25">
      <c r="A645" s="3" t="s">
        <v>156</v>
      </c>
      <c r="B645" s="3">
        <f>COUNT($C$344,$C$461,$C$497,$C$416,$C$74,$C$389,$C$101,$C$236,$C$263)</f>
        <v>9</v>
      </c>
      <c r="C645" s="3">
        <f>AVERAGE($C$345,$C$462,$C$498,$C$417,$C$75,$C$390,$C$102,$C$237,$C$264)</f>
        <v>4348.333333333333</v>
      </c>
      <c r="D645" s="3">
        <f>AVERAGE($C$346,$C$463,$C$499,$C$418,$C$76,$C$391,$C$103,$C$238,$C$265)</f>
        <v>8752.1111111111113</v>
      </c>
      <c r="E645" s="3">
        <f>AVERAGE($C$347,$C$464,$C$500,$C$419,$C$77,$C$392,$C$104,$C$239,$C$266)</f>
        <v>13161.666666666666</v>
      </c>
      <c r="F645" s="3">
        <f>AVERAGE($C$348,$C$465,$C$501,$C$420,$C$78,$C$393,$C$105,$C$240,$C$267)</f>
        <v>21985.555555555555</v>
      </c>
    </row>
    <row r="646" spans="1:6" ht="20.100000000000001" customHeight="1" x14ac:dyDescent="0.25">
      <c r="A646" s="3" t="s">
        <v>157</v>
      </c>
      <c r="B646" s="3">
        <f>COUNT($C$443,$C$452,$C$353,$C$155,$C$362,$C$11,$C$371)</f>
        <v>7</v>
      </c>
      <c r="C646" s="3">
        <f>AVERAGE($C$444,$C$453,$C$354,$C$156,$C$363,$C$12,$C$372)</f>
        <v>4397</v>
      </c>
      <c r="D646" s="3">
        <f>AVERAGE($C$445,$C$454,$C$355,$C$157,$C$364,$C$13,$C$373)</f>
        <v>8836.7142857142862</v>
      </c>
      <c r="E646" s="3">
        <f>AVERAGE($C$446,$C$455,$C$356,$C$158,$C$365,$C$14,$C$374)</f>
        <v>13288</v>
      </c>
      <c r="F646" s="3">
        <f>AVERAGE($C$447,$C$456,$C$357,$C$159,$C$366,$C$15,$C$375)</f>
        <v>22213.142857142859</v>
      </c>
    </row>
  </sheetData>
  <mergeCells count="3">
    <mergeCell ref="B604:AW604"/>
    <mergeCell ref="B622:AW622"/>
    <mergeCell ref="B631:AW6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Anton Leushkin</cp:lastModifiedBy>
  <dcterms:created xsi:type="dcterms:W3CDTF">2021-06-17T05:54:21Z</dcterms:created>
  <dcterms:modified xsi:type="dcterms:W3CDTF">2021-06-17T12:30:06Z</dcterms:modified>
</cp:coreProperties>
</file>