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Таблицы\КЗН\"/>
    </mc:Choice>
  </mc:AlternateContent>
  <xr:revisionPtr revIDLastSave="0" documentId="13_ncr:1_{B63F2F02-9731-49CE-9F6D-F7EC1B91B263}" xr6:coauthVersionLast="47" xr6:coauthVersionMax="47" xr10:uidLastSave="{00000000-0000-0000-0000-000000000000}"/>
  <bookViews>
    <workbookView xWindow="75" yWindow="0" windowWidth="16290" windowHeight="15600" xr2:uid="{00000000-000D-0000-FFFF-FFFF00000000}"/>
  </bookViews>
  <sheets>
    <sheet name="Results" sheetId="1" r:id="rId1"/>
  </sheets>
  <externalReferences>
    <externalReference r:id="rId2"/>
  </externalReferences>
  <calcPr calcId="181029" refMode="R1C1"/>
</workbook>
</file>

<file path=xl/calcChain.xml><?xml version="1.0" encoding="utf-8"?>
<calcChain xmlns="http://schemas.openxmlformats.org/spreadsheetml/2006/main">
  <c r="G1224" i="1" l="1"/>
  <c r="G1215" i="1"/>
  <c r="E1221" i="1" s="1"/>
  <c r="G1206" i="1"/>
  <c r="E1208" i="1" s="1"/>
  <c r="G1197" i="1"/>
  <c r="G1188" i="1"/>
  <c r="E1193" i="1" s="1"/>
  <c r="G1179" i="1"/>
  <c r="E1184" i="1" s="1"/>
  <c r="G1170" i="1"/>
  <c r="E1172" i="1" s="1"/>
  <c r="G1161" i="1"/>
  <c r="G1152" i="1"/>
  <c r="E1157" i="1" s="1"/>
  <c r="G1143" i="1"/>
  <c r="E1149" i="1" s="1"/>
  <c r="G1134" i="1"/>
  <c r="G1125" i="1"/>
  <c r="G1116" i="1"/>
  <c r="G1107" i="1"/>
  <c r="E1113" i="1" s="1"/>
  <c r="G1098" i="1"/>
  <c r="G1089" i="1"/>
  <c r="G1080" i="1"/>
  <c r="G1071" i="1"/>
  <c r="E1076" i="1" s="1"/>
  <c r="G1062" i="1"/>
  <c r="G1053" i="1"/>
  <c r="E1059" i="1" s="1"/>
  <c r="G1044" i="1"/>
  <c r="G1035" i="1"/>
  <c r="E1040" i="1" s="1"/>
  <c r="G1026" i="1"/>
  <c r="E1031" i="1" s="1"/>
  <c r="G1017" i="1"/>
  <c r="E1021" i="1" s="1"/>
  <c r="G1008" i="1"/>
  <c r="G999" i="1"/>
  <c r="E1004" i="1" s="1"/>
  <c r="G990" i="1"/>
  <c r="E993" i="1" s="1"/>
  <c r="G981" i="1"/>
  <c r="E983" i="1" s="1"/>
  <c r="G972" i="1"/>
  <c r="G963" i="1"/>
  <c r="E968" i="1" s="1"/>
  <c r="G954" i="1"/>
  <c r="E957" i="1" s="1"/>
  <c r="G945" i="1"/>
  <c r="G936" i="1"/>
  <c r="G927" i="1"/>
  <c r="E932" i="1" s="1"/>
  <c r="G918" i="1"/>
  <c r="E922" i="1" s="1"/>
  <c r="G909" i="1"/>
  <c r="E912" i="1" s="1"/>
  <c r="G900" i="1"/>
  <c r="G891" i="1"/>
  <c r="E896" i="1" s="1"/>
  <c r="AG1239" i="1" s="1"/>
  <c r="G882" i="1"/>
  <c r="E885" i="1" s="1"/>
  <c r="AE1237" i="1" s="1"/>
  <c r="G873" i="1"/>
  <c r="G864" i="1"/>
  <c r="G855" i="1"/>
  <c r="G846" i="1"/>
  <c r="E849" i="1" s="1"/>
  <c r="X1237" i="1" s="1"/>
  <c r="G837" i="1"/>
  <c r="E839" i="1" s="1"/>
  <c r="G828" i="1"/>
  <c r="G819" i="1"/>
  <c r="G810" i="1"/>
  <c r="E815" i="1" s="1"/>
  <c r="G801" i="1"/>
  <c r="E805" i="1" s="1"/>
  <c r="G792" i="1"/>
  <c r="G783" i="1"/>
  <c r="G774" i="1"/>
  <c r="G765" i="1"/>
  <c r="E770" i="1" s="1"/>
  <c r="G756" i="1"/>
  <c r="G747" i="1"/>
  <c r="G738" i="1"/>
  <c r="E744" i="1" s="1"/>
  <c r="G729" i="1"/>
  <c r="E734" i="1" s="1"/>
  <c r="G720" i="1"/>
  <c r="G711" i="1"/>
  <c r="G702" i="1"/>
  <c r="E708" i="1" s="1"/>
  <c r="G693" i="1"/>
  <c r="E698" i="1" s="1"/>
  <c r="N1239" i="1" s="1"/>
  <c r="G684" i="1"/>
  <c r="G675" i="1"/>
  <c r="G666" i="1"/>
  <c r="E672" i="1" s="1"/>
  <c r="G657" i="1"/>
  <c r="G648" i="1"/>
  <c r="G639" i="1"/>
  <c r="E645" i="1" s="1"/>
  <c r="G630" i="1"/>
  <c r="E632" i="1" s="1"/>
  <c r="G621" i="1"/>
  <c r="G612" i="1"/>
  <c r="G603" i="1"/>
  <c r="E609" i="1" s="1"/>
  <c r="G594" i="1"/>
  <c r="E596" i="1" s="1"/>
  <c r="G585" i="1"/>
  <c r="G576" i="1"/>
  <c r="G567" i="1"/>
  <c r="E573" i="1" s="1"/>
  <c r="G558" i="1"/>
  <c r="E560" i="1" s="1"/>
  <c r="G549" i="1"/>
  <c r="G540" i="1"/>
  <c r="G531" i="1"/>
  <c r="E537" i="1" s="1"/>
  <c r="G522" i="1"/>
  <c r="E524" i="1" s="1"/>
  <c r="G513" i="1"/>
  <c r="G504" i="1"/>
  <c r="G495" i="1"/>
  <c r="E501" i="1" s="1"/>
  <c r="G486" i="1"/>
  <c r="E488" i="1" s="1"/>
  <c r="G477" i="1"/>
  <c r="G468" i="1"/>
  <c r="G459" i="1"/>
  <c r="E465" i="1" s="1"/>
  <c r="G450" i="1"/>
  <c r="E452" i="1" s="1"/>
  <c r="G441" i="1"/>
  <c r="G432" i="1"/>
  <c r="G423" i="1"/>
  <c r="E429" i="1" s="1"/>
  <c r="G414" i="1"/>
  <c r="E416" i="1" s="1"/>
  <c r="G405" i="1"/>
  <c r="G396" i="1"/>
  <c r="G387" i="1"/>
  <c r="E393" i="1" s="1"/>
  <c r="G378" i="1"/>
  <c r="E380" i="1" s="1"/>
  <c r="G369" i="1"/>
  <c r="G360" i="1"/>
  <c r="G351" i="1"/>
  <c r="E357" i="1" s="1"/>
  <c r="G342" i="1"/>
  <c r="E344" i="1" s="1"/>
  <c r="G333" i="1"/>
  <c r="G324" i="1"/>
  <c r="G315" i="1"/>
  <c r="E321" i="1" s="1"/>
  <c r="G306" i="1"/>
  <c r="E308" i="1" s="1"/>
  <c r="G297" i="1"/>
  <c r="G288" i="1"/>
  <c r="G279" i="1"/>
  <c r="E285" i="1" s="1"/>
  <c r="G270" i="1"/>
  <c r="G261" i="1"/>
  <c r="E266" i="1" s="1"/>
  <c r="G252" i="1"/>
  <c r="G243" i="1"/>
  <c r="G234" i="1"/>
  <c r="E240" i="1" s="1"/>
  <c r="G225" i="1"/>
  <c r="E230" i="1" s="1"/>
  <c r="G216" i="1"/>
  <c r="G207" i="1"/>
  <c r="G198" i="1"/>
  <c r="E204" i="1" s="1"/>
  <c r="G189" i="1"/>
  <c r="E194" i="1" s="1"/>
  <c r="G180" i="1"/>
  <c r="G171" i="1"/>
  <c r="G162" i="1"/>
  <c r="E168" i="1" s="1"/>
  <c r="G153" i="1"/>
  <c r="E158" i="1" s="1"/>
  <c r="G144" i="1"/>
  <c r="G135" i="1"/>
  <c r="G126" i="1"/>
  <c r="E132" i="1" s="1"/>
  <c r="G117" i="1"/>
  <c r="E122" i="1" s="1"/>
  <c r="G108" i="1"/>
  <c r="G99" i="1"/>
  <c r="G90" i="1"/>
  <c r="E96" i="1" s="1"/>
  <c r="G81" i="1"/>
  <c r="E86" i="1" s="1"/>
  <c r="G72" i="1"/>
  <c r="G63" i="1"/>
  <c r="E66" i="1" s="1"/>
  <c r="G54" i="1"/>
  <c r="E59" i="1" s="1"/>
  <c r="G45" i="1"/>
  <c r="E51" i="1" s="1"/>
  <c r="G9" i="1"/>
  <c r="G36" i="1"/>
  <c r="E41" i="1" s="1"/>
  <c r="G27" i="1"/>
  <c r="G18" i="1"/>
  <c r="C1250" i="1"/>
  <c r="E1250" i="1"/>
  <c r="G1250" i="1"/>
  <c r="I1250" i="1"/>
  <c r="K1250" i="1"/>
  <c r="F1276" i="1"/>
  <c r="E1276" i="1"/>
  <c r="D1276" i="1"/>
  <c r="C1276" i="1"/>
  <c r="B1276" i="1"/>
  <c r="F1275" i="1"/>
  <c r="E1275" i="1"/>
  <c r="D1275" i="1"/>
  <c r="C1275" i="1"/>
  <c r="B1275" i="1"/>
  <c r="F1274" i="1"/>
  <c r="E1274" i="1"/>
  <c r="D1274" i="1"/>
  <c r="C1274" i="1"/>
  <c r="B1274" i="1"/>
  <c r="F1273" i="1"/>
  <c r="E1273" i="1"/>
  <c r="D1273" i="1"/>
  <c r="C1273" i="1"/>
  <c r="B1273" i="1"/>
  <c r="F1272" i="1"/>
  <c r="E1272" i="1"/>
  <c r="D1272" i="1"/>
  <c r="C1272" i="1"/>
  <c r="B1272" i="1"/>
  <c r="F1271" i="1"/>
  <c r="E1271" i="1"/>
  <c r="D1271" i="1"/>
  <c r="C1271" i="1"/>
  <c r="B1271" i="1"/>
  <c r="F1270" i="1"/>
  <c r="E1270" i="1"/>
  <c r="D1270" i="1"/>
  <c r="C1270" i="1"/>
  <c r="B1270" i="1"/>
  <c r="AL1267" i="1"/>
  <c r="AK1267" i="1"/>
  <c r="AJ1267" i="1"/>
  <c r="AI1267" i="1"/>
  <c r="AH1267" i="1"/>
  <c r="AG1267" i="1"/>
  <c r="AF1267" i="1"/>
  <c r="AE1267" i="1"/>
  <c r="AD1267" i="1"/>
  <c r="AC1267" i="1"/>
  <c r="AB1267" i="1"/>
  <c r="AA1267" i="1"/>
  <c r="Z1267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AL1266" i="1"/>
  <c r="AK1266" i="1"/>
  <c r="AJ1266" i="1"/>
  <c r="AI1266" i="1"/>
  <c r="AH1266" i="1"/>
  <c r="AG1266" i="1"/>
  <c r="AF1266" i="1"/>
  <c r="AE1266" i="1"/>
  <c r="AD1266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B1266" i="1" s="1"/>
  <c r="E1266" i="1"/>
  <c r="D1266" i="1"/>
  <c r="C1266" i="1"/>
  <c r="AL1265" i="1"/>
  <c r="AK1265" i="1"/>
  <c r="AJ1265" i="1"/>
  <c r="AI1265" i="1"/>
  <c r="AH1265" i="1"/>
  <c r="AG1265" i="1"/>
  <c r="AF1265" i="1"/>
  <c r="AE1265" i="1"/>
  <c r="AD1265" i="1"/>
  <c r="AC1265" i="1"/>
  <c r="AB1265" i="1"/>
  <c r="AA1265" i="1"/>
  <c r="Z1265" i="1"/>
  <c r="Y1265" i="1"/>
  <c r="X1265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AL1264" i="1"/>
  <c r="AK1264" i="1"/>
  <c r="AJ1264" i="1"/>
  <c r="AI1264" i="1"/>
  <c r="AH1264" i="1"/>
  <c r="AG1264" i="1"/>
  <c r="AF1264" i="1"/>
  <c r="AE1264" i="1"/>
  <c r="AD1264" i="1"/>
  <c r="AC1264" i="1"/>
  <c r="AB1264" i="1"/>
  <c r="AA1264" i="1"/>
  <c r="Z1264" i="1"/>
  <c r="Y1264" i="1"/>
  <c r="X1264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AL1263" i="1"/>
  <c r="AK1263" i="1"/>
  <c r="AJ1263" i="1"/>
  <c r="AI1263" i="1"/>
  <c r="AH1263" i="1"/>
  <c r="AG1263" i="1"/>
  <c r="AF1263" i="1"/>
  <c r="AE1263" i="1"/>
  <c r="AD1263" i="1"/>
  <c r="AC1263" i="1"/>
  <c r="AB1263" i="1"/>
  <c r="AA1263" i="1"/>
  <c r="Z1263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K1249" i="1"/>
  <c r="I1249" i="1"/>
  <c r="G1249" i="1"/>
  <c r="E1249" i="1"/>
  <c r="C1249" i="1"/>
  <c r="K1248" i="1"/>
  <c r="I1248" i="1"/>
  <c r="G1248" i="1"/>
  <c r="E1248" i="1"/>
  <c r="C1248" i="1"/>
  <c r="K1247" i="1"/>
  <c r="I1247" i="1"/>
  <c r="G1247" i="1"/>
  <c r="E1247" i="1"/>
  <c r="C1247" i="1"/>
  <c r="K1246" i="1"/>
  <c r="I1246" i="1"/>
  <c r="G1246" i="1"/>
  <c r="E1246" i="1"/>
  <c r="C1246" i="1"/>
  <c r="K1245" i="1"/>
  <c r="I1245" i="1"/>
  <c r="G1245" i="1"/>
  <c r="E1245" i="1"/>
  <c r="C1245" i="1"/>
  <c r="K1244" i="1"/>
  <c r="I1244" i="1"/>
  <c r="G1244" i="1"/>
  <c r="E1244" i="1"/>
  <c r="C1244" i="1"/>
  <c r="K1243" i="1"/>
  <c r="I1243" i="1"/>
  <c r="G1243" i="1"/>
  <c r="E1243" i="1"/>
  <c r="C1243" i="1"/>
  <c r="AL1258" i="1"/>
  <c r="AK1258" i="1"/>
  <c r="AJ1258" i="1"/>
  <c r="AI1258" i="1"/>
  <c r="AH1258" i="1"/>
  <c r="AG1258" i="1"/>
  <c r="AF1258" i="1"/>
  <c r="AE1258" i="1"/>
  <c r="AD1258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B1258" i="1" s="1"/>
  <c r="D1258" i="1"/>
  <c r="C1258" i="1"/>
  <c r="AL1257" i="1"/>
  <c r="AK1257" i="1"/>
  <c r="AJ1257" i="1"/>
  <c r="AI1257" i="1"/>
  <c r="AH1257" i="1"/>
  <c r="AG1257" i="1"/>
  <c r="AF1257" i="1"/>
  <c r="AE1257" i="1"/>
  <c r="AD1257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AL1256" i="1"/>
  <c r="AK1256" i="1"/>
  <c r="AJ1256" i="1"/>
  <c r="AI1256" i="1"/>
  <c r="AH1256" i="1"/>
  <c r="AG1256" i="1"/>
  <c r="AF1256" i="1"/>
  <c r="AE1256" i="1"/>
  <c r="AD1256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AL1255" i="1"/>
  <c r="AK1255" i="1"/>
  <c r="AJ1255" i="1"/>
  <c r="AI1255" i="1"/>
  <c r="AH1255" i="1"/>
  <c r="AG1255" i="1"/>
  <c r="AF1255" i="1"/>
  <c r="AE1255" i="1"/>
  <c r="AD1255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AL1254" i="1"/>
  <c r="AK1254" i="1"/>
  <c r="AJ1254" i="1"/>
  <c r="AI1254" i="1"/>
  <c r="AH1254" i="1"/>
  <c r="AG1254" i="1"/>
  <c r="AF1254" i="1"/>
  <c r="AE1254" i="1"/>
  <c r="AD1254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B1254" i="1" s="1"/>
  <c r="D1254" i="1"/>
  <c r="C1254" i="1"/>
  <c r="E1230" i="1"/>
  <c r="D1230" i="1"/>
  <c r="E1229" i="1"/>
  <c r="D1229" i="1"/>
  <c r="E1228" i="1"/>
  <c r="D1228" i="1"/>
  <c r="E1227" i="1"/>
  <c r="D1227" i="1"/>
  <c r="E1226" i="1"/>
  <c r="D1226" i="1"/>
  <c r="D1221" i="1"/>
  <c r="E1220" i="1"/>
  <c r="D1220" i="1"/>
  <c r="D1219" i="1"/>
  <c r="E1218" i="1"/>
  <c r="D1218" i="1"/>
  <c r="D1217" i="1"/>
  <c r="D1212" i="1"/>
  <c r="D1211" i="1"/>
  <c r="E1210" i="1"/>
  <c r="D1210" i="1"/>
  <c r="D1209" i="1"/>
  <c r="D1208" i="1"/>
  <c r="D1203" i="1"/>
  <c r="D1202" i="1"/>
  <c r="D1201" i="1"/>
  <c r="D1200" i="1"/>
  <c r="D1199" i="1"/>
  <c r="E1194" i="1"/>
  <c r="D1194" i="1"/>
  <c r="D1193" i="1"/>
  <c r="E1192" i="1"/>
  <c r="D1192" i="1"/>
  <c r="D1191" i="1"/>
  <c r="E1190" i="1"/>
  <c r="D1190" i="1"/>
  <c r="E1185" i="1"/>
  <c r="D1185" i="1"/>
  <c r="D1184" i="1"/>
  <c r="E1183" i="1"/>
  <c r="D1183" i="1"/>
  <c r="D1182" i="1"/>
  <c r="E1181" i="1"/>
  <c r="D1181" i="1"/>
  <c r="D1176" i="1"/>
  <c r="D1175" i="1"/>
  <c r="E1174" i="1"/>
  <c r="D1174" i="1"/>
  <c r="D1173" i="1"/>
  <c r="D1172" i="1"/>
  <c r="D1167" i="1"/>
  <c r="D1166" i="1"/>
  <c r="D1165" i="1"/>
  <c r="D1164" i="1"/>
  <c r="D1163" i="1"/>
  <c r="E1158" i="1"/>
  <c r="D1158" i="1"/>
  <c r="D1157" i="1"/>
  <c r="E1156" i="1"/>
  <c r="D1156" i="1"/>
  <c r="E1155" i="1"/>
  <c r="D1155" i="1"/>
  <c r="E1154" i="1"/>
  <c r="D1154" i="1"/>
  <c r="D1149" i="1"/>
  <c r="E1148" i="1"/>
  <c r="D1148" i="1"/>
  <c r="D1147" i="1"/>
  <c r="E1146" i="1"/>
  <c r="D1146" i="1"/>
  <c r="D1145" i="1"/>
  <c r="D1140" i="1"/>
  <c r="D1139" i="1"/>
  <c r="D1138" i="1"/>
  <c r="E1137" i="1"/>
  <c r="D1137" i="1"/>
  <c r="D1136" i="1"/>
  <c r="D1131" i="1"/>
  <c r="D1130" i="1"/>
  <c r="D1129" i="1"/>
  <c r="D1128" i="1"/>
  <c r="D1127" i="1"/>
  <c r="E1122" i="1"/>
  <c r="D1122" i="1"/>
  <c r="E1121" i="1"/>
  <c r="D1121" i="1"/>
  <c r="E1120" i="1"/>
  <c r="D1120" i="1"/>
  <c r="E1119" i="1"/>
  <c r="D1119" i="1"/>
  <c r="E1118" i="1"/>
  <c r="D1118" i="1"/>
  <c r="D1113" i="1"/>
  <c r="D1112" i="1"/>
  <c r="E1111" i="1"/>
  <c r="D1111" i="1"/>
  <c r="D1110" i="1"/>
  <c r="E1109" i="1"/>
  <c r="D1109" i="1"/>
  <c r="D1104" i="1"/>
  <c r="D1103" i="1"/>
  <c r="D1102" i="1"/>
  <c r="E1101" i="1"/>
  <c r="D1101" i="1"/>
  <c r="D1100" i="1"/>
  <c r="D1095" i="1"/>
  <c r="D1094" i="1"/>
  <c r="D1093" i="1"/>
  <c r="D1092" i="1"/>
  <c r="D1091" i="1"/>
  <c r="E1086" i="1"/>
  <c r="D1086" i="1"/>
  <c r="E1085" i="1"/>
  <c r="D1085" i="1"/>
  <c r="E1084" i="1"/>
  <c r="D1084" i="1"/>
  <c r="E1083" i="1"/>
  <c r="D1083" i="1"/>
  <c r="E1082" i="1"/>
  <c r="D1082" i="1"/>
  <c r="E1077" i="1"/>
  <c r="D1077" i="1"/>
  <c r="D1076" i="1"/>
  <c r="E1075" i="1"/>
  <c r="D1075" i="1"/>
  <c r="D1074" i="1"/>
  <c r="E1073" i="1"/>
  <c r="D1073" i="1"/>
  <c r="D1068" i="1"/>
  <c r="D1067" i="1"/>
  <c r="D1066" i="1"/>
  <c r="D1065" i="1"/>
  <c r="D1064" i="1"/>
  <c r="D1059" i="1"/>
  <c r="D1058" i="1"/>
  <c r="D1057" i="1"/>
  <c r="D1056" i="1"/>
  <c r="D1055" i="1"/>
  <c r="E1050" i="1"/>
  <c r="AL1240" i="1" s="1"/>
  <c r="D1050" i="1"/>
  <c r="E1049" i="1"/>
  <c r="AL1239" i="1" s="1"/>
  <c r="D1049" i="1"/>
  <c r="E1048" i="1"/>
  <c r="AL1238" i="1" s="1"/>
  <c r="D1048" i="1"/>
  <c r="E1047" i="1"/>
  <c r="AL1237" i="1" s="1"/>
  <c r="D1047" i="1"/>
  <c r="E1046" i="1"/>
  <c r="AL1236" i="1" s="1"/>
  <c r="D1046" i="1"/>
  <c r="E1041" i="1"/>
  <c r="D1041" i="1"/>
  <c r="D1040" i="1"/>
  <c r="E1039" i="1"/>
  <c r="D1039" i="1"/>
  <c r="D1038" i="1"/>
  <c r="E1037" i="1"/>
  <c r="D1037" i="1"/>
  <c r="D1032" i="1"/>
  <c r="D1031" i="1"/>
  <c r="D1030" i="1"/>
  <c r="D1029" i="1"/>
  <c r="D1028" i="1"/>
  <c r="D1023" i="1"/>
  <c r="D1022" i="1"/>
  <c r="D1021" i="1"/>
  <c r="D1020" i="1"/>
  <c r="D1019" i="1"/>
  <c r="E1014" i="1"/>
  <c r="D1014" i="1"/>
  <c r="E1013" i="1"/>
  <c r="D1013" i="1"/>
  <c r="E1012" i="1"/>
  <c r="D1012" i="1"/>
  <c r="E1011" i="1"/>
  <c r="D1011" i="1"/>
  <c r="E1010" i="1"/>
  <c r="D1010" i="1"/>
  <c r="D1005" i="1"/>
  <c r="D1004" i="1"/>
  <c r="E1003" i="1"/>
  <c r="D1003" i="1"/>
  <c r="D1002" i="1"/>
  <c r="E1001" i="1"/>
  <c r="D1001" i="1"/>
  <c r="D996" i="1"/>
  <c r="D995" i="1"/>
  <c r="D994" i="1"/>
  <c r="D993" i="1"/>
  <c r="D992" i="1"/>
  <c r="D987" i="1"/>
  <c r="D986" i="1"/>
  <c r="D985" i="1"/>
  <c r="D984" i="1"/>
  <c r="D983" i="1"/>
  <c r="E978" i="1"/>
  <c r="D978" i="1"/>
  <c r="E977" i="1"/>
  <c r="D977" i="1"/>
  <c r="E976" i="1"/>
  <c r="D976" i="1"/>
  <c r="E975" i="1"/>
  <c r="D975" i="1"/>
  <c r="E974" i="1"/>
  <c r="D974" i="1"/>
  <c r="E969" i="1"/>
  <c r="D969" i="1"/>
  <c r="D968" i="1"/>
  <c r="D967" i="1"/>
  <c r="D966" i="1"/>
  <c r="E965" i="1"/>
  <c r="D965" i="1"/>
  <c r="D960" i="1"/>
  <c r="D959" i="1"/>
  <c r="D958" i="1"/>
  <c r="D957" i="1"/>
  <c r="D956" i="1"/>
  <c r="D951" i="1"/>
  <c r="D950" i="1"/>
  <c r="D949" i="1"/>
  <c r="D948" i="1"/>
  <c r="D947" i="1"/>
  <c r="E942" i="1"/>
  <c r="D942" i="1"/>
  <c r="E941" i="1"/>
  <c r="D941" i="1"/>
  <c r="E940" i="1"/>
  <c r="D940" i="1"/>
  <c r="E939" i="1"/>
  <c r="D939" i="1"/>
  <c r="E938" i="1"/>
  <c r="D938" i="1"/>
  <c r="E933" i="1"/>
  <c r="D933" i="1"/>
  <c r="D932" i="1"/>
  <c r="E931" i="1"/>
  <c r="D931" i="1"/>
  <c r="D930" i="1"/>
  <c r="D929" i="1"/>
  <c r="D924" i="1"/>
  <c r="D923" i="1"/>
  <c r="D922" i="1"/>
  <c r="D921" i="1"/>
  <c r="D920" i="1"/>
  <c r="D915" i="1"/>
  <c r="D914" i="1"/>
  <c r="D913" i="1"/>
  <c r="D912" i="1"/>
  <c r="D911" i="1"/>
  <c r="E906" i="1"/>
  <c r="D906" i="1"/>
  <c r="E905" i="1"/>
  <c r="D905" i="1"/>
  <c r="E904" i="1"/>
  <c r="D904" i="1"/>
  <c r="E903" i="1"/>
  <c r="D903" i="1"/>
  <c r="E902" i="1"/>
  <c r="D902" i="1"/>
  <c r="E897" i="1"/>
  <c r="AG1240" i="1" s="1"/>
  <c r="D897" i="1"/>
  <c r="D896" i="1"/>
  <c r="D895" i="1"/>
  <c r="D894" i="1"/>
  <c r="D893" i="1"/>
  <c r="D888" i="1"/>
  <c r="D887" i="1"/>
  <c r="D886" i="1"/>
  <c r="D885" i="1"/>
  <c r="D884" i="1"/>
  <c r="D879" i="1"/>
  <c r="D878" i="1"/>
  <c r="D877" i="1"/>
  <c r="D876" i="1"/>
  <c r="D875" i="1"/>
  <c r="E870" i="1"/>
  <c r="AA1240" i="1" s="1"/>
  <c r="D870" i="1"/>
  <c r="E869" i="1"/>
  <c r="AA1239" i="1" s="1"/>
  <c r="D869" i="1"/>
  <c r="E868" i="1"/>
  <c r="AA1238" i="1" s="1"/>
  <c r="D868" i="1"/>
  <c r="E867" i="1"/>
  <c r="AA1237" i="1" s="1"/>
  <c r="D867" i="1"/>
  <c r="E866" i="1"/>
  <c r="AA1236" i="1" s="1"/>
  <c r="D866" i="1"/>
  <c r="E861" i="1"/>
  <c r="Y1240" i="1" s="1"/>
  <c r="D861" i="1"/>
  <c r="E860" i="1"/>
  <c r="Y1239" i="1" s="1"/>
  <c r="D860" i="1"/>
  <c r="E859" i="1"/>
  <c r="Y1238" i="1" s="1"/>
  <c r="D859" i="1"/>
  <c r="E858" i="1"/>
  <c r="Y1237" i="1" s="1"/>
  <c r="D858" i="1"/>
  <c r="E857" i="1"/>
  <c r="Y1236" i="1" s="1"/>
  <c r="D857" i="1"/>
  <c r="D852" i="1"/>
  <c r="D851" i="1"/>
  <c r="D850" i="1"/>
  <c r="D849" i="1"/>
  <c r="D848" i="1"/>
  <c r="D843" i="1"/>
  <c r="D842" i="1"/>
  <c r="D841" i="1"/>
  <c r="D840" i="1"/>
  <c r="D839" i="1"/>
  <c r="E834" i="1"/>
  <c r="D834" i="1"/>
  <c r="E833" i="1"/>
  <c r="D833" i="1"/>
  <c r="E832" i="1"/>
  <c r="D832" i="1"/>
  <c r="E831" i="1"/>
  <c r="D831" i="1"/>
  <c r="E830" i="1"/>
  <c r="D830" i="1"/>
  <c r="E825" i="1"/>
  <c r="D825" i="1"/>
  <c r="E824" i="1"/>
  <c r="D824" i="1"/>
  <c r="E823" i="1"/>
  <c r="D823" i="1"/>
  <c r="E822" i="1"/>
  <c r="D822" i="1"/>
  <c r="E821" i="1"/>
  <c r="D821" i="1"/>
  <c r="D816" i="1"/>
  <c r="D815" i="1"/>
  <c r="D814" i="1"/>
  <c r="D813" i="1"/>
  <c r="D812" i="1"/>
  <c r="D807" i="1"/>
  <c r="D806" i="1"/>
  <c r="D805" i="1"/>
  <c r="D804" i="1"/>
  <c r="D803" i="1"/>
  <c r="E798" i="1"/>
  <c r="D798" i="1"/>
  <c r="E797" i="1"/>
  <c r="D797" i="1"/>
  <c r="E796" i="1"/>
  <c r="D796" i="1"/>
  <c r="E795" i="1"/>
  <c r="D795" i="1"/>
  <c r="E794" i="1"/>
  <c r="D794" i="1"/>
  <c r="E789" i="1"/>
  <c r="D789" i="1"/>
  <c r="E788" i="1"/>
  <c r="D788" i="1"/>
  <c r="E787" i="1"/>
  <c r="D787" i="1"/>
  <c r="E786" i="1"/>
  <c r="D786" i="1"/>
  <c r="E785" i="1"/>
  <c r="D785" i="1"/>
  <c r="D780" i="1"/>
  <c r="D779" i="1"/>
  <c r="D778" i="1"/>
  <c r="D777" i="1"/>
  <c r="D776" i="1"/>
  <c r="D771" i="1"/>
  <c r="D770" i="1"/>
  <c r="D769" i="1"/>
  <c r="D768" i="1"/>
  <c r="D767" i="1"/>
  <c r="E762" i="1"/>
  <c r="D762" i="1"/>
  <c r="E761" i="1"/>
  <c r="D761" i="1"/>
  <c r="E760" i="1"/>
  <c r="D760" i="1"/>
  <c r="E759" i="1"/>
  <c r="D759" i="1"/>
  <c r="E758" i="1"/>
  <c r="D758" i="1"/>
  <c r="E753" i="1"/>
  <c r="D753" i="1"/>
  <c r="E752" i="1"/>
  <c r="D752" i="1"/>
  <c r="E751" i="1"/>
  <c r="D751" i="1"/>
  <c r="E750" i="1"/>
  <c r="D750" i="1"/>
  <c r="E749" i="1"/>
  <c r="D749" i="1"/>
  <c r="D744" i="1"/>
  <c r="D743" i="1"/>
  <c r="D742" i="1"/>
  <c r="D741" i="1"/>
  <c r="D740" i="1"/>
  <c r="D735" i="1"/>
  <c r="D734" i="1"/>
  <c r="D733" i="1"/>
  <c r="D732" i="1"/>
  <c r="D731" i="1"/>
  <c r="E726" i="1"/>
  <c r="R1240" i="1" s="1"/>
  <c r="D726" i="1"/>
  <c r="E725" i="1"/>
  <c r="R1239" i="1" s="1"/>
  <c r="D725" i="1"/>
  <c r="E724" i="1"/>
  <c r="R1238" i="1" s="1"/>
  <c r="D724" i="1"/>
  <c r="E723" i="1"/>
  <c r="R1237" i="1" s="1"/>
  <c r="D723" i="1"/>
  <c r="E722" i="1"/>
  <c r="R1236" i="1" s="1"/>
  <c r="D722" i="1"/>
  <c r="E717" i="1"/>
  <c r="Q1240" i="1" s="1"/>
  <c r="D717" i="1"/>
  <c r="E716" i="1"/>
  <c r="Q1239" i="1" s="1"/>
  <c r="D716" i="1"/>
  <c r="E715" i="1"/>
  <c r="Q1238" i="1" s="1"/>
  <c r="D715" i="1"/>
  <c r="E714" i="1"/>
  <c r="Q1237" i="1" s="1"/>
  <c r="D714" i="1"/>
  <c r="E713" i="1"/>
  <c r="Q1236" i="1" s="1"/>
  <c r="D713" i="1"/>
  <c r="D708" i="1"/>
  <c r="D707" i="1"/>
  <c r="D706" i="1"/>
  <c r="D705" i="1"/>
  <c r="D704" i="1"/>
  <c r="D699" i="1"/>
  <c r="D698" i="1"/>
  <c r="D697" i="1"/>
  <c r="D696" i="1"/>
  <c r="D695" i="1"/>
  <c r="E690" i="1"/>
  <c r="D690" i="1"/>
  <c r="E689" i="1"/>
  <c r="D689" i="1"/>
  <c r="E688" i="1"/>
  <c r="D688" i="1"/>
  <c r="E687" i="1"/>
  <c r="D687" i="1"/>
  <c r="E686" i="1"/>
  <c r="D686" i="1"/>
  <c r="E681" i="1"/>
  <c r="L1240" i="1" s="1"/>
  <c r="D681" i="1"/>
  <c r="E680" i="1"/>
  <c r="L1239" i="1" s="1"/>
  <c r="D680" i="1"/>
  <c r="E679" i="1"/>
  <c r="L1238" i="1" s="1"/>
  <c r="D679" i="1"/>
  <c r="E678" i="1"/>
  <c r="L1237" i="1" s="1"/>
  <c r="D678" i="1"/>
  <c r="E677" i="1"/>
  <c r="L1236" i="1" s="1"/>
  <c r="D677" i="1"/>
  <c r="D672" i="1"/>
  <c r="D671" i="1"/>
  <c r="D670" i="1"/>
  <c r="D669" i="1"/>
  <c r="D668" i="1"/>
  <c r="D663" i="1"/>
  <c r="D662" i="1"/>
  <c r="D661" i="1"/>
  <c r="D660" i="1"/>
  <c r="D659" i="1"/>
  <c r="E654" i="1"/>
  <c r="D654" i="1"/>
  <c r="E653" i="1"/>
  <c r="D653" i="1"/>
  <c r="E652" i="1"/>
  <c r="D652" i="1"/>
  <c r="E651" i="1"/>
  <c r="D651" i="1"/>
  <c r="E650" i="1"/>
  <c r="D650" i="1"/>
  <c r="D645" i="1"/>
  <c r="E644" i="1"/>
  <c r="D644" i="1"/>
  <c r="D643" i="1"/>
  <c r="E642" i="1"/>
  <c r="D642" i="1"/>
  <c r="D641" i="1"/>
  <c r="D636" i="1"/>
  <c r="D635" i="1"/>
  <c r="D634" i="1"/>
  <c r="D633" i="1"/>
  <c r="D632" i="1"/>
  <c r="D627" i="1"/>
  <c r="D626" i="1"/>
  <c r="D625" i="1"/>
  <c r="D624" i="1"/>
  <c r="D623" i="1"/>
  <c r="E618" i="1"/>
  <c r="D618" i="1"/>
  <c r="E617" i="1"/>
  <c r="D617" i="1"/>
  <c r="E616" i="1"/>
  <c r="D616" i="1"/>
  <c r="E615" i="1"/>
  <c r="D615" i="1"/>
  <c r="E614" i="1"/>
  <c r="D614" i="1"/>
  <c r="D609" i="1"/>
  <c r="E608" i="1"/>
  <c r="D608" i="1"/>
  <c r="D607" i="1"/>
  <c r="E606" i="1"/>
  <c r="D606" i="1"/>
  <c r="D605" i="1"/>
  <c r="D600" i="1"/>
  <c r="D599" i="1"/>
  <c r="D598" i="1"/>
  <c r="D597" i="1"/>
  <c r="D596" i="1"/>
  <c r="D591" i="1"/>
  <c r="D590" i="1"/>
  <c r="D589" i="1"/>
  <c r="D588" i="1"/>
  <c r="D587" i="1"/>
  <c r="E582" i="1"/>
  <c r="D582" i="1"/>
  <c r="E581" i="1"/>
  <c r="D581" i="1"/>
  <c r="E580" i="1"/>
  <c r="D580" i="1"/>
  <c r="E579" i="1"/>
  <c r="D579" i="1"/>
  <c r="E578" i="1"/>
  <c r="D578" i="1"/>
  <c r="D573" i="1"/>
  <c r="E572" i="1"/>
  <c r="D572" i="1"/>
  <c r="D571" i="1"/>
  <c r="E570" i="1"/>
  <c r="D570" i="1"/>
  <c r="D569" i="1"/>
  <c r="D564" i="1"/>
  <c r="D563" i="1"/>
  <c r="D562" i="1"/>
  <c r="D561" i="1"/>
  <c r="D560" i="1"/>
  <c r="D555" i="1"/>
  <c r="D554" i="1"/>
  <c r="D553" i="1"/>
  <c r="D552" i="1"/>
  <c r="D551" i="1"/>
  <c r="E546" i="1"/>
  <c r="D546" i="1"/>
  <c r="E545" i="1"/>
  <c r="D545" i="1"/>
  <c r="E544" i="1"/>
  <c r="D544" i="1"/>
  <c r="E543" i="1"/>
  <c r="D543" i="1"/>
  <c r="E542" i="1"/>
  <c r="D542" i="1"/>
  <c r="D537" i="1"/>
  <c r="E536" i="1"/>
  <c r="D536" i="1"/>
  <c r="D535" i="1"/>
  <c r="E534" i="1"/>
  <c r="D534" i="1"/>
  <c r="D533" i="1"/>
  <c r="D528" i="1"/>
  <c r="D527" i="1"/>
  <c r="D526" i="1"/>
  <c r="D525" i="1"/>
  <c r="D524" i="1"/>
  <c r="D519" i="1"/>
  <c r="D518" i="1"/>
  <c r="D517" i="1"/>
  <c r="D516" i="1"/>
  <c r="D515" i="1"/>
  <c r="E510" i="1"/>
  <c r="D510" i="1"/>
  <c r="E509" i="1"/>
  <c r="D509" i="1"/>
  <c r="E508" i="1"/>
  <c r="D508" i="1"/>
  <c r="E507" i="1"/>
  <c r="D507" i="1"/>
  <c r="E506" i="1"/>
  <c r="D506" i="1"/>
  <c r="D501" i="1"/>
  <c r="E500" i="1"/>
  <c r="D500" i="1"/>
  <c r="D499" i="1"/>
  <c r="E498" i="1"/>
  <c r="D498" i="1"/>
  <c r="D497" i="1"/>
  <c r="D492" i="1"/>
  <c r="D491" i="1"/>
  <c r="D490" i="1"/>
  <c r="D489" i="1"/>
  <c r="D488" i="1"/>
  <c r="D483" i="1"/>
  <c r="D482" i="1"/>
  <c r="D481" i="1"/>
  <c r="D480" i="1"/>
  <c r="D479" i="1"/>
  <c r="E474" i="1"/>
  <c r="D474" i="1"/>
  <c r="E473" i="1"/>
  <c r="D473" i="1"/>
  <c r="E472" i="1"/>
  <c r="D472" i="1"/>
  <c r="E471" i="1"/>
  <c r="D471" i="1"/>
  <c r="E470" i="1"/>
  <c r="D470" i="1"/>
  <c r="D465" i="1"/>
  <c r="E464" i="1"/>
  <c r="D464" i="1"/>
  <c r="D463" i="1"/>
  <c r="E462" i="1"/>
  <c r="D462" i="1"/>
  <c r="D461" i="1"/>
  <c r="D456" i="1"/>
  <c r="D455" i="1"/>
  <c r="D454" i="1"/>
  <c r="D453" i="1"/>
  <c r="D452" i="1"/>
  <c r="D447" i="1"/>
  <c r="D446" i="1"/>
  <c r="D445" i="1"/>
  <c r="D444" i="1"/>
  <c r="D443" i="1"/>
  <c r="E438" i="1"/>
  <c r="D438" i="1"/>
  <c r="E437" i="1"/>
  <c r="D437" i="1"/>
  <c r="E436" i="1"/>
  <c r="D436" i="1"/>
  <c r="E435" i="1"/>
  <c r="D435" i="1"/>
  <c r="E434" i="1"/>
  <c r="D434" i="1"/>
  <c r="D429" i="1"/>
  <c r="E428" i="1"/>
  <c r="D428" i="1"/>
  <c r="D427" i="1"/>
  <c r="E426" i="1"/>
  <c r="D426" i="1"/>
  <c r="D425" i="1"/>
  <c r="D420" i="1"/>
  <c r="D419" i="1"/>
  <c r="D418" i="1"/>
  <c r="D417" i="1"/>
  <c r="D416" i="1"/>
  <c r="D411" i="1"/>
  <c r="D410" i="1"/>
  <c r="D409" i="1"/>
  <c r="D408" i="1"/>
  <c r="D407" i="1"/>
  <c r="E402" i="1"/>
  <c r="E1240" i="1" s="1"/>
  <c r="D402" i="1"/>
  <c r="E401" i="1"/>
  <c r="D401" i="1"/>
  <c r="E400" i="1"/>
  <c r="E1238" i="1" s="1"/>
  <c r="D400" i="1"/>
  <c r="E399" i="1"/>
  <c r="D399" i="1"/>
  <c r="E398" i="1"/>
  <c r="E1236" i="1" s="1"/>
  <c r="D398" i="1"/>
  <c r="D393" i="1"/>
  <c r="E392" i="1"/>
  <c r="D392" i="1"/>
  <c r="D391" i="1"/>
  <c r="E390" i="1"/>
  <c r="D390" i="1"/>
  <c r="D389" i="1"/>
  <c r="D384" i="1"/>
  <c r="D383" i="1"/>
  <c r="D382" i="1"/>
  <c r="D381" i="1"/>
  <c r="D380" i="1"/>
  <c r="D375" i="1"/>
  <c r="D374" i="1"/>
  <c r="D373" i="1"/>
  <c r="D372" i="1"/>
  <c r="D371" i="1"/>
  <c r="E366" i="1"/>
  <c r="D366" i="1"/>
  <c r="E365" i="1"/>
  <c r="D365" i="1"/>
  <c r="E364" i="1"/>
  <c r="D364" i="1"/>
  <c r="E363" i="1"/>
  <c r="D363" i="1"/>
  <c r="E362" i="1"/>
  <c r="D362" i="1"/>
  <c r="D357" i="1"/>
  <c r="E356" i="1"/>
  <c r="D356" i="1"/>
  <c r="D355" i="1"/>
  <c r="E354" i="1"/>
  <c r="D354" i="1"/>
  <c r="D353" i="1"/>
  <c r="D348" i="1"/>
  <c r="D347" i="1"/>
  <c r="D346" i="1"/>
  <c r="D345" i="1"/>
  <c r="D344" i="1"/>
  <c r="D339" i="1"/>
  <c r="D338" i="1"/>
  <c r="D337" i="1"/>
  <c r="D336" i="1"/>
  <c r="D335" i="1"/>
  <c r="E330" i="1"/>
  <c r="D330" i="1"/>
  <c r="E329" i="1"/>
  <c r="D329" i="1"/>
  <c r="E328" i="1"/>
  <c r="D328" i="1"/>
  <c r="E327" i="1"/>
  <c r="D327" i="1"/>
  <c r="E326" i="1"/>
  <c r="D326" i="1"/>
  <c r="D321" i="1"/>
  <c r="E320" i="1"/>
  <c r="D320" i="1"/>
  <c r="D319" i="1"/>
  <c r="E318" i="1"/>
  <c r="D318" i="1"/>
  <c r="D317" i="1"/>
  <c r="D312" i="1"/>
  <c r="D311" i="1"/>
  <c r="D310" i="1"/>
  <c r="D309" i="1"/>
  <c r="D308" i="1"/>
  <c r="D303" i="1"/>
  <c r="D302" i="1"/>
  <c r="D301" i="1"/>
  <c r="D300" i="1"/>
  <c r="D299" i="1"/>
  <c r="E294" i="1"/>
  <c r="D294" i="1"/>
  <c r="E293" i="1"/>
  <c r="D293" i="1"/>
  <c r="E292" i="1"/>
  <c r="D292" i="1"/>
  <c r="E291" i="1"/>
  <c r="D291" i="1"/>
  <c r="E290" i="1"/>
  <c r="D290" i="1"/>
  <c r="D285" i="1"/>
  <c r="E284" i="1"/>
  <c r="D284" i="1"/>
  <c r="D283" i="1"/>
  <c r="E282" i="1"/>
  <c r="D282" i="1"/>
  <c r="D281" i="1"/>
  <c r="D276" i="1"/>
  <c r="D275" i="1"/>
  <c r="D274" i="1"/>
  <c r="D273" i="1"/>
  <c r="D272" i="1"/>
  <c r="D267" i="1"/>
  <c r="D266" i="1"/>
  <c r="D265" i="1"/>
  <c r="D264" i="1"/>
  <c r="D263" i="1"/>
  <c r="E258" i="1"/>
  <c r="D258" i="1"/>
  <c r="E257" i="1"/>
  <c r="D257" i="1"/>
  <c r="E256" i="1"/>
  <c r="D256" i="1"/>
  <c r="E255" i="1"/>
  <c r="D255" i="1"/>
  <c r="E254" i="1"/>
  <c r="D254" i="1"/>
  <c r="E249" i="1"/>
  <c r="D249" i="1"/>
  <c r="E248" i="1"/>
  <c r="D248" i="1"/>
  <c r="E247" i="1"/>
  <c r="D247" i="1"/>
  <c r="E246" i="1"/>
  <c r="D246" i="1"/>
  <c r="E245" i="1"/>
  <c r="D245" i="1"/>
  <c r="D240" i="1"/>
  <c r="D239" i="1"/>
  <c r="D238" i="1"/>
  <c r="E237" i="1"/>
  <c r="D237" i="1"/>
  <c r="D236" i="1"/>
  <c r="D231" i="1"/>
  <c r="D230" i="1"/>
  <c r="D229" i="1"/>
  <c r="D228" i="1"/>
  <c r="D227" i="1"/>
  <c r="E222" i="1"/>
  <c r="AJ1240" i="1" s="1"/>
  <c r="D222" i="1"/>
  <c r="E221" i="1"/>
  <c r="AJ1239" i="1" s="1"/>
  <c r="D221" i="1"/>
  <c r="E220" i="1"/>
  <c r="AJ1238" i="1" s="1"/>
  <c r="D220" i="1"/>
  <c r="E219" i="1"/>
  <c r="AJ1237" i="1" s="1"/>
  <c r="D219" i="1"/>
  <c r="E218" i="1"/>
  <c r="AJ1236" i="1" s="1"/>
  <c r="D218" i="1"/>
  <c r="E213" i="1"/>
  <c r="J1240" i="1" s="1"/>
  <c r="D213" i="1"/>
  <c r="E212" i="1"/>
  <c r="J1239" i="1" s="1"/>
  <c r="D212" i="1"/>
  <c r="E211" i="1"/>
  <c r="J1238" i="1" s="1"/>
  <c r="D211" i="1"/>
  <c r="E210" i="1"/>
  <c r="J1237" i="1" s="1"/>
  <c r="D210" i="1"/>
  <c r="E209" i="1"/>
  <c r="J1236" i="1" s="1"/>
  <c r="D209" i="1"/>
  <c r="D204" i="1"/>
  <c r="D203" i="1"/>
  <c r="D202" i="1"/>
  <c r="E201" i="1"/>
  <c r="D201" i="1"/>
  <c r="D200" i="1"/>
  <c r="D195" i="1"/>
  <c r="D194" i="1"/>
  <c r="D193" i="1"/>
  <c r="D192" i="1"/>
  <c r="D191" i="1"/>
  <c r="E186" i="1"/>
  <c r="D186" i="1"/>
  <c r="E185" i="1"/>
  <c r="D185" i="1"/>
  <c r="E184" i="1"/>
  <c r="D184" i="1"/>
  <c r="E183" i="1"/>
  <c r="D183" i="1"/>
  <c r="E182" i="1"/>
  <c r="D182" i="1"/>
  <c r="E177" i="1"/>
  <c r="D177" i="1"/>
  <c r="E176" i="1"/>
  <c r="D176" i="1"/>
  <c r="E175" i="1"/>
  <c r="D175" i="1"/>
  <c r="E174" i="1"/>
  <c r="D174" i="1"/>
  <c r="E173" i="1"/>
  <c r="D173" i="1"/>
  <c r="D168" i="1"/>
  <c r="D167" i="1"/>
  <c r="D166" i="1"/>
  <c r="E165" i="1"/>
  <c r="D165" i="1"/>
  <c r="D164" i="1"/>
  <c r="D159" i="1"/>
  <c r="D158" i="1"/>
  <c r="D157" i="1"/>
  <c r="D156" i="1"/>
  <c r="D155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D132" i="1"/>
  <c r="D131" i="1"/>
  <c r="D130" i="1"/>
  <c r="E129" i="1"/>
  <c r="D129" i="1"/>
  <c r="D128" i="1"/>
  <c r="D123" i="1"/>
  <c r="D122" i="1"/>
  <c r="D121" i="1"/>
  <c r="D120" i="1"/>
  <c r="D119" i="1"/>
  <c r="E114" i="1"/>
  <c r="D114" i="1"/>
  <c r="E113" i="1"/>
  <c r="D113" i="1"/>
  <c r="E112" i="1"/>
  <c r="D112" i="1"/>
  <c r="E111" i="1"/>
  <c r="D111" i="1"/>
  <c r="E110" i="1"/>
  <c r="D110" i="1"/>
  <c r="E105" i="1"/>
  <c r="D105" i="1"/>
  <c r="E104" i="1"/>
  <c r="D104" i="1"/>
  <c r="E103" i="1"/>
  <c r="D103" i="1"/>
  <c r="E102" i="1"/>
  <c r="D102" i="1"/>
  <c r="E101" i="1"/>
  <c r="D101" i="1"/>
  <c r="D96" i="1"/>
  <c r="D95" i="1"/>
  <c r="D94" i="1"/>
  <c r="E93" i="1"/>
  <c r="D93" i="1"/>
  <c r="D92" i="1"/>
  <c r="D87" i="1"/>
  <c r="D86" i="1"/>
  <c r="D85" i="1"/>
  <c r="D84" i="1"/>
  <c r="D83" i="1"/>
  <c r="E78" i="1"/>
  <c r="D78" i="1"/>
  <c r="E77" i="1"/>
  <c r="D77" i="1"/>
  <c r="E76" i="1"/>
  <c r="D76" i="1"/>
  <c r="E75" i="1"/>
  <c r="D75" i="1"/>
  <c r="E74" i="1"/>
  <c r="D74" i="1"/>
  <c r="E69" i="1"/>
  <c r="D69" i="1"/>
  <c r="D68" i="1"/>
  <c r="E67" i="1"/>
  <c r="D67" i="1"/>
  <c r="D66" i="1"/>
  <c r="E65" i="1"/>
  <c r="D65" i="1"/>
  <c r="D60" i="1"/>
  <c r="D59" i="1"/>
  <c r="D58" i="1"/>
  <c r="D57" i="1"/>
  <c r="E56" i="1"/>
  <c r="D56" i="1"/>
  <c r="D51" i="1"/>
  <c r="D50" i="1"/>
  <c r="D49" i="1"/>
  <c r="D48" i="1"/>
  <c r="D47" i="1"/>
  <c r="D42" i="1"/>
  <c r="D41" i="1"/>
  <c r="D40" i="1"/>
  <c r="D39" i="1"/>
  <c r="D38" i="1"/>
  <c r="D33" i="1"/>
  <c r="D32" i="1"/>
  <c r="D31" i="1"/>
  <c r="E30" i="1"/>
  <c r="D30" i="1"/>
  <c r="D29" i="1"/>
  <c r="D24" i="1"/>
  <c r="D23" i="1"/>
  <c r="D22" i="1"/>
  <c r="D21" i="1"/>
  <c r="D20" i="1"/>
  <c r="E15" i="1"/>
  <c r="D15" i="1"/>
  <c r="E14" i="1"/>
  <c r="D14" i="1"/>
  <c r="E13" i="1"/>
  <c r="D13" i="1"/>
  <c r="E12" i="1"/>
  <c r="D12" i="1"/>
  <c r="E11" i="1"/>
  <c r="D11" i="1"/>
  <c r="E1237" i="1" l="1"/>
  <c r="AB1237" i="1"/>
  <c r="E1239" i="1"/>
  <c r="E893" i="1"/>
  <c r="AG1236" i="1" s="1"/>
  <c r="E929" i="1"/>
  <c r="E967" i="1"/>
  <c r="E1005" i="1"/>
  <c r="E771" i="1"/>
  <c r="E60" i="1"/>
  <c r="E671" i="1"/>
  <c r="E707" i="1"/>
  <c r="E743" i="1"/>
  <c r="E851" i="1"/>
  <c r="X1239" i="1" s="1"/>
  <c r="E995" i="1"/>
  <c r="E58" i="1"/>
  <c r="E95" i="1"/>
  <c r="E131" i="1"/>
  <c r="E167" i="1"/>
  <c r="K1239" i="1" s="1"/>
  <c r="E203" i="1"/>
  <c r="E239" i="1"/>
  <c r="E669" i="1"/>
  <c r="E705" i="1"/>
  <c r="E741" i="1"/>
  <c r="E23" i="1"/>
  <c r="E21" i="1"/>
  <c r="E303" i="1"/>
  <c r="E301" i="1"/>
  <c r="E299" i="1"/>
  <c r="E339" i="1"/>
  <c r="E337" i="1"/>
  <c r="E335" i="1"/>
  <c r="E375" i="1"/>
  <c r="E373" i="1"/>
  <c r="E371" i="1"/>
  <c r="E411" i="1"/>
  <c r="E409" i="1"/>
  <c r="E407" i="1"/>
  <c r="E447" i="1"/>
  <c r="E445" i="1"/>
  <c r="E443" i="1"/>
  <c r="E483" i="1"/>
  <c r="E481" i="1"/>
  <c r="E479" i="1"/>
  <c r="E519" i="1"/>
  <c r="E517" i="1"/>
  <c r="E515" i="1"/>
  <c r="E555" i="1"/>
  <c r="E553" i="1"/>
  <c r="E551" i="1"/>
  <c r="AD1236" i="1" s="1"/>
  <c r="E591" i="1"/>
  <c r="E589" i="1"/>
  <c r="E587" i="1"/>
  <c r="AH1236" i="1" s="1"/>
  <c r="E627" i="1"/>
  <c r="E625" i="1"/>
  <c r="E623" i="1"/>
  <c r="E663" i="1"/>
  <c r="E662" i="1"/>
  <c r="E806" i="1"/>
  <c r="E804" i="1"/>
  <c r="E842" i="1"/>
  <c r="E840" i="1"/>
  <c r="E878" i="1"/>
  <c r="E876" i="1"/>
  <c r="E915" i="1"/>
  <c r="E913" i="1"/>
  <c r="V1238" i="1" s="1"/>
  <c r="E911" i="1"/>
  <c r="E950" i="1"/>
  <c r="E948" i="1"/>
  <c r="E986" i="1"/>
  <c r="E984" i="1"/>
  <c r="E1022" i="1"/>
  <c r="H1239" i="1" s="1"/>
  <c r="E1020" i="1"/>
  <c r="H1237" i="1" s="1"/>
  <c r="E1058" i="1"/>
  <c r="E1056" i="1"/>
  <c r="E1094" i="1"/>
  <c r="E1092" i="1"/>
  <c r="E1130" i="1"/>
  <c r="E1128" i="1"/>
  <c r="E1167" i="1"/>
  <c r="E1165" i="1"/>
  <c r="E1163" i="1"/>
  <c r="E1202" i="1"/>
  <c r="E1199" i="1"/>
  <c r="E24" i="1"/>
  <c r="E48" i="1"/>
  <c r="E50" i="1"/>
  <c r="E83" i="1"/>
  <c r="E85" i="1"/>
  <c r="F1243" i="1" s="1"/>
  <c r="E87" i="1"/>
  <c r="E119" i="1"/>
  <c r="E121" i="1"/>
  <c r="E123" i="1"/>
  <c r="F1240" i="1" s="1"/>
  <c r="E155" i="1"/>
  <c r="E157" i="1"/>
  <c r="E159" i="1"/>
  <c r="K1240" i="1" s="1"/>
  <c r="E191" i="1"/>
  <c r="E193" i="1"/>
  <c r="E195" i="1"/>
  <c r="E227" i="1"/>
  <c r="E229" i="1"/>
  <c r="E231" i="1"/>
  <c r="E263" i="1"/>
  <c r="E265" i="1"/>
  <c r="E267" i="1"/>
  <c r="E302" i="1"/>
  <c r="E338" i="1"/>
  <c r="E374" i="1"/>
  <c r="E410" i="1"/>
  <c r="E446" i="1"/>
  <c r="E482" i="1"/>
  <c r="E518" i="1"/>
  <c r="E554" i="1"/>
  <c r="E590" i="1"/>
  <c r="E626" i="1"/>
  <c r="E695" i="1"/>
  <c r="N1236" i="1" s="1"/>
  <c r="E697" i="1"/>
  <c r="N1238" i="1" s="1"/>
  <c r="E699" i="1"/>
  <c r="N1240" i="1" s="1"/>
  <c r="E731" i="1"/>
  <c r="E733" i="1"/>
  <c r="E735" i="1"/>
  <c r="E767" i="1"/>
  <c r="E769" i="1"/>
  <c r="E803" i="1"/>
  <c r="E879" i="1"/>
  <c r="E951" i="1"/>
  <c r="E1019" i="1"/>
  <c r="H1236" i="1" s="1"/>
  <c r="E1057" i="1"/>
  <c r="E1095" i="1"/>
  <c r="E1131" i="1"/>
  <c r="E33" i="1"/>
  <c r="E31" i="1"/>
  <c r="E29" i="1"/>
  <c r="E311" i="1"/>
  <c r="E309" i="1"/>
  <c r="E347" i="1"/>
  <c r="E345" i="1"/>
  <c r="E383" i="1"/>
  <c r="E381" i="1"/>
  <c r="E419" i="1"/>
  <c r="I1239" i="1" s="1"/>
  <c r="E417" i="1"/>
  <c r="I1237" i="1" s="1"/>
  <c r="E455" i="1"/>
  <c r="E453" i="1"/>
  <c r="E491" i="1"/>
  <c r="E489" i="1"/>
  <c r="E527" i="1"/>
  <c r="E525" i="1"/>
  <c r="E563" i="1"/>
  <c r="E561" i="1"/>
  <c r="E599" i="1"/>
  <c r="E597" i="1"/>
  <c r="E635" i="1"/>
  <c r="E633" i="1"/>
  <c r="E780" i="1"/>
  <c r="E778" i="1"/>
  <c r="E776" i="1"/>
  <c r="E816" i="1"/>
  <c r="E814" i="1"/>
  <c r="E812" i="1"/>
  <c r="E852" i="1"/>
  <c r="X1240" i="1" s="1"/>
  <c r="E850" i="1"/>
  <c r="X1238" i="1" s="1"/>
  <c r="E848" i="1"/>
  <c r="X1236" i="1" s="1"/>
  <c r="E888" i="1"/>
  <c r="AE1240" i="1" s="1"/>
  <c r="E886" i="1"/>
  <c r="AE1238" i="1" s="1"/>
  <c r="E884" i="1"/>
  <c r="AE1236" i="1" s="1"/>
  <c r="E923" i="1"/>
  <c r="E924" i="1"/>
  <c r="E921" i="1"/>
  <c r="E960" i="1"/>
  <c r="C1240" i="1" s="1"/>
  <c r="E958" i="1"/>
  <c r="C1238" i="1" s="1"/>
  <c r="E956" i="1"/>
  <c r="E996" i="1"/>
  <c r="E994" i="1"/>
  <c r="AK1238" i="1" s="1"/>
  <c r="E992" i="1"/>
  <c r="AK1236" i="1" s="1"/>
  <c r="E1032" i="1"/>
  <c r="E1030" i="1"/>
  <c r="E1028" i="1"/>
  <c r="E1068" i="1"/>
  <c r="O1240" i="1" s="1"/>
  <c r="E1066" i="1"/>
  <c r="E1064" i="1"/>
  <c r="E1104" i="1"/>
  <c r="E1102" i="1"/>
  <c r="E1100" i="1"/>
  <c r="E1140" i="1"/>
  <c r="E1138" i="1"/>
  <c r="E1136" i="1"/>
  <c r="E1176" i="1"/>
  <c r="E1175" i="1"/>
  <c r="AF1239" i="1" s="1"/>
  <c r="E1173" i="1"/>
  <c r="E1211" i="1"/>
  <c r="E1209" i="1"/>
  <c r="E22" i="1"/>
  <c r="E300" i="1"/>
  <c r="E312" i="1"/>
  <c r="E336" i="1"/>
  <c r="E348" i="1"/>
  <c r="E372" i="1"/>
  <c r="E384" i="1"/>
  <c r="E408" i="1"/>
  <c r="E420" i="1"/>
  <c r="E444" i="1"/>
  <c r="E456" i="1"/>
  <c r="E480" i="1"/>
  <c r="E492" i="1"/>
  <c r="E516" i="1"/>
  <c r="E528" i="1"/>
  <c r="E552" i="1"/>
  <c r="E564" i="1"/>
  <c r="E588" i="1"/>
  <c r="AH1237" i="1" s="1"/>
  <c r="E600" i="1"/>
  <c r="E624" i="1"/>
  <c r="E636" i="1"/>
  <c r="E660" i="1"/>
  <c r="E779" i="1"/>
  <c r="E813" i="1"/>
  <c r="E843" i="1"/>
  <c r="E877" i="1"/>
  <c r="E920" i="1"/>
  <c r="E949" i="1"/>
  <c r="E987" i="1"/>
  <c r="E1029" i="1"/>
  <c r="E1055" i="1"/>
  <c r="E1067" i="1"/>
  <c r="E1093" i="1"/>
  <c r="U1238" i="1" s="1"/>
  <c r="E1129" i="1"/>
  <c r="E1166" i="1"/>
  <c r="E20" i="1"/>
  <c r="E32" i="1"/>
  <c r="E47" i="1"/>
  <c r="E49" i="1"/>
  <c r="E57" i="1"/>
  <c r="E84" i="1"/>
  <c r="D1237" i="1" s="1"/>
  <c r="E92" i="1"/>
  <c r="E94" i="1"/>
  <c r="E120" i="1"/>
  <c r="E128" i="1"/>
  <c r="F1236" i="1" s="1"/>
  <c r="E130" i="1"/>
  <c r="E156" i="1"/>
  <c r="E164" i="1"/>
  <c r="E166" i="1"/>
  <c r="M1236" i="1"/>
  <c r="M1238" i="1"/>
  <c r="M1240" i="1"/>
  <c r="E192" i="1"/>
  <c r="M1237" i="1" s="1"/>
  <c r="E200" i="1"/>
  <c r="E202" i="1"/>
  <c r="E228" i="1"/>
  <c r="E236" i="1"/>
  <c r="E238" i="1"/>
  <c r="E264" i="1"/>
  <c r="E310" i="1"/>
  <c r="E346" i="1"/>
  <c r="E382" i="1"/>
  <c r="AC1238" i="1" s="1"/>
  <c r="E418" i="1"/>
  <c r="E454" i="1"/>
  <c r="E490" i="1"/>
  <c r="E526" i="1"/>
  <c r="Z1238" i="1" s="1"/>
  <c r="E562" i="1"/>
  <c r="E598" i="1"/>
  <c r="E634" i="1"/>
  <c r="H1238" i="1"/>
  <c r="E668" i="1"/>
  <c r="E670" i="1"/>
  <c r="E696" i="1"/>
  <c r="N1237" i="1" s="1"/>
  <c r="E704" i="1"/>
  <c r="E706" i="1"/>
  <c r="E732" i="1"/>
  <c r="E740" i="1"/>
  <c r="E742" i="1"/>
  <c r="E768" i="1"/>
  <c r="E777" i="1"/>
  <c r="E807" i="1"/>
  <c r="E841" i="1"/>
  <c r="E875" i="1"/>
  <c r="E887" i="1"/>
  <c r="AE1239" i="1" s="1"/>
  <c r="E914" i="1"/>
  <c r="E947" i="1"/>
  <c r="E959" i="1"/>
  <c r="C1239" i="1" s="1"/>
  <c r="E985" i="1"/>
  <c r="E1023" i="1"/>
  <c r="H1240" i="1" s="1"/>
  <c r="E1065" i="1"/>
  <c r="E1091" i="1"/>
  <c r="E1103" i="1"/>
  <c r="E1127" i="1"/>
  <c r="Z1236" i="1" s="1"/>
  <c r="E1139" i="1"/>
  <c r="E1164" i="1"/>
  <c r="E1212" i="1"/>
  <c r="E281" i="1"/>
  <c r="E283" i="1"/>
  <c r="E317" i="1"/>
  <c r="E319" i="1"/>
  <c r="E353" i="1"/>
  <c r="E355" i="1"/>
  <c r="E389" i="1"/>
  <c r="E391" i="1"/>
  <c r="E425" i="1"/>
  <c r="E427" i="1"/>
  <c r="E461" i="1"/>
  <c r="E463" i="1"/>
  <c r="E497" i="1"/>
  <c r="W1236" i="1" s="1"/>
  <c r="E499" i="1"/>
  <c r="W1238" i="1" s="1"/>
  <c r="E533" i="1"/>
  <c r="E535" i="1"/>
  <c r="AB1238" i="1" s="1"/>
  <c r="E569" i="1"/>
  <c r="AF1236" i="1" s="1"/>
  <c r="E571" i="1"/>
  <c r="AF1238" i="1" s="1"/>
  <c r="E605" i="1"/>
  <c r="E607" i="1"/>
  <c r="E641" i="1"/>
  <c r="E643" i="1"/>
  <c r="E895" i="1"/>
  <c r="AG1238" i="1" s="1"/>
  <c r="E930" i="1"/>
  <c r="E966" i="1"/>
  <c r="D1243" i="1" s="1"/>
  <c r="E1002" i="1"/>
  <c r="E1038" i="1"/>
  <c r="E1074" i="1"/>
  <c r="E1110" i="1"/>
  <c r="W1237" i="1" s="1"/>
  <c r="E1112" i="1"/>
  <c r="E1145" i="1"/>
  <c r="E1147" i="1"/>
  <c r="E1182" i="1"/>
  <c r="E1217" i="1"/>
  <c r="E1219" i="1"/>
  <c r="E1200" i="1"/>
  <c r="F1238" i="1"/>
  <c r="E1203" i="1"/>
  <c r="AK1240" i="1"/>
  <c r="U1237" i="1"/>
  <c r="E1201" i="1"/>
  <c r="AK1239" i="1"/>
  <c r="E1191" i="1"/>
  <c r="AK1237" i="1" s="1"/>
  <c r="AC1236" i="1"/>
  <c r="AB1239" i="1"/>
  <c r="E894" i="1"/>
  <c r="AG1237" i="1" s="1"/>
  <c r="E659" i="1"/>
  <c r="I1236" i="1" s="1"/>
  <c r="E661" i="1"/>
  <c r="I1238" i="1" s="1"/>
  <c r="F1239" i="1"/>
  <c r="E68" i="1"/>
  <c r="E42" i="1"/>
  <c r="E38" i="1"/>
  <c r="E40" i="1"/>
  <c r="E39" i="1"/>
  <c r="B1257" i="1"/>
  <c r="B1264" i="1"/>
  <c r="B1265" i="1"/>
  <c r="B1255" i="1"/>
  <c r="B1256" i="1"/>
  <c r="B1263" i="1"/>
  <c r="B1267" i="1"/>
  <c r="T1236" i="1"/>
  <c r="AH1238" i="1"/>
  <c r="C1236" i="1"/>
  <c r="M1239" i="1"/>
  <c r="W1240" i="1"/>
  <c r="AB1240" i="1"/>
  <c r="AF1240" i="1"/>
  <c r="I1240" i="1" l="1"/>
  <c r="G1238" i="1"/>
  <c r="U1239" i="1"/>
  <c r="AD1240" i="1"/>
  <c r="B1247" i="1"/>
  <c r="C1237" i="1"/>
  <c r="F1247" i="1"/>
  <c r="V1237" i="1"/>
  <c r="AD1239" i="1"/>
  <c r="AI1236" i="1"/>
  <c r="Z1239" i="1"/>
  <c r="D1236" i="1"/>
  <c r="G1237" i="1"/>
  <c r="U1236" i="1"/>
  <c r="B1243" i="1"/>
  <c r="AC1237" i="1"/>
  <c r="P1240" i="1"/>
  <c r="H1243" i="1"/>
  <c r="AI1239" i="1"/>
  <c r="J1249" i="1"/>
  <c r="O1237" i="1"/>
  <c r="F1248" i="1"/>
  <c r="K1237" i="1"/>
  <c r="D1239" i="1"/>
  <c r="P1236" i="1"/>
  <c r="K1238" i="1"/>
  <c r="F1237" i="1"/>
  <c r="S1237" i="1"/>
  <c r="D1244" i="1"/>
  <c r="O1238" i="1"/>
  <c r="D1238" i="1"/>
  <c r="O1236" i="1"/>
  <c r="V1236" i="1"/>
  <c r="AH1240" i="1"/>
  <c r="AC1240" i="1"/>
  <c r="W1239" i="1"/>
  <c r="B1248" i="1"/>
  <c r="V1239" i="1"/>
  <c r="AI1238" i="1"/>
  <c r="H1248" i="1"/>
  <c r="H1250" i="1" s="1"/>
  <c r="H1247" i="1"/>
  <c r="AC1239" i="1"/>
  <c r="AI1240" i="1"/>
  <c r="H1249" i="1"/>
  <c r="S1239" i="1"/>
  <c r="H1244" i="1"/>
  <c r="G1240" i="1"/>
  <c r="B1245" i="1"/>
  <c r="D1240" i="1"/>
  <c r="O1239" i="1"/>
  <c r="AI1237" i="1"/>
  <c r="S1240" i="1"/>
  <c r="B1244" i="1"/>
  <c r="J1247" i="1"/>
  <c r="P1237" i="1"/>
  <c r="F1245" i="1"/>
  <c r="F1250" i="1" s="1"/>
  <c r="P1238" i="1"/>
  <c r="S1238" i="1"/>
  <c r="D1247" i="1"/>
  <c r="T1238" i="1"/>
  <c r="D1245" i="1"/>
  <c r="AB1236" i="1"/>
  <c r="Z1237" i="1"/>
  <c r="AF1237" i="1"/>
  <c r="J1243" i="1"/>
  <c r="AD1237" i="1"/>
  <c r="T1237" i="1"/>
  <c r="U1240" i="1"/>
  <c r="V1240" i="1"/>
  <c r="AD1238" i="1"/>
  <c r="Z1240" i="1"/>
  <c r="S1236" i="1"/>
  <c r="G1236" i="1"/>
  <c r="H1246" i="1"/>
  <c r="F1249" i="1"/>
  <c r="T1240" i="1"/>
  <c r="B1240" i="1" s="1"/>
  <c r="K1236" i="1"/>
  <c r="G1239" i="1"/>
  <c r="D1248" i="1"/>
  <c r="B1249" i="1"/>
  <c r="T1239" i="1"/>
  <c r="F1244" i="1"/>
  <c r="AH1239" i="1"/>
  <c r="J1248" i="1"/>
  <c r="J1244" i="1"/>
  <c r="H1245" i="1"/>
  <c r="J1246" i="1"/>
  <c r="P1239" i="1"/>
  <c r="J1245" i="1"/>
  <c r="F1246" i="1"/>
  <c r="D1249" i="1"/>
  <c r="D1246" i="1"/>
  <c r="D1250" i="1" s="1"/>
  <c r="B1246" i="1"/>
  <c r="B1238" i="1" l="1"/>
  <c r="B1237" i="1"/>
  <c r="B1250" i="1"/>
  <c r="J1250" i="1"/>
  <c r="B1239" i="1"/>
  <c r="B1236" i="1"/>
</calcChain>
</file>

<file path=xl/sharedStrings.xml><?xml version="1.0" encoding="utf-8"?>
<sst xmlns="http://schemas.openxmlformats.org/spreadsheetml/2006/main" count="2399" uniqueCount="230">
  <si>
    <t>OPTION NAME</t>
  </si>
  <si>
    <t>P_SIZEi</t>
  </si>
  <si>
    <t>H_MINi</t>
  </si>
  <si>
    <t>C_SIZEi</t>
  </si>
  <si>
    <t>C_CHANCEi</t>
  </si>
  <si>
    <t>M_SIZEi</t>
  </si>
  <si>
    <t>M_CHANCEi</t>
  </si>
  <si>
    <t>M_TYPEi</t>
  </si>
  <si>
    <t>M_SALT_SIZEi</t>
  </si>
  <si>
    <t>S_EXTENDb</t>
  </si>
  <si>
    <t>S_DUPLICATEb</t>
  </si>
  <si>
    <t>S_TOURNi</t>
  </si>
  <si>
    <t>E_LIMi</t>
  </si>
  <si>
    <t>_0</t>
  </si>
  <si>
    <t>False</t>
  </si>
  <si>
    <t>_1</t>
  </si>
  <si>
    <t>_2</t>
  </si>
  <si>
    <t>_3</t>
  </si>
  <si>
    <t>_4</t>
  </si>
  <si>
    <t>Name problem</t>
  </si>
  <si>
    <t>bur26a</t>
  </si>
  <si>
    <t>Size: 26</t>
  </si>
  <si>
    <t>Load time: 4</t>
  </si>
  <si>
    <t>Optimal + Worst:</t>
  </si>
  <si>
    <t>Option set</t>
  </si>
  <si>
    <t>Avg Timer, ms</t>
  </si>
  <si>
    <t>Avg Calc count</t>
  </si>
  <si>
    <t>Avg Error</t>
  </si>
  <si>
    <t>Avg Error, %</t>
  </si>
  <si>
    <t>Avg Result</t>
  </si>
  <si>
    <t>Best Result</t>
  </si>
  <si>
    <t>bur26b</t>
  </si>
  <si>
    <t>Load time: 0</t>
  </si>
  <si>
    <t>bur26c</t>
  </si>
  <si>
    <t>bur26d</t>
  </si>
  <si>
    <t>bur26e</t>
  </si>
  <si>
    <t>bur26f</t>
  </si>
  <si>
    <t>bur26g</t>
  </si>
  <si>
    <t>bur26h</t>
  </si>
  <si>
    <t>chr12a</t>
  </si>
  <si>
    <t>Size: 12</t>
  </si>
  <si>
    <t>chr12b</t>
  </si>
  <si>
    <t>Load time: 1</t>
  </si>
  <si>
    <t>chr12c</t>
  </si>
  <si>
    <t>chr15a</t>
  </si>
  <si>
    <t>Size: 15</t>
  </si>
  <si>
    <t>chr15b</t>
  </si>
  <si>
    <t>chr15c</t>
  </si>
  <si>
    <t>chr18a</t>
  </si>
  <si>
    <t>Size: 18</t>
  </si>
  <si>
    <t>chr18b</t>
  </si>
  <si>
    <t>chr20a</t>
  </si>
  <si>
    <t>Size: 20</t>
  </si>
  <si>
    <t>chr20b</t>
  </si>
  <si>
    <t>chr20c</t>
  </si>
  <si>
    <t>chr22a</t>
  </si>
  <si>
    <t>Size: 22</t>
  </si>
  <si>
    <t>chr22b</t>
  </si>
  <si>
    <t>chr25a</t>
  </si>
  <si>
    <t>Size: 25</t>
  </si>
  <si>
    <t>els19</t>
  </si>
  <si>
    <t>Size: 19</t>
  </si>
  <si>
    <t>esc128</t>
  </si>
  <si>
    <t>Size: 128</t>
  </si>
  <si>
    <t>Load time: 3</t>
  </si>
  <si>
    <t>esc16a</t>
  </si>
  <si>
    <t>Size: 16</t>
  </si>
  <si>
    <t>esc16b</t>
  </si>
  <si>
    <t>esc16c</t>
  </si>
  <si>
    <t>esc16d</t>
  </si>
  <si>
    <t>esc16e</t>
  </si>
  <si>
    <t>esc16f</t>
  </si>
  <si>
    <t>esc16g</t>
  </si>
  <si>
    <t>esc16h</t>
  </si>
  <si>
    <t>esc16i</t>
  </si>
  <si>
    <t>esc16j</t>
  </si>
  <si>
    <t>esc32a</t>
  </si>
  <si>
    <t>Size: 32</t>
  </si>
  <si>
    <t>esc32b</t>
  </si>
  <si>
    <t>esc32c</t>
  </si>
  <si>
    <t>esc32d</t>
  </si>
  <si>
    <t>esc32e</t>
  </si>
  <si>
    <t>esc32g</t>
  </si>
  <si>
    <t>esc32h</t>
  </si>
  <si>
    <t>esc64a</t>
  </si>
  <si>
    <t>Size: 64</t>
  </si>
  <si>
    <t>had12</t>
  </si>
  <si>
    <t>had14</t>
  </si>
  <si>
    <t>Size: 14</t>
  </si>
  <si>
    <t>had16</t>
  </si>
  <si>
    <t>had18</t>
  </si>
  <si>
    <t>had20</t>
  </si>
  <si>
    <t>kra30a</t>
  </si>
  <si>
    <t>Size: 30</t>
  </si>
  <si>
    <t>kra30b</t>
  </si>
  <si>
    <t>kra32</t>
  </si>
  <si>
    <t>lipa20a</t>
  </si>
  <si>
    <t>lipa20b</t>
  </si>
  <si>
    <t>lipa30a</t>
  </si>
  <si>
    <t>lipa30b</t>
  </si>
  <si>
    <t>lipa40a</t>
  </si>
  <si>
    <t>Size: 40</t>
  </si>
  <si>
    <t>lipa40b</t>
  </si>
  <si>
    <t>lipa50a</t>
  </si>
  <si>
    <t>Size: 50</t>
  </si>
  <si>
    <t>lipa50b</t>
  </si>
  <si>
    <t>lipa60a</t>
  </si>
  <si>
    <t>Size: 60</t>
  </si>
  <si>
    <t>lipa60b</t>
  </si>
  <si>
    <t>lipa70a</t>
  </si>
  <si>
    <t>Size: 70</t>
  </si>
  <si>
    <t>Load time: 2</t>
  </si>
  <si>
    <t>lipa70b</t>
  </si>
  <si>
    <t>lipa80a</t>
  </si>
  <si>
    <t>Size: 80</t>
  </si>
  <si>
    <t>lipa80b</t>
  </si>
  <si>
    <t>lipa90a</t>
  </si>
  <si>
    <t>Size: 90</t>
  </si>
  <si>
    <t>lipa90b</t>
  </si>
  <si>
    <t>nug12</t>
  </si>
  <si>
    <t>nug14</t>
  </si>
  <si>
    <t>nug15</t>
  </si>
  <si>
    <t>nug16a</t>
  </si>
  <si>
    <t>nug16b</t>
  </si>
  <si>
    <t>nug17</t>
  </si>
  <si>
    <t>Size: 17</t>
  </si>
  <si>
    <t>nug18</t>
  </si>
  <si>
    <t>nug20</t>
  </si>
  <si>
    <t>nug21</t>
  </si>
  <si>
    <t>Size: 21</t>
  </si>
  <si>
    <t>nug22</t>
  </si>
  <si>
    <t>nug24</t>
  </si>
  <si>
    <t>Size: 24</t>
  </si>
  <si>
    <t>nug25</t>
  </si>
  <si>
    <t>nug27</t>
  </si>
  <si>
    <t>Size: 27</t>
  </si>
  <si>
    <t>nug28</t>
  </si>
  <si>
    <t>Size: 28</t>
  </si>
  <si>
    <t>nug30</t>
  </si>
  <si>
    <t>rou12</t>
  </si>
  <si>
    <t>rou15</t>
  </si>
  <si>
    <t>rou20</t>
  </si>
  <si>
    <t>scr12</t>
  </si>
  <si>
    <t>scr15</t>
  </si>
  <si>
    <t>scr20</t>
  </si>
  <si>
    <t>sko100a</t>
  </si>
  <si>
    <t>Size: 100</t>
  </si>
  <si>
    <t>sko100b</t>
  </si>
  <si>
    <t>sko100c</t>
  </si>
  <si>
    <t>sko100d</t>
  </si>
  <si>
    <t>sko100e</t>
  </si>
  <si>
    <t>sko100f</t>
  </si>
  <si>
    <t>sko42</t>
  </si>
  <si>
    <t>Size: 42</t>
  </si>
  <si>
    <t>sko49</t>
  </si>
  <si>
    <t>Size: 49</t>
  </si>
  <si>
    <t>sko56</t>
  </si>
  <si>
    <t>Size: 56</t>
  </si>
  <si>
    <t>sko64</t>
  </si>
  <si>
    <t>sko72</t>
  </si>
  <si>
    <t>Size: 72</t>
  </si>
  <si>
    <t>sko81</t>
  </si>
  <si>
    <t>Size: 81</t>
  </si>
  <si>
    <t>sko90</t>
  </si>
  <si>
    <t>ste36a</t>
  </si>
  <si>
    <t>Size: 36</t>
  </si>
  <si>
    <t>ste36b</t>
  </si>
  <si>
    <t>ste36c</t>
  </si>
  <si>
    <t>tai100a</t>
  </si>
  <si>
    <t>tai100b</t>
  </si>
  <si>
    <t>tai10a</t>
  </si>
  <si>
    <t>Size: 10</t>
  </si>
  <si>
    <t>tai10b</t>
  </si>
  <si>
    <t>tai12a</t>
  </si>
  <si>
    <t>tai12b</t>
  </si>
  <si>
    <t>tai150b</t>
  </si>
  <si>
    <t>Size: 150</t>
  </si>
  <si>
    <t>Load time: 12</t>
  </si>
  <si>
    <t>tai15a</t>
  </si>
  <si>
    <t>tai15b</t>
  </si>
  <si>
    <t>tai17a</t>
  </si>
  <si>
    <t>tai20a</t>
  </si>
  <si>
    <t>tai20b</t>
  </si>
  <si>
    <t>tai256c</t>
  </si>
  <si>
    <t>Size: 256</t>
  </si>
  <si>
    <t>Load time: 21</t>
  </si>
  <si>
    <t>tai25a</t>
  </si>
  <si>
    <t>tai25b</t>
  </si>
  <si>
    <t>tai30a</t>
  </si>
  <si>
    <t>tai30b</t>
  </si>
  <si>
    <t>tai35a</t>
  </si>
  <si>
    <t>Size: 35</t>
  </si>
  <si>
    <t>tai35b</t>
  </si>
  <si>
    <t>tai40a</t>
  </si>
  <si>
    <t>tai40b</t>
  </si>
  <si>
    <t>tai50a</t>
  </si>
  <si>
    <t>tai50b</t>
  </si>
  <si>
    <t>tai60a</t>
  </si>
  <si>
    <t>tai60b</t>
  </si>
  <si>
    <t>tai64c</t>
  </si>
  <si>
    <t>tai80a</t>
  </si>
  <si>
    <t>tai80b</t>
  </si>
  <si>
    <t>tho150</t>
  </si>
  <si>
    <t>tho30</t>
  </si>
  <si>
    <t>tho40</t>
  </si>
  <si>
    <t>wil100</t>
  </si>
  <si>
    <t>wil50</t>
  </si>
  <si>
    <t>Tabbling info, avaraged by size</t>
  </si>
  <si>
    <t>sizes</t>
  </si>
  <si>
    <t>total</t>
  </si>
  <si>
    <t>от 10 до 15</t>
  </si>
  <si>
    <t>от 16 до 19</t>
  </si>
  <si>
    <t>от 20 до 25</t>
  </si>
  <si>
    <t>от 26 до 30</t>
  </si>
  <si>
    <t>от 32 до 49</t>
  </si>
  <si>
    <t>от 50 до 81</t>
  </si>
  <si>
    <t>от 90 до 256</t>
  </si>
  <si>
    <t>Avg timer, %</t>
  </si>
  <si>
    <t>Avg cacl count, %</t>
  </si>
  <si>
    <t>_0 %</t>
  </si>
  <si>
    <t>_1 %</t>
  </si>
  <si>
    <t>_2 %</t>
  </si>
  <si>
    <t>_3 %</t>
  </si>
  <si>
    <t>_4 %</t>
  </si>
  <si>
    <t>_0 ms</t>
  </si>
  <si>
    <t>_1 ms</t>
  </si>
  <si>
    <t>_2 ms</t>
  </si>
  <si>
    <t>_3 ms</t>
  </si>
  <si>
    <t>_4 ms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</si>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</sst>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ysh/source/repos/dmji/unn-vkr/Contest/results/&#1058;&#1072;&#1073;&#1083;&#1080;&#1094;&#1099;/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ение"/>
      <sheetName val="Худшее для КЗН"/>
      <sheetName val="Худшее для ЗК"/>
    </sheetNames>
    <sheetDataSet>
      <sheetData sheetId="0"/>
      <sheetData sheetId="1">
        <row r="1">
          <cell r="B1">
            <v>6933847</v>
          </cell>
        </row>
        <row r="2">
          <cell r="B2">
            <v>4826104</v>
          </cell>
        </row>
        <row r="3">
          <cell r="B3">
            <v>6829144</v>
          </cell>
        </row>
        <row r="4">
          <cell r="B4">
            <v>4767772</v>
          </cell>
        </row>
        <row r="5">
          <cell r="B5">
            <v>6979853</v>
          </cell>
        </row>
        <row r="6">
          <cell r="B6">
            <v>4894709</v>
          </cell>
        </row>
        <row r="7">
          <cell r="B7">
            <v>12907396</v>
          </cell>
        </row>
        <row r="8">
          <cell r="B8">
            <v>9001794</v>
          </cell>
        </row>
        <row r="9">
          <cell r="B9">
            <v>80136</v>
          </cell>
        </row>
        <row r="10">
          <cell r="B10">
            <v>80036</v>
          </cell>
        </row>
        <row r="11">
          <cell r="B11">
            <v>79072</v>
          </cell>
        </row>
        <row r="12">
          <cell r="B12">
            <v>114226</v>
          </cell>
        </row>
        <row r="13">
          <cell r="B13">
            <v>117678</v>
          </cell>
        </row>
        <row r="14">
          <cell r="B14">
            <v>112478</v>
          </cell>
        </row>
        <row r="15">
          <cell r="B15">
            <v>139434</v>
          </cell>
        </row>
        <row r="16">
          <cell r="B16">
            <v>7652</v>
          </cell>
        </row>
        <row r="17">
          <cell r="B17">
            <v>18596</v>
          </cell>
        </row>
        <row r="18">
          <cell r="B18">
            <v>18304</v>
          </cell>
        </row>
        <row r="19">
          <cell r="B19">
            <v>194624</v>
          </cell>
        </row>
        <row r="20">
          <cell r="B20">
            <v>38610</v>
          </cell>
        </row>
        <row r="21">
          <cell r="B21">
            <v>37638</v>
          </cell>
        </row>
        <row r="22">
          <cell r="B22">
            <v>45220</v>
          </cell>
        </row>
        <row r="23">
          <cell r="B23">
            <v>100559070</v>
          </cell>
        </row>
        <row r="24">
          <cell r="B24">
            <v>446</v>
          </cell>
        </row>
        <row r="25">
          <cell r="B25">
            <v>134</v>
          </cell>
        </row>
        <row r="26">
          <cell r="B26">
            <v>334</v>
          </cell>
        </row>
        <row r="27">
          <cell r="B27">
            <v>304</v>
          </cell>
        </row>
        <row r="28">
          <cell r="B28">
            <v>86</v>
          </cell>
        </row>
        <row r="29">
          <cell r="B29">
            <v>84</v>
          </cell>
        </row>
        <row r="30">
          <cell r="B30">
            <v>0</v>
          </cell>
        </row>
        <row r="31">
          <cell r="B31">
            <v>94</v>
          </cell>
        </row>
        <row r="32">
          <cell r="B32">
            <v>1572</v>
          </cell>
        </row>
        <row r="33">
          <cell r="B33">
            <v>88</v>
          </cell>
        </row>
        <row r="34">
          <cell r="B34">
            <v>46</v>
          </cell>
        </row>
        <row r="35">
          <cell r="B35">
            <v>628</v>
          </cell>
        </row>
        <row r="36">
          <cell r="B36">
            <v>644</v>
          </cell>
        </row>
        <row r="37">
          <cell r="B37">
            <v>1028</v>
          </cell>
        </row>
        <row r="38">
          <cell r="B38">
            <v>432</v>
          </cell>
        </row>
        <row r="39">
          <cell r="B39">
            <v>118</v>
          </cell>
        </row>
        <row r="40">
          <cell r="B40">
            <v>80</v>
          </cell>
        </row>
        <row r="41">
          <cell r="B41">
            <v>786</v>
          </cell>
        </row>
        <row r="42">
          <cell r="B42">
            <v>362</v>
          </cell>
        </row>
        <row r="43">
          <cell r="B43">
            <v>2110</v>
          </cell>
        </row>
        <row r="44">
          <cell r="B44">
            <v>3510</v>
          </cell>
        </row>
        <row r="45">
          <cell r="B45">
            <v>4674</v>
          </cell>
        </row>
        <row r="46">
          <cell r="B46">
            <v>6592</v>
          </cell>
        </row>
        <row r="47">
          <cell r="B47">
            <v>8620</v>
          </cell>
        </row>
        <row r="48">
          <cell r="B48">
            <v>171490</v>
          </cell>
        </row>
        <row r="49">
          <cell r="B49">
            <v>175150</v>
          </cell>
        </row>
        <row r="50">
          <cell r="B50">
            <v>177740</v>
          </cell>
        </row>
        <row r="51">
          <cell r="B51">
            <v>4117</v>
          </cell>
        </row>
        <row r="52">
          <cell r="B52">
            <v>39845</v>
          </cell>
        </row>
        <row r="53">
          <cell r="B53">
            <v>14223</v>
          </cell>
        </row>
        <row r="54">
          <cell r="B54">
            <v>215640</v>
          </cell>
        </row>
        <row r="55">
          <cell r="B55">
            <v>33483</v>
          </cell>
        </row>
        <row r="56">
          <cell r="B56">
            <v>680104</v>
          </cell>
        </row>
        <row r="57">
          <cell r="B57">
            <v>65243</v>
          </cell>
        </row>
        <row r="58">
          <cell r="B58">
            <v>1690407</v>
          </cell>
        </row>
        <row r="59">
          <cell r="B59">
            <v>111904</v>
          </cell>
        </row>
        <row r="60">
          <cell r="B60">
            <v>3530634</v>
          </cell>
        </row>
        <row r="61">
          <cell r="B61">
            <v>176233</v>
          </cell>
        </row>
        <row r="62">
          <cell r="B62">
            <v>6431615</v>
          </cell>
        </row>
        <row r="63">
          <cell r="B63">
            <v>261841</v>
          </cell>
        </row>
        <row r="64">
          <cell r="B64">
            <v>10916368</v>
          </cell>
        </row>
        <row r="65">
          <cell r="B65">
            <v>371826</v>
          </cell>
        </row>
        <row r="66">
          <cell r="B66">
            <v>17448753</v>
          </cell>
        </row>
        <row r="67">
          <cell r="B67">
            <v>1042</v>
          </cell>
        </row>
        <row r="68">
          <cell r="B68">
            <v>1744</v>
          </cell>
        </row>
        <row r="69">
          <cell r="B69">
            <v>2016</v>
          </cell>
        </row>
        <row r="70">
          <cell r="B70">
            <v>2682</v>
          </cell>
        </row>
        <row r="71">
          <cell r="B71">
            <v>2202</v>
          </cell>
        </row>
        <row r="72">
          <cell r="B72">
            <v>2922</v>
          </cell>
        </row>
        <row r="73">
          <cell r="B73">
            <v>3202</v>
          </cell>
        </row>
        <row r="74">
          <cell r="B74">
            <v>4204</v>
          </cell>
        </row>
        <row r="75">
          <cell r="B75">
            <v>4374</v>
          </cell>
        </row>
        <row r="76">
          <cell r="B76">
            <v>6652</v>
          </cell>
        </row>
        <row r="77">
          <cell r="B77">
            <v>5994</v>
          </cell>
        </row>
        <row r="78">
          <cell r="B78">
            <v>6218</v>
          </cell>
        </row>
        <row r="79">
          <cell r="B79">
            <v>8896</v>
          </cell>
        </row>
        <row r="80">
          <cell r="B80">
            <v>8540</v>
          </cell>
        </row>
        <row r="81">
          <cell r="B81">
            <v>10080</v>
          </cell>
        </row>
        <row r="82">
          <cell r="B82">
            <v>373094</v>
          </cell>
        </row>
        <row r="83">
          <cell r="B83">
            <v>566296</v>
          </cell>
        </row>
        <row r="84">
          <cell r="B84">
            <v>1078776</v>
          </cell>
        </row>
        <row r="85">
          <cell r="B85">
            <v>95134</v>
          </cell>
        </row>
        <row r="86">
          <cell r="B86">
            <v>160794</v>
          </cell>
        </row>
        <row r="87">
          <cell r="B87">
            <v>356114</v>
          </cell>
        </row>
        <row r="88">
          <cell r="B88">
            <v>202400</v>
          </cell>
        </row>
        <row r="89">
          <cell r="B89">
            <v>206144</v>
          </cell>
        </row>
        <row r="90">
          <cell r="B90">
            <v>199064</v>
          </cell>
        </row>
        <row r="91">
          <cell r="B91">
            <v>199802</v>
          </cell>
        </row>
        <row r="92">
          <cell r="B92">
            <v>201538</v>
          </cell>
        </row>
        <row r="93">
          <cell r="B93">
            <v>198712</v>
          </cell>
        </row>
        <row r="94">
          <cell r="B94">
            <v>23838</v>
          </cell>
        </row>
        <row r="95">
          <cell r="B95">
            <v>34642</v>
          </cell>
        </row>
        <row r="96">
          <cell r="B96">
            <v>50410</v>
          </cell>
        </row>
        <row r="97">
          <cell r="B97">
            <v>68558</v>
          </cell>
        </row>
        <row r="98">
          <cell r="B98">
            <v>92316</v>
          </cell>
        </row>
        <row r="99">
          <cell r="B99">
            <v>124940</v>
          </cell>
        </row>
        <row r="100">
          <cell r="B100">
            <v>156242</v>
          </cell>
        </row>
        <row r="101">
          <cell r="B101">
            <v>37488</v>
          </cell>
        </row>
        <row r="102">
          <cell r="B102">
            <v>207984</v>
          </cell>
        </row>
        <row r="103">
          <cell r="B103">
            <v>30772194</v>
          </cell>
        </row>
        <row r="104">
          <cell r="B104">
            <v>26373578</v>
          </cell>
        </row>
        <row r="105">
          <cell r="B105">
            <v>2383589357</v>
          </cell>
        </row>
        <row r="106">
          <cell r="B106">
            <v>234650</v>
          </cell>
        </row>
        <row r="107">
          <cell r="B107">
            <v>3508151</v>
          </cell>
        </row>
        <row r="108">
          <cell r="B108">
            <v>386760</v>
          </cell>
        </row>
        <row r="109">
          <cell r="B109">
            <v>130833943</v>
          </cell>
        </row>
        <row r="110">
          <cell r="B110">
            <v>790928465</v>
          </cell>
        </row>
        <row r="111">
          <cell r="B111">
            <v>588456</v>
          </cell>
        </row>
        <row r="112">
          <cell r="B112">
            <v>703885070</v>
          </cell>
        </row>
        <row r="113">
          <cell r="B113">
            <v>747374</v>
          </cell>
        </row>
        <row r="114">
          <cell r="B114">
            <v>1060062</v>
          </cell>
        </row>
        <row r="115">
          <cell r="B115">
            <v>614401904</v>
          </cell>
        </row>
        <row r="116">
          <cell r="B116">
            <v>98685678</v>
          </cell>
        </row>
        <row r="117">
          <cell r="B117">
            <v>1685328</v>
          </cell>
        </row>
        <row r="118">
          <cell r="B118">
            <v>1310625895</v>
          </cell>
        </row>
        <row r="119">
          <cell r="B119">
            <v>2504516</v>
          </cell>
        </row>
        <row r="120">
          <cell r="B120">
            <v>1962083006</v>
          </cell>
        </row>
        <row r="121">
          <cell r="B121">
            <v>3359078</v>
          </cell>
        </row>
        <row r="122">
          <cell r="B122">
            <v>741964709</v>
          </cell>
        </row>
        <row r="123">
          <cell r="B123">
            <v>4310394</v>
          </cell>
        </row>
        <row r="124">
          <cell r="B124">
            <v>1532469656</v>
          </cell>
        </row>
        <row r="125">
          <cell r="B125">
            <v>6657278</v>
          </cell>
        </row>
        <row r="126">
          <cell r="B126">
            <v>1102654451</v>
          </cell>
        </row>
        <row r="127">
          <cell r="B127">
            <v>9528102</v>
          </cell>
        </row>
        <row r="128">
          <cell r="B128">
            <v>1392287931</v>
          </cell>
        </row>
        <row r="129">
          <cell r="B129">
            <v>6684656</v>
          </cell>
        </row>
        <row r="130">
          <cell r="B130">
            <v>17175594</v>
          </cell>
        </row>
        <row r="131">
          <cell r="B131">
            <v>1639293999</v>
          </cell>
        </row>
        <row r="132">
          <cell r="B132">
            <v>11313792</v>
          </cell>
        </row>
        <row r="133">
          <cell r="B133">
            <v>274040</v>
          </cell>
        </row>
        <row r="134">
          <cell r="B134">
            <v>439504</v>
          </cell>
        </row>
        <row r="135">
          <cell r="B135">
            <v>324002</v>
          </cell>
        </row>
        <row r="136">
          <cell r="B136">
            <v>62006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L1276"/>
  <sheetViews>
    <sheetView tabSelected="1" zoomScaleNormal="100" workbookViewId="0">
      <selection activeCell="G9" sqref="G9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13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100000000000001" customHeight="1" x14ac:dyDescent="0.25">
      <c r="A2" s="3" t="s">
        <v>13</v>
      </c>
      <c r="B2" s="3">
        <v>10</v>
      </c>
      <c r="C2" s="3">
        <v>2</v>
      </c>
      <c r="D2" s="3">
        <v>10</v>
      </c>
      <c r="E2" s="3">
        <v>100</v>
      </c>
      <c r="F2" s="3">
        <v>5</v>
      </c>
      <c r="G2" s="3">
        <v>100</v>
      </c>
      <c r="H2" s="3">
        <v>0</v>
      </c>
      <c r="I2" s="3">
        <v>4</v>
      </c>
      <c r="J2" s="3" t="s">
        <v>14</v>
      </c>
      <c r="K2" s="3" t="s">
        <v>14</v>
      </c>
      <c r="L2" s="3">
        <v>4</v>
      </c>
      <c r="M2" s="3">
        <v>100</v>
      </c>
    </row>
    <row r="3" spans="1:13" ht="20.100000000000001" customHeight="1" x14ac:dyDescent="0.25">
      <c r="A3" s="3" t="s">
        <v>15</v>
      </c>
      <c r="B3" s="3">
        <v>20</v>
      </c>
      <c r="C3" s="3">
        <v>2</v>
      </c>
      <c r="D3" s="3">
        <v>20</v>
      </c>
      <c r="E3" s="3">
        <v>100</v>
      </c>
      <c r="F3" s="3">
        <v>10</v>
      </c>
      <c r="G3" s="3">
        <v>100</v>
      </c>
      <c r="H3" s="3">
        <v>0</v>
      </c>
      <c r="I3" s="3">
        <v>4</v>
      </c>
      <c r="J3" s="3" t="s">
        <v>14</v>
      </c>
      <c r="K3" s="3" t="s">
        <v>14</v>
      </c>
      <c r="L3" s="3">
        <v>4</v>
      </c>
      <c r="M3" s="3">
        <v>100</v>
      </c>
    </row>
    <row r="4" spans="1:13" ht="20.100000000000001" customHeight="1" x14ac:dyDescent="0.25">
      <c r="A4" s="3" t="s">
        <v>16</v>
      </c>
      <c r="B4" s="3">
        <v>40</v>
      </c>
      <c r="C4" s="3">
        <v>2</v>
      </c>
      <c r="D4" s="3">
        <v>40</v>
      </c>
      <c r="E4" s="3">
        <v>100</v>
      </c>
      <c r="F4" s="3">
        <v>20</v>
      </c>
      <c r="G4" s="3">
        <v>100</v>
      </c>
      <c r="H4" s="3">
        <v>0</v>
      </c>
      <c r="I4" s="3">
        <v>4</v>
      </c>
      <c r="J4" s="3" t="s">
        <v>14</v>
      </c>
      <c r="K4" s="3" t="s">
        <v>14</v>
      </c>
      <c r="L4" s="3">
        <v>4</v>
      </c>
      <c r="M4" s="3">
        <v>100</v>
      </c>
    </row>
    <row r="5" spans="1:13" ht="20.100000000000001" customHeight="1" x14ac:dyDescent="0.25">
      <c r="A5" s="3" t="s">
        <v>17</v>
      </c>
      <c r="B5" s="3">
        <v>60</v>
      </c>
      <c r="C5" s="3">
        <v>2</v>
      </c>
      <c r="D5" s="3">
        <v>50</v>
      </c>
      <c r="E5" s="3">
        <v>100</v>
      </c>
      <c r="F5" s="3">
        <v>30</v>
      </c>
      <c r="G5" s="3">
        <v>100</v>
      </c>
      <c r="H5" s="3">
        <v>0</v>
      </c>
      <c r="I5" s="3">
        <v>4</v>
      </c>
      <c r="J5" s="3" t="s">
        <v>14</v>
      </c>
      <c r="K5" s="3" t="s">
        <v>14</v>
      </c>
      <c r="L5" s="3">
        <v>4</v>
      </c>
      <c r="M5" s="3">
        <v>100</v>
      </c>
    </row>
    <row r="6" spans="1:13" ht="20.100000000000001" customHeight="1" x14ac:dyDescent="0.25">
      <c r="A6" s="3" t="s">
        <v>18</v>
      </c>
      <c r="B6" s="3">
        <v>100</v>
      </c>
      <c r="C6" s="3">
        <v>2</v>
      </c>
      <c r="D6" s="3">
        <v>90</v>
      </c>
      <c r="E6" s="3">
        <v>100</v>
      </c>
      <c r="F6" s="3">
        <v>50</v>
      </c>
      <c r="G6" s="3">
        <v>100</v>
      </c>
      <c r="H6" s="3">
        <v>0</v>
      </c>
      <c r="I6" s="3">
        <v>4</v>
      </c>
      <c r="J6" s="3" t="s">
        <v>14</v>
      </c>
      <c r="K6" s="3" t="s">
        <v>14</v>
      </c>
      <c r="L6" s="3">
        <v>4</v>
      </c>
      <c r="M6" s="3">
        <v>100</v>
      </c>
    </row>
    <row r="9" spans="1:13" ht="20.100000000000001" customHeight="1" x14ac:dyDescent="0.25">
      <c r="A9" s="4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>
        <v>5426670</v>
      </c>
      <c r="G9" s="4">
        <f>'[1]Худшее для КЗН'!$B$1</f>
        <v>6933847</v>
      </c>
      <c r="I9" s="1">
        <v>136</v>
      </c>
    </row>
    <row r="10" spans="1:13" ht="20.100000000000001" customHeight="1" x14ac:dyDescent="0.25">
      <c r="A10" s="4" t="s">
        <v>24</v>
      </c>
      <c r="B10" s="4" t="s">
        <v>25</v>
      </c>
      <c r="C10" s="4" t="s">
        <v>26</v>
      </c>
      <c r="D10" s="4" t="s">
        <v>27</v>
      </c>
      <c r="E10" s="4" t="s">
        <v>28</v>
      </c>
      <c r="F10" s="4" t="s">
        <v>29</v>
      </c>
      <c r="G10" s="4" t="s">
        <v>30</v>
      </c>
    </row>
    <row r="11" spans="1:13" ht="20.100000000000001" customHeight="1" x14ac:dyDescent="0.25">
      <c r="A11" s="5" t="s">
        <v>13</v>
      </c>
      <c r="B11" s="5">
        <v>14</v>
      </c>
      <c r="C11" s="5">
        <v>2081</v>
      </c>
      <c r="D11" s="5">
        <f>$F11-$F$9</f>
        <v>67776</v>
      </c>
      <c r="E11" s="5">
        <f>100*($F11-$F$9)/($G$9-$F$9)</f>
        <v>4.4968839094545627</v>
      </c>
      <c r="F11" s="5">
        <v>5494446</v>
      </c>
      <c r="G11" s="5">
        <v>5464377</v>
      </c>
    </row>
    <row r="12" spans="1:13" ht="20.100000000000001" customHeight="1" x14ac:dyDescent="0.25">
      <c r="A12" s="5" t="s">
        <v>15</v>
      </c>
      <c r="B12" s="5">
        <v>31</v>
      </c>
      <c r="C12" s="5">
        <v>4184</v>
      </c>
      <c r="D12" s="5">
        <f>$F12-$F$9</f>
        <v>45642</v>
      </c>
      <c r="E12" s="5">
        <f>100*($F12-$F$9)/($G$9-$F$9)</f>
        <v>3.028310543486266</v>
      </c>
      <c r="F12" s="5">
        <v>5472312</v>
      </c>
      <c r="G12" s="5">
        <v>5451395</v>
      </c>
    </row>
    <row r="13" spans="1:13" ht="20.100000000000001" customHeight="1" x14ac:dyDescent="0.25">
      <c r="A13" s="5" t="s">
        <v>16</v>
      </c>
      <c r="B13" s="5">
        <v>83</v>
      </c>
      <c r="C13" s="5">
        <v>8456</v>
      </c>
      <c r="D13" s="5">
        <f>$F13-$F$9</f>
        <v>30467</v>
      </c>
      <c r="E13" s="5">
        <f>100*($F13-$F$9)/($G$9-$F$9)</f>
        <v>2.0214613147626324</v>
      </c>
      <c r="F13" s="5">
        <v>5457137</v>
      </c>
      <c r="G13" s="5">
        <v>5441546</v>
      </c>
    </row>
    <row r="14" spans="1:13" ht="20.100000000000001" customHeight="1" x14ac:dyDescent="0.25">
      <c r="A14" s="5" t="s">
        <v>17</v>
      </c>
      <c r="B14" s="5">
        <v>155</v>
      </c>
      <c r="C14" s="5">
        <v>12669</v>
      </c>
      <c r="D14" s="5">
        <f>$F14-$F$9</f>
        <v>26351</v>
      </c>
      <c r="E14" s="5">
        <f>100*($F14-$F$9)/($G$9-$F$9)</f>
        <v>1.7483679753605581</v>
      </c>
      <c r="F14" s="5">
        <v>5453021</v>
      </c>
      <c r="G14" s="5">
        <v>5442315</v>
      </c>
    </row>
    <row r="15" spans="1:13" ht="20.100000000000001" customHeight="1" x14ac:dyDescent="0.25">
      <c r="A15" s="6" t="s">
        <v>18</v>
      </c>
      <c r="B15" s="6">
        <v>466</v>
      </c>
      <c r="C15" s="6">
        <v>21160</v>
      </c>
      <c r="D15" s="6">
        <f>$F15-$F$9</f>
        <v>20646</v>
      </c>
      <c r="E15" s="6">
        <f>100*($F15-$F$9)/($G$9-$F$9)</f>
        <v>1.3698457447267309</v>
      </c>
      <c r="F15" s="6">
        <v>5447316</v>
      </c>
      <c r="G15" s="6">
        <v>5434368</v>
      </c>
    </row>
    <row r="18" spans="1:7" ht="20.100000000000001" customHeight="1" x14ac:dyDescent="0.25">
      <c r="A18" s="4" t="s">
        <v>19</v>
      </c>
      <c r="B18" s="4" t="s">
        <v>31</v>
      </c>
      <c r="C18" s="4" t="s">
        <v>21</v>
      </c>
      <c r="D18" s="4" t="s">
        <v>32</v>
      </c>
      <c r="E18" s="4" t="s">
        <v>23</v>
      </c>
      <c r="F18" s="4">
        <v>3817852</v>
      </c>
      <c r="G18" s="4">
        <f>'[1]Худшее для КЗН'!$B$2</f>
        <v>4826104</v>
      </c>
    </row>
    <row r="19" spans="1:7" ht="20.100000000000001" customHeight="1" x14ac:dyDescent="0.25">
      <c r="A19" s="4" t="s">
        <v>24</v>
      </c>
      <c r="B19" s="4" t="s">
        <v>25</v>
      </c>
      <c r="C19" s="4" t="s">
        <v>26</v>
      </c>
      <c r="D19" s="4" t="s">
        <v>27</v>
      </c>
      <c r="E19" s="4" t="s">
        <v>28</v>
      </c>
      <c r="F19" s="4" t="s">
        <v>29</v>
      </c>
      <c r="G19" s="4" t="s">
        <v>30</v>
      </c>
    </row>
    <row r="20" spans="1:7" ht="20.100000000000001" customHeight="1" x14ac:dyDescent="0.25">
      <c r="A20" s="5" t="s">
        <v>13</v>
      </c>
      <c r="B20" s="5">
        <v>12</v>
      </c>
      <c r="C20" s="5">
        <v>2094</v>
      </c>
      <c r="D20" s="5">
        <f>$F20-$F$18</f>
        <v>40997</v>
      </c>
      <c r="E20" s="5">
        <f>100*($F20-$F$18)/($G$18-$F$18)</f>
        <v>4.0661461618722301</v>
      </c>
      <c r="F20" s="5">
        <v>3858849</v>
      </c>
      <c r="G20" s="5">
        <v>3847382</v>
      </c>
    </row>
    <row r="21" spans="1:7" ht="20.100000000000001" customHeight="1" x14ac:dyDescent="0.25">
      <c r="A21" s="5" t="s">
        <v>15</v>
      </c>
      <c r="B21" s="5">
        <v>28</v>
      </c>
      <c r="C21" s="5">
        <v>4193</v>
      </c>
      <c r="D21" s="5">
        <f>$F21-$F$18</f>
        <v>24607</v>
      </c>
      <c r="E21" s="5">
        <f>100*($F21-$F$18)/($G$18-$F$18)</f>
        <v>2.4405604947969355</v>
      </c>
      <c r="F21" s="5">
        <v>3842459</v>
      </c>
      <c r="G21" s="5">
        <v>3830450</v>
      </c>
    </row>
    <row r="22" spans="1:7" ht="20.100000000000001" customHeight="1" x14ac:dyDescent="0.25">
      <c r="A22" s="5" t="s">
        <v>16</v>
      </c>
      <c r="B22" s="5">
        <v>78</v>
      </c>
      <c r="C22" s="5">
        <v>8438</v>
      </c>
      <c r="D22" s="5">
        <f>$F22-$F$18</f>
        <v>21275</v>
      </c>
      <c r="E22" s="5">
        <f>100*($F22-$F$18)/($G$18-$F$18)</f>
        <v>2.1100875574757105</v>
      </c>
      <c r="F22" s="5">
        <v>3839127</v>
      </c>
      <c r="G22" s="5">
        <v>3829278</v>
      </c>
    </row>
    <row r="23" spans="1:7" ht="20.100000000000001" customHeight="1" x14ac:dyDescent="0.25">
      <c r="A23" s="5" t="s">
        <v>17</v>
      </c>
      <c r="B23" s="5">
        <v>149</v>
      </c>
      <c r="C23" s="5">
        <v>12710</v>
      </c>
      <c r="D23" s="5">
        <f>$F23-$F$18</f>
        <v>18778</v>
      </c>
      <c r="E23" s="5">
        <f>100*($F23-$F$18)/($G$18-$F$18)</f>
        <v>1.8624312175924274</v>
      </c>
      <c r="F23" s="5">
        <v>3836630</v>
      </c>
      <c r="G23" s="5">
        <v>3828372</v>
      </c>
    </row>
    <row r="24" spans="1:7" ht="20.100000000000001" customHeight="1" x14ac:dyDescent="0.25">
      <c r="A24" s="6" t="s">
        <v>18</v>
      </c>
      <c r="B24" s="6">
        <v>470</v>
      </c>
      <c r="C24" s="6">
        <v>21175</v>
      </c>
      <c r="D24" s="6">
        <f>$F24-$F$18</f>
        <v>12650</v>
      </c>
      <c r="E24" s="6">
        <f>100*($F24-$F$18)/($G$18-$F$18)</f>
        <v>1.2546466557963685</v>
      </c>
      <c r="F24" s="6">
        <v>3830502</v>
      </c>
      <c r="G24" s="6">
        <v>3825731</v>
      </c>
    </row>
    <row r="27" spans="1:7" ht="20.100000000000001" customHeight="1" x14ac:dyDescent="0.25">
      <c r="A27" s="4" t="s">
        <v>19</v>
      </c>
      <c r="B27" s="4" t="s">
        <v>33</v>
      </c>
      <c r="C27" s="4" t="s">
        <v>21</v>
      </c>
      <c r="D27" s="4" t="s">
        <v>32</v>
      </c>
      <c r="E27" s="4" t="s">
        <v>23</v>
      </c>
      <c r="F27" s="4">
        <v>5426795</v>
      </c>
      <c r="G27" s="4">
        <f>'[1]Худшее для КЗН'!$B$3</f>
        <v>6829144</v>
      </c>
    </row>
    <row r="28" spans="1:7" ht="20.100000000000001" customHeight="1" x14ac:dyDescent="0.25">
      <c r="A28" s="4" t="s">
        <v>24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29</v>
      </c>
      <c r="G28" s="4" t="s">
        <v>30</v>
      </c>
    </row>
    <row r="29" spans="1:7" ht="20.100000000000001" customHeight="1" x14ac:dyDescent="0.25">
      <c r="A29" s="5" t="s">
        <v>13</v>
      </c>
      <c r="B29" s="5">
        <v>12</v>
      </c>
      <c r="C29" s="5">
        <v>2088</v>
      </c>
      <c r="D29" s="5">
        <f>$F29-$F$27</f>
        <v>76114</v>
      </c>
      <c r="E29" s="5">
        <f>100*($F29-$F$27)/($G$27-$F$27)</f>
        <v>5.4276075356419833</v>
      </c>
      <c r="F29" s="5">
        <v>5502909</v>
      </c>
      <c r="G29" s="5">
        <v>5483442</v>
      </c>
    </row>
    <row r="30" spans="1:7" ht="20.100000000000001" customHeight="1" x14ac:dyDescent="0.25">
      <c r="A30" s="5" t="s">
        <v>15</v>
      </c>
      <c r="B30" s="5">
        <v>28</v>
      </c>
      <c r="C30" s="5">
        <v>4181</v>
      </c>
      <c r="D30" s="5">
        <f>$F30-$F$27</f>
        <v>46999</v>
      </c>
      <c r="E30" s="5">
        <f>100*($F30-$F$27)/($G$27-$F$27)</f>
        <v>3.3514481773082165</v>
      </c>
      <c r="F30" s="5">
        <v>5473794</v>
      </c>
      <c r="G30" s="5">
        <v>5451741</v>
      </c>
    </row>
    <row r="31" spans="1:7" ht="20.100000000000001" customHeight="1" x14ac:dyDescent="0.25">
      <c r="A31" s="5" t="s">
        <v>16</v>
      </c>
      <c r="B31" s="5">
        <v>80</v>
      </c>
      <c r="C31" s="5">
        <v>8457</v>
      </c>
      <c r="D31" s="5">
        <f>$F31-$F$27</f>
        <v>25869</v>
      </c>
      <c r="E31" s="5">
        <f>100*($F31-$F$27)/($G$27-$F$27)</f>
        <v>1.8446905870079418</v>
      </c>
      <c r="F31" s="5">
        <v>5452664</v>
      </c>
      <c r="G31" s="5">
        <v>5437215</v>
      </c>
    </row>
    <row r="32" spans="1:7" ht="20.100000000000001" customHeight="1" x14ac:dyDescent="0.25">
      <c r="A32" s="5" t="s">
        <v>17</v>
      </c>
      <c r="B32" s="5">
        <v>149</v>
      </c>
      <c r="C32" s="5">
        <v>12634</v>
      </c>
      <c r="D32" s="5">
        <f>$F32-$F$27</f>
        <v>22442</v>
      </c>
      <c r="E32" s="5">
        <f>100*($F32-$F$27)/($G$27-$F$27)</f>
        <v>1.6003149002138555</v>
      </c>
      <c r="F32" s="5">
        <v>5449237</v>
      </c>
      <c r="G32" s="5">
        <v>5439752</v>
      </c>
    </row>
    <row r="33" spans="1:9" ht="20.100000000000001" customHeight="1" x14ac:dyDescent="0.25">
      <c r="A33" s="6" t="s">
        <v>18</v>
      </c>
      <c r="B33" s="6">
        <v>466</v>
      </c>
      <c r="C33" s="6">
        <v>21221</v>
      </c>
      <c r="D33" s="6">
        <f>$F33-$F$27</f>
        <v>19861</v>
      </c>
      <c r="E33" s="6">
        <f>100*($F33-$F$27)/($G$27-$F$27)</f>
        <v>1.4162665641719714</v>
      </c>
      <c r="F33" s="6">
        <v>5446656</v>
      </c>
      <c r="G33" s="6">
        <v>5432661</v>
      </c>
    </row>
    <row r="36" spans="1:9" ht="20.100000000000001" customHeight="1" x14ac:dyDescent="0.25">
      <c r="A36" s="4" t="s">
        <v>19</v>
      </c>
      <c r="B36" s="4" t="s">
        <v>34</v>
      </c>
      <c r="C36" s="4" t="s">
        <v>21</v>
      </c>
      <c r="D36" s="4" t="s">
        <v>32</v>
      </c>
      <c r="E36" s="4" t="s">
        <v>23</v>
      </c>
      <c r="F36" s="4">
        <v>3821225</v>
      </c>
      <c r="G36" s="4">
        <f>'[1]Худшее для КЗН'!$B$4</f>
        <v>4767772</v>
      </c>
      <c r="I36" s="1">
        <v>0</v>
      </c>
    </row>
    <row r="37" spans="1:9" ht="20.100000000000001" customHeight="1" x14ac:dyDescent="0.25">
      <c r="A37" s="4" t="s">
        <v>24</v>
      </c>
      <c r="B37" s="4" t="s">
        <v>25</v>
      </c>
      <c r="C37" s="4" t="s">
        <v>26</v>
      </c>
      <c r="D37" s="4" t="s">
        <v>27</v>
      </c>
      <c r="E37" s="4" t="s">
        <v>28</v>
      </c>
      <c r="F37" s="4" t="s">
        <v>29</v>
      </c>
      <c r="G37" s="4" t="s">
        <v>30</v>
      </c>
    </row>
    <row r="38" spans="1:9" ht="20.100000000000001" customHeight="1" x14ac:dyDescent="0.25">
      <c r="A38" s="5" t="s">
        <v>13</v>
      </c>
      <c r="B38" s="5">
        <v>12</v>
      </c>
      <c r="C38" s="5">
        <v>2096</v>
      </c>
      <c r="D38" s="5">
        <f>$F38-$F$36</f>
        <v>54072</v>
      </c>
      <c r="E38" s="5">
        <f>100*($F38-$F$36)/($G$36-$F$36)</f>
        <v>5.7125531009025439</v>
      </c>
      <c r="F38" s="5">
        <v>3875297</v>
      </c>
      <c r="G38" s="5">
        <v>3834982</v>
      </c>
    </row>
    <row r="39" spans="1:9" ht="20.100000000000001" customHeight="1" x14ac:dyDescent="0.25">
      <c r="A39" s="5" t="s">
        <v>15</v>
      </c>
      <c r="B39" s="5">
        <v>27</v>
      </c>
      <c r="C39" s="5">
        <v>4198</v>
      </c>
      <c r="D39" s="5">
        <f>$F39-$F$36</f>
        <v>29544</v>
      </c>
      <c r="E39" s="5">
        <f>100*($F39-$F$36)/($G$36-$F$36)</f>
        <v>3.1212396214873639</v>
      </c>
      <c r="F39" s="5">
        <v>3850769</v>
      </c>
      <c r="G39" s="5">
        <v>3831385</v>
      </c>
    </row>
    <row r="40" spans="1:9" ht="20.100000000000001" customHeight="1" x14ac:dyDescent="0.25">
      <c r="A40" s="5" t="s">
        <v>16</v>
      </c>
      <c r="B40" s="5">
        <v>79</v>
      </c>
      <c r="C40" s="5">
        <v>8399</v>
      </c>
      <c r="D40" s="5">
        <f>$F40-$F$36</f>
        <v>17897</v>
      </c>
      <c r="E40" s="5">
        <f>100*($F40-$F$36)/($G$36-$F$36)</f>
        <v>1.8907671779636932</v>
      </c>
      <c r="F40" s="5">
        <v>3839122</v>
      </c>
      <c r="G40" s="5">
        <v>3826146</v>
      </c>
    </row>
    <row r="41" spans="1:9" ht="20.100000000000001" customHeight="1" x14ac:dyDescent="0.25">
      <c r="A41" s="5" t="s">
        <v>17</v>
      </c>
      <c r="B41" s="5">
        <v>151</v>
      </c>
      <c r="C41" s="5">
        <v>12739</v>
      </c>
      <c r="D41" s="5">
        <f>$F41-$F$36</f>
        <v>12100</v>
      </c>
      <c r="E41" s="5">
        <f>100*($F41-$F$36)/($G$36-$F$36)</f>
        <v>1.2783306058758837</v>
      </c>
      <c r="F41" s="5">
        <v>3833325</v>
      </c>
      <c r="G41" s="5">
        <v>3824233</v>
      </c>
    </row>
    <row r="42" spans="1:9" ht="20.100000000000001" customHeight="1" x14ac:dyDescent="0.25">
      <c r="A42" s="6" t="s">
        <v>18</v>
      </c>
      <c r="B42" s="6">
        <v>469</v>
      </c>
      <c r="C42" s="6">
        <v>21206</v>
      </c>
      <c r="D42" s="6">
        <f>$F42-$F$36</f>
        <v>8854</v>
      </c>
      <c r="E42" s="6">
        <f>100*($F42-$F$36)/($G$36-$F$36)</f>
        <v>0.93539993259711351</v>
      </c>
      <c r="F42" s="6">
        <v>3830079</v>
      </c>
      <c r="G42" s="6">
        <v>3824999</v>
      </c>
    </row>
    <row r="45" spans="1:9" ht="20.100000000000001" customHeight="1" x14ac:dyDescent="0.25">
      <c r="A45" s="4" t="s">
        <v>19</v>
      </c>
      <c r="B45" s="4" t="s">
        <v>35</v>
      </c>
      <c r="C45" s="4" t="s">
        <v>21</v>
      </c>
      <c r="D45" s="4" t="s">
        <v>32</v>
      </c>
      <c r="E45" s="4" t="s">
        <v>23</v>
      </c>
      <c r="F45" s="4">
        <v>5386879</v>
      </c>
      <c r="G45" s="4">
        <f>'[1]Худшее для КЗН'!$B$5</f>
        <v>6979853</v>
      </c>
    </row>
    <row r="46" spans="1:9" ht="20.100000000000001" customHeight="1" x14ac:dyDescent="0.25">
      <c r="A46" s="4" t="s">
        <v>24</v>
      </c>
      <c r="B46" s="4" t="s">
        <v>25</v>
      </c>
      <c r="C46" s="4" t="s">
        <v>26</v>
      </c>
      <c r="D46" s="4" t="s">
        <v>27</v>
      </c>
      <c r="E46" s="4" t="s">
        <v>28</v>
      </c>
      <c r="F46" s="4" t="s">
        <v>29</v>
      </c>
      <c r="G46" s="4" t="s">
        <v>30</v>
      </c>
    </row>
    <row r="47" spans="1:9" ht="20.100000000000001" customHeight="1" x14ac:dyDescent="0.25">
      <c r="A47" s="5" t="s">
        <v>13</v>
      </c>
      <c r="B47" s="5">
        <v>12</v>
      </c>
      <c r="C47" s="5">
        <v>2097</v>
      </c>
      <c r="D47" s="5">
        <f>$F47-$F$45</f>
        <v>60428</v>
      </c>
      <c r="E47" s="5">
        <f>100*($F47-$F$45)/($G$45-$F$45)</f>
        <v>3.793407802010579</v>
      </c>
      <c r="F47" s="5">
        <v>5447307</v>
      </c>
      <c r="G47" s="5">
        <v>5413940</v>
      </c>
    </row>
    <row r="48" spans="1:9" ht="20.100000000000001" customHeight="1" x14ac:dyDescent="0.25">
      <c r="A48" s="5" t="s">
        <v>15</v>
      </c>
      <c r="B48" s="5">
        <v>28</v>
      </c>
      <c r="C48" s="5">
        <v>4207</v>
      </c>
      <c r="D48" s="5">
        <f>$F48-$F$45</f>
        <v>41524</v>
      </c>
      <c r="E48" s="5">
        <f>100*($F48-$F$45)/($G$45-$F$45)</f>
        <v>2.6066966566937064</v>
      </c>
      <c r="F48" s="5">
        <v>5428403</v>
      </c>
      <c r="G48" s="5">
        <v>5412405</v>
      </c>
    </row>
    <row r="49" spans="1:7" ht="20.100000000000001" customHeight="1" x14ac:dyDescent="0.25">
      <c r="A49" s="5" t="s">
        <v>16</v>
      </c>
      <c r="B49" s="5">
        <v>79</v>
      </c>
      <c r="C49" s="5">
        <v>8466</v>
      </c>
      <c r="D49" s="5">
        <f>$F49-$F$45</f>
        <v>19142</v>
      </c>
      <c r="E49" s="5">
        <f>100*($F49-$F$45)/($G$45-$F$45)</f>
        <v>1.2016517532615096</v>
      </c>
      <c r="F49" s="5">
        <v>5406021</v>
      </c>
      <c r="G49" s="5">
        <v>5396128</v>
      </c>
    </row>
    <row r="50" spans="1:7" ht="20.100000000000001" customHeight="1" x14ac:dyDescent="0.25">
      <c r="A50" s="5" t="s">
        <v>17</v>
      </c>
      <c r="B50" s="5">
        <v>149</v>
      </c>
      <c r="C50" s="5">
        <v>12717</v>
      </c>
      <c r="D50" s="5">
        <f>$F50-$F$45</f>
        <v>23460</v>
      </c>
      <c r="E50" s="5">
        <f>100*($F50-$F$45)/($G$45-$F$45)</f>
        <v>1.4727170688284932</v>
      </c>
      <c r="F50" s="5">
        <v>5410339</v>
      </c>
      <c r="G50" s="5">
        <v>5392955</v>
      </c>
    </row>
    <row r="51" spans="1:7" ht="20.100000000000001" customHeight="1" x14ac:dyDescent="0.25">
      <c r="A51" s="6" t="s">
        <v>18</v>
      </c>
      <c r="B51" s="6">
        <v>468</v>
      </c>
      <c r="C51" s="6">
        <v>21238</v>
      </c>
      <c r="D51" s="6">
        <f>$F51-$F$45</f>
        <v>9675</v>
      </c>
      <c r="E51" s="6">
        <f>100*($F51-$F$45)/($G$45-$F$45)</f>
        <v>0.60735454564857927</v>
      </c>
      <c r="F51" s="6">
        <v>5396554</v>
      </c>
      <c r="G51" s="6">
        <v>5389657</v>
      </c>
    </row>
    <row r="54" spans="1:7" ht="20.100000000000001" customHeight="1" x14ac:dyDescent="0.25">
      <c r="A54" s="4" t="s">
        <v>19</v>
      </c>
      <c r="B54" s="4" t="s">
        <v>36</v>
      </c>
      <c r="C54" s="4" t="s">
        <v>21</v>
      </c>
      <c r="D54" s="4" t="s">
        <v>32</v>
      </c>
      <c r="E54" s="4" t="s">
        <v>23</v>
      </c>
      <c r="F54" s="4">
        <v>3782044</v>
      </c>
      <c r="G54" s="4">
        <f>'[1]Худшее для КЗН'!$B$6</f>
        <v>4894709</v>
      </c>
    </row>
    <row r="55" spans="1:7" ht="20.100000000000001" customHeight="1" x14ac:dyDescent="0.25">
      <c r="A55" s="4" t="s">
        <v>24</v>
      </c>
      <c r="B55" s="4" t="s">
        <v>25</v>
      </c>
      <c r="C55" s="4" t="s">
        <v>26</v>
      </c>
      <c r="D55" s="4" t="s">
        <v>27</v>
      </c>
      <c r="E55" s="4" t="s">
        <v>28</v>
      </c>
      <c r="F55" s="4" t="s">
        <v>29</v>
      </c>
      <c r="G55" s="4" t="s">
        <v>30</v>
      </c>
    </row>
    <row r="56" spans="1:7" ht="20.100000000000001" customHeight="1" x14ac:dyDescent="0.25">
      <c r="A56" s="5" t="s">
        <v>13</v>
      </c>
      <c r="B56" s="5">
        <v>12</v>
      </c>
      <c r="C56" s="5">
        <v>2099</v>
      </c>
      <c r="D56" s="5">
        <f>$F56-$F$54</f>
        <v>51577</v>
      </c>
      <c r="E56" s="5">
        <f>100*($F56-$F$54)/($G$54-$F$54)</f>
        <v>4.6354473269133116</v>
      </c>
      <c r="F56" s="5">
        <v>3833621</v>
      </c>
      <c r="G56" s="5">
        <v>3810123</v>
      </c>
    </row>
    <row r="57" spans="1:7" ht="20.100000000000001" customHeight="1" x14ac:dyDescent="0.25">
      <c r="A57" s="5" t="s">
        <v>15</v>
      </c>
      <c r="B57" s="5">
        <v>29</v>
      </c>
      <c r="C57" s="5">
        <v>4195</v>
      </c>
      <c r="D57" s="5">
        <f>$F57-$F$54</f>
        <v>28524</v>
      </c>
      <c r="E57" s="5">
        <f>100*($F57-$F$54)/($G$54-$F$54)</f>
        <v>2.5635748405854413</v>
      </c>
      <c r="F57" s="5">
        <v>3810568</v>
      </c>
      <c r="G57" s="5">
        <v>3788497</v>
      </c>
    </row>
    <row r="58" spans="1:7" ht="20.100000000000001" customHeight="1" x14ac:dyDescent="0.25">
      <c r="A58" s="5" t="s">
        <v>16</v>
      </c>
      <c r="B58" s="5">
        <v>83</v>
      </c>
      <c r="C58" s="5">
        <v>8430</v>
      </c>
      <c r="D58" s="5">
        <f>$F58-$F$54</f>
        <v>10263</v>
      </c>
      <c r="E58" s="5">
        <f>100*($F58-$F$54)/($G$54-$F$54)</f>
        <v>0.92238005149798008</v>
      </c>
      <c r="F58" s="5">
        <v>3792307</v>
      </c>
      <c r="G58" s="5">
        <v>3784931</v>
      </c>
    </row>
    <row r="59" spans="1:7" ht="20.100000000000001" customHeight="1" x14ac:dyDescent="0.25">
      <c r="A59" s="5" t="s">
        <v>17</v>
      </c>
      <c r="B59" s="5">
        <v>153</v>
      </c>
      <c r="C59" s="5">
        <v>12690</v>
      </c>
      <c r="D59" s="5">
        <f>$F59-$F$54</f>
        <v>6696</v>
      </c>
      <c r="E59" s="5">
        <f>100*($F59-$F$54)/($G$54-$F$54)</f>
        <v>0.60179838495863536</v>
      </c>
      <c r="F59" s="5">
        <v>3788740</v>
      </c>
      <c r="G59" s="5">
        <v>3783728</v>
      </c>
    </row>
    <row r="60" spans="1:7" ht="20.100000000000001" customHeight="1" x14ac:dyDescent="0.25">
      <c r="A60" s="6" t="s">
        <v>18</v>
      </c>
      <c r="B60" s="6">
        <v>468</v>
      </c>
      <c r="C60" s="6">
        <v>21152</v>
      </c>
      <c r="D60" s="6">
        <f>$F60-$F$54</f>
        <v>5161</v>
      </c>
      <c r="E60" s="6">
        <f>100*($F60-$F$54)/($G$54-$F$54)</f>
        <v>0.4638413179168932</v>
      </c>
      <c r="F60" s="6">
        <v>3787205</v>
      </c>
      <c r="G60" s="6">
        <v>3782884</v>
      </c>
    </row>
    <row r="63" spans="1:7" ht="20.100000000000001" customHeight="1" x14ac:dyDescent="0.25">
      <c r="A63" s="4" t="s">
        <v>19</v>
      </c>
      <c r="B63" s="4" t="s">
        <v>37</v>
      </c>
      <c r="C63" s="4" t="s">
        <v>21</v>
      </c>
      <c r="D63" s="4" t="s">
        <v>32</v>
      </c>
      <c r="E63" s="4" t="s">
        <v>23</v>
      </c>
      <c r="F63" s="4">
        <v>10117172</v>
      </c>
      <c r="G63" s="4">
        <f>'[1]Худшее для КЗН'!$B$7</f>
        <v>12907396</v>
      </c>
    </row>
    <row r="64" spans="1:7" ht="20.100000000000001" customHeight="1" x14ac:dyDescent="0.25">
      <c r="A64" s="4" t="s">
        <v>24</v>
      </c>
      <c r="B64" s="4" t="s">
        <v>25</v>
      </c>
      <c r="C64" s="4" t="s">
        <v>26</v>
      </c>
      <c r="D64" s="4" t="s">
        <v>27</v>
      </c>
      <c r="E64" s="4" t="s">
        <v>28</v>
      </c>
      <c r="F64" s="4" t="s">
        <v>29</v>
      </c>
      <c r="G64" s="4" t="s">
        <v>30</v>
      </c>
    </row>
    <row r="65" spans="1:7" ht="20.100000000000001" customHeight="1" x14ac:dyDescent="0.25">
      <c r="A65" s="5" t="s">
        <v>13</v>
      </c>
      <c r="B65" s="5">
        <v>12</v>
      </c>
      <c r="C65" s="5">
        <v>2096</v>
      </c>
      <c r="D65" s="5">
        <f>$F65-$F$63</f>
        <v>102706</v>
      </c>
      <c r="E65" s="5">
        <f>100*($F65-$F$63)/($G$63-$F$63)</f>
        <v>3.6809231086823138</v>
      </c>
      <c r="F65" s="5">
        <v>10219878</v>
      </c>
      <c r="G65" s="5">
        <v>10195025</v>
      </c>
    </row>
    <row r="66" spans="1:7" ht="20.100000000000001" customHeight="1" x14ac:dyDescent="0.25">
      <c r="A66" s="5" t="s">
        <v>15</v>
      </c>
      <c r="B66" s="5">
        <v>29</v>
      </c>
      <c r="C66" s="5">
        <v>4193</v>
      </c>
      <c r="D66" s="5">
        <f>$F66-$F$63</f>
        <v>67526</v>
      </c>
      <c r="E66" s="5">
        <f>100*($F66-$F$63)/($G$63-$F$63)</f>
        <v>2.4200924370229773</v>
      </c>
      <c r="F66" s="5">
        <v>10184698</v>
      </c>
      <c r="G66" s="5">
        <v>10159028</v>
      </c>
    </row>
    <row r="67" spans="1:7" ht="20.100000000000001" customHeight="1" x14ac:dyDescent="0.25">
      <c r="A67" s="5" t="s">
        <v>16</v>
      </c>
      <c r="B67" s="5">
        <v>80</v>
      </c>
      <c r="C67" s="5">
        <v>8478</v>
      </c>
      <c r="D67" s="5">
        <f>$F67-$F$63</f>
        <v>46224</v>
      </c>
      <c r="E67" s="5">
        <f>100*($F67-$F$63)/($G$63-$F$63)</f>
        <v>1.656641187230846</v>
      </c>
      <c r="F67" s="5">
        <v>10163396</v>
      </c>
      <c r="G67" s="5">
        <v>10124694</v>
      </c>
    </row>
    <row r="68" spans="1:7" ht="20.100000000000001" customHeight="1" x14ac:dyDescent="0.25">
      <c r="A68" s="5" t="s">
        <v>17</v>
      </c>
      <c r="B68" s="5">
        <v>151</v>
      </c>
      <c r="C68" s="5">
        <v>12751</v>
      </c>
      <c r="D68" s="5">
        <f>$F68-$F$63</f>
        <v>34337</v>
      </c>
      <c r="E68" s="5">
        <f>100*($F68-$F$63)/($G$63-$F$63)</f>
        <v>1.2306180435692617</v>
      </c>
      <c r="F68" s="5">
        <v>10151509</v>
      </c>
      <c r="G68" s="5">
        <v>10125395</v>
      </c>
    </row>
    <row r="69" spans="1:7" ht="20.100000000000001" customHeight="1" x14ac:dyDescent="0.25">
      <c r="A69" s="6" t="s">
        <v>18</v>
      </c>
      <c r="B69" s="6">
        <v>472</v>
      </c>
      <c r="C69" s="6">
        <v>21215</v>
      </c>
      <c r="D69" s="6">
        <f>$F69-$F$63</f>
        <v>23015</v>
      </c>
      <c r="E69" s="6">
        <f>100*($F69-$F$63)/($G$63-$F$63)</f>
        <v>0.82484417021715817</v>
      </c>
      <c r="F69" s="6">
        <v>10140187</v>
      </c>
      <c r="G69" s="6">
        <v>10122294</v>
      </c>
    </row>
    <row r="72" spans="1:7" ht="20.100000000000001" customHeight="1" x14ac:dyDescent="0.25">
      <c r="A72" s="4" t="s">
        <v>19</v>
      </c>
      <c r="B72" s="4" t="s">
        <v>38</v>
      </c>
      <c r="C72" s="4" t="s">
        <v>21</v>
      </c>
      <c r="D72" s="4" t="s">
        <v>32</v>
      </c>
      <c r="E72" s="4" t="s">
        <v>23</v>
      </c>
      <c r="F72" s="4">
        <v>7098658</v>
      </c>
      <c r="G72" s="4">
        <f>'[1]Худшее для КЗН'!$B$8</f>
        <v>9001794</v>
      </c>
    </row>
    <row r="73" spans="1:7" ht="20.100000000000001" customHeight="1" x14ac:dyDescent="0.25">
      <c r="A73" s="4" t="s">
        <v>24</v>
      </c>
      <c r="B73" s="4" t="s">
        <v>25</v>
      </c>
      <c r="C73" s="4" t="s">
        <v>26</v>
      </c>
      <c r="D73" s="4" t="s">
        <v>27</v>
      </c>
      <c r="E73" s="4" t="s">
        <v>28</v>
      </c>
      <c r="F73" s="4" t="s">
        <v>29</v>
      </c>
      <c r="G73" s="4" t="s">
        <v>30</v>
      </c>
    </row>
    <row r="74" spans="1:7" ht="20.100000000000001" customHeight="1" x14ac:dyDescent="0.25">
      <c r="A74" s="5" t="s">
        <v>13</v>
      </c>
      <c r="B74" s="5">
        <v>12</v>
      </c>
      <c r="C74" s="5">
        <v>2095</v>
      </c>
      <c r="D74" s="5">
        <f>$F74-$F$72</f>
        <v>120356</v>
      </c>
      <c r="E74" s="5">
        <f>100*($F74-$F$72)/($G$72-$F$72)</f>
        <v>6.3240882417231346</v>
      </c>
      <c r="F74" s="5">
        <v>7219014</v>
      </c>
      <c r="G74" s="5">
        <v>7155145</v>
      </c>
    </row>
    <row r="75" spans="1:7" ht="20.100000000000001" customHeight="1" x14ac:dyDescent="0.25">
      <c r="A75" s="5" t="s">
        <v>15</v>
      </c>
      <c r="B75" s="5">
        <v>28</v>
      </c>
      <c r="C75" s="5">
        <v>4189</v>
      </c>
      <c r="D75" s="5">
        <f>$F75-$F$72</f>
        <v>63649</v>
      </c>
      <c r="E75" s="5">
        <f>100*($F75-$F$72)/($G$72-$F$72)</f>
        <v>3.3444273031459653</v>
      </c>
      <c r="F75" s="5">
        <v>7162307</v>
      </c>
      <c r="G75" s="5">
        <v>7135328</v>
      </c>
    </row>
    <row r="76" spans="1:7" ht="20.100000000000001" customHeight="1" x14ac:dyDescent="0.25">
      <c r="A76" s="5" t="s">
        <v>16</v>
      </c>
      <c r="B76" s="5">
        <v>79</v>
      </c>
      <c r="C76" s="5">
        <v>8478</v>
      </c>
      <c r="D76" s="5">
        <f>$F76-$F$72</f>
        <v>23490</v>
      </c>
      <c r="E76" s="5">
        <f>100*($F76-$F$72)/($G$72-$F$72)</f>
        <v>1.2342785801960554</v>
      </c>
      <c r="F76" s="5">
        <v>7122148</v>
      </c>
      <c r="G76" s="5">
        <v>7105259</v>
      </c>
    </row>
    <row r="77" spans="1:7" ht="20.100000000000001" customHeight="1" x14ac:dyDescent="0.25">
      <c r="A77" s="5" t="s">
        <v>17</v>
      </c>
      <c r="B77" s="5">
        <v>150</v>
      </c>
      <c r="C77" s="5">
        <v>12714</v>
      </c>
      <c r="D77" s="5">
        <f>$F77-$F$72</f>
        <v>12427</v>
      </c>
      <c r="E77" s="5">
        <f>100*($F77-$F$72)/($G$72-$F$72)</f>
        <v>0.65297487935701914</v>
      </c>
      <c r="F77" s="5">
        <v>7111085</v>
      </c>
      <c r="G77" s="5">
        <v>7102176</v>
      </c>
    </row>
    <row r="78" spans="1:7" ht="20.100000000000001" customHeight="1" x14ac:dyDescent="0.25">
      <c r="A78" s="6" t="s">
        <v>18</v>
      </c>
      <c r="B78" s="6">
        <v>471</v>
      </c>
      <c r="C78" s="6">
        <v>21217</v>
      </c>
      <c r="D78" s="6">
        <f>$F78-$F$72</f>
        <v>7505</v>
      </c>
      <c r="E78" s="6">
        <f>100*($F78-$F$72)/($G$72-$F$72)</f>
        <v>0.39434911640576398</v>
      </c>
      <c r="F78" s="6">
        <v>7106163</v>
      </c>
      <c r="G78" s="6">
        <v>7100765</v>
      </c>
    </row>
    <row r="81" spans="1:7" ht="20.100000000000001" customHeight="1" x14ac:dyDescent="0.25">
      <c r="A81" s="4" t="s">
        <v>19</v>
      </c>
      <c r="B81" s="4" t="s">
        <v>39</v>
      </c>
      <c r="C81" s="4" t="s">
        <v>40</v>
      </c>
      <c r="D81" s="4" t="s">
        <v>32</v>
      </c>
      <c r="E81" s="4" t="s">
        <v>23</v>
      </c>
      <c r="F81" s="4">
        <v>9552</v>
      </c>
      <c r="G81" s="4">
        <f>'[1]Худшее для КЗН'!$B$9</f>
        <v>80136</v>
      </c>
    </row>
    <row r="82" spans="1:7" ht="20.100000000000001" customHeight="1" x14ac:dyDescent="0.25">
      <c r="A82" s="4" t="s">
        <v>24</v>
      </c>
      <c r="B82" s="4" t="s">
        <v>25</v>
      </c>
      <c r="C82" s="4" t="s">
        <v>26</v>
      </c>
      <c r="D82" s="4" t="s">
        <v>27</v>
      </c>
      <c r="E82" s="4" t="s">
        <v>28</v>
      </c>
      <c r="F82" s="4" t="s">
        <v>29</v>
      </c>
      <c r="G82" s="4" t="s">
        <v>30</v>
      </c>
    </row>
    <row r="83" spans="1:7" ht="20.100000000000001" customHeight="1" x14ac:dyDescent="0.25">
      <c r="A83" s="5" t="s">
        <v>13</v>
      </c>
      <c r="B83" s="5">
        <v>6</v>
      </c>
      <c r="C83" s="5">
        <v>2060</v>
      </c>
      <c r="D83" s="5">
        <f>$F83-$F$81</f>
        <v>4592</v>
      </c>
      <c r="E83" s="5">
        <f>100*($F83-$F$81)/($G$81-$F$81)</f>
        <v>6.5057236767539388</v>
      </c>
      <c r="F83" s="5">
        <v>14144</v>
      </c>
      <c r="G83" s="5">
        <v>10480</v>
      </c>
    </row>
    <row r="84" spans="1:7" ht="20.100000000000001" customHeight="1" x14ac:dyDescent="0.25">
      <c r="A84" s="5" t="s">
        <v>15</v>
      </c>
      <c r="B84" s="5">
        <v>16</v>
      </c>
      <c r="C84" s="5">
        <v>4110</v>
      </c>
      <c r="D84" s="5">
        <f>$F84-$F$81</f>
        <v>3072</v>
      </c>
      <c r="E84" s="5">
        <f>100*($F84-$F$81)/($G$81-$F$81)</f>
        <v>4.3522611356681402</v>
      </c>
      <c r="F84" s="5">
        <v>12624</v>
      </c>
      <c r="G84" s="5">
        <v>10814</v>
      </c>
    </row>
    <row r="85" spans="1:7" ht="20.100000000000001" customHeight="1" x14ac:dyDescent="0.25">
      <c r="A85" s="5" t="s">
        <v>16</v>
      </c>
      <c r="B85" s="5">
        <v>50</v>
      </c>
      <c r="C85" s="5">
        <v>8233</v>
      </c>
      <c r="D85" s="5">
        <f>$F85-$F$81</f>
        <v>1933</v>
      </c>
      <c r="E85" s="5">
        <f>100*($F85-$F$81)/($G$81-$F$81)</f>
        <v>2.7385809815255584</v>
      </c>
      <c r="F85" s="5">
        <v>11485</v>
      </c>
      <c r="G85" s="5">
        <v>10192</v>
      </c>
    </row>
    <row r="86" spans="1:7" ht="20.100000000000001" customHeight="1" x14ac:dyDescent="0.25">
      <c r="A86" s="5" t="s">
        <v>17</v>
      </c>
      <c r="B86" s="5">
        <v>96</v>
      </c>
      <c r="C86" s="5">
        <v>12363</v>
      </c>
      <c r="D86" s="5">
        <f>$F86-$F$81</f>
        <v>1459</v>
      </c>
      <c r="E86" s="5">
        <f>100*($F86-$F$81)/($G$81-$F$81)</f>
        <v>2.0670406891080133</v>
      </c>
      <c r="F86" s="5">
        <v>11011</v>
      </c>
      <c r="G86" s="5">
        <v>10100</v>
      </c>
    </row>
    <row r="87" spans="1:7" ht="20.100000000000001" customHeight="1" x14ac:dyDescent="0.25">
      <c r="A87" s="6" t="s">
        <v>18</v>
      </c>
      <c r="B87" s="6">
        <v>365</v>
      </c>
      <c r="C87" s="6">
        <v>20634</v>
      </c>
      <c r="D87" s="6">
        <f>$F87-$F$81</f>
        <v>1422</v>
      </c>
      <c r="E87" s="6">
        <f>100*($F87-$F$81)/($G$81-$F$81)</f>
        <v>2.0146208772526353</v>
      </c>
      <c r="F87" s="6">
        <v>10974</v>
      </c>
      <c r="G87" s="6">
        <v>10096</v>
      </c>
    </row>
    <row r="90" spans="1:7" ht="20.100000000000001" customHeight="1" x14ac:dyDescent="0.25">
      <c r="A90" s="4" t="s">
        <v>19</v>
      </c>
      <c r="B90" s="4" t="s">
        <v>41</v>
      </c>
      <c r="C90" s="4" t="s">
        <v>40</v>
      </c>
      <c r="D90" s="4" t="s">
        <v>42</v>
      </c>
      <c r="E90" s="4" t="s">
        <v>23</v>
      </c>
      <c r="F90" s="4">
        <v>9742</v>
      </c>
      <c r="G90" s="4">
        <f>'[1]Худшее для КЗН'!$B$10</f>
        <v>80036</v>
      </c>
    </row>
    <row r="91" spans="1:7" ht="20.100000000000001" customHeight="1" x14ac:dyDescent="0.25">
      <c r="A91" s="4" t="s">
        <v>24</v>
      </c>
      <c r="B91" s="4" t="s">
        <v>25</v>
      </c>
      <c r="C91" s="4" t="s">
        <v>26</v>
      </c>
      <c r="D91" s="4" t="s">
        <v>27</v>
      </c>
      <c r="E91" s="4" t="s">
        <v>28</v>
      </c>
      <c r="F91" s="4" t="s">
        <v>29</v>
      </c>
      <c r="G91" s="4" t="s">
        <v>30</v>
      </c>
    </row>
    <row r="92" spans="1:7" ht="20.100000000000001" customHeight="1" x14ac:dyDescent="0.25">
      <c r="A92" s="5" t="s">
        <v>13</v>
      </c>
      <c r="B92" s="5">
        <v>6</v>
      </c>
      <c r="C92" s="5">
        <v>2057</v>
      </c>
      <c r="D92" s="5">
        <f>$F92-$F$90</f>
        <v>5703</v>
      </c>
      <c r="E92" s="5">
        <f>100*($F92-$F$90)/($G$90-$F$90)</f>
        <v>8.1130679716618772</v>
      </c>
      <c r="F92" s="5">
        <v>15445</v>
      </c>
      <c r="G92" s="5">
        <v>11638</v>
      </c>
    </row>
    <row r="93" spans="1:7" ht="20.100000000000001" customHeight="1" x14ac:dyDescent="0.25">
      <c r="A93" s="5" t="s">
        <v>15</v>
      </c>
      <c r="B93" s="5">
        <v>15</v>
      </c>
      <c r="C93" s="5">
        <v>4114</v>
      </c>
      <c r="D93" s="5">
        <f>$F93-$F$90</f>
        <v>3448</v>
      </c>
      <c r="E93" s="5">
        <f>100*($F93-$F$90)/($G$90-$F$90)</f>
        <v>4.9051128119042877</v>
      </c>
      <c r="F93" s="5">
        <v>13190</v>
      </c>
      <c r="G93" s="5">
        <v>9942</v>
      </c>
    </row>
    <row r="94" spans="1:7" ht="20.100000000000001" customHeight="1" x14ac:dyDescent="0.25">
      <c r="A94" s="5" t="s">
        <v>16</v>
      </c>
      <c r="B94" s="5">
        <v>47</v>
      </c>
      <c r="C94" s="5">
        <v>8251</v>
      </c>
      <c r="D94" s="5">
        <f>$F94-$F$90</f>
        <v>2370</v>
      </c>
      <c r="E94" s="5">
        <f>100*($F94-$F$90)/($G$90-$F$90)</f>
        <v>3.3715537599226106</v>
      </c>
      <c r="F94" s="5">
        <v>12112</v>
      </c>
      <c r="G94" s="5">
        <v>9742</v>
      </c>
    </row>
    <row r="95" spans="1:7" ht="20.100000000000001" customHeight="1" x14ac:dyDescent="0.25">
      <c r="A95" s="5" t="s">
        <v>17</v>
      </c>
      <c r="B95" s="5">
        <v>97</v>
      </c>
      <c r="C95" s="5">
        <v>12419</v>
      </c>
      <c r="D95" s="5">
        <f>$F95-$F$90</f>
        <v>1337</v>
      </c>
      <c r="E95" s="5">
        <f>100*($F95-$F$90)/($G$90-$F$90)</f>
        <v>1.9020115514837681</v>
      </c>
      <c r="F95" s="5">
        <v>11079</v>
      </c>
      <c r="G95" s="5">
        <v>9742</v>
      </c>
    </row>
    <row r="96" spans="1:7" ht="20.100000000000001" customHeight="1" x14ac:dyDescent="0.25">
      <c r="A96" s="6" t="s">
        <v>18</v>
      </c>
      <c r="B96" s="6">
        <v>358</v>
      </c>
      <c r="C96" s="6">
        <v>20698</v>
      </c>
      <c r="D96" s="6">
        <f>$F96-$F$90</f>
        <v>1246</v>
      </c>
      <c r="E96" s="6">
        <f>100*($F96-$F$90)/($G$90-$F$90)</f>
        <v>1.7725552678749252</v>
      </c>
      <c r="F96" s="6">
        <v>10988</v>
      </c>
      <c r="G96" s="6">
        <v>9790</v>
      </c>
    </row>
    <row r="99" spans="1:7" ht="20.100000000000001" customHeight="1" x14ac:dyDescent="0.25">
      <c r="A99" s="4" t="s">
        <v>19</v>
      </c>
      <c r="B99" s="4" t="s">
        <v>43</v>
      </c>
      <c r="C99" s="4" t="s">
        <v>40</v>
      </c>
      <c r="D99" s="4" t="s">
        <v>32</v>
      </c>
      <c r="E99" s="4" t="s">
        <v>23</v>
      </c>
      <c r="F99" s="4">
        <v>11156</v>
      </c>
      <c r="G99" s="4">
        <f>'[1]Худшее для КЗН'!$B$11</f>
        <v>79072</v>
      </c>
    </row>
    <row r="100" spans="1:7" ht="20.100000000000001" customHeight="1" x14ac:dyDescent="0.25">
      <c r="A100" s="4" t="s">
        <v>24</v>
      </c>
      <c r="B100" s="4" t="s">
        <v>25</v>
      </c>
      <c r="C100" s="4" t="s">
        <v>26</v>
      </c>
      <c r="D100" s="4" t="s">
        <v>27</v>
      </c>
      <c r="E100" s="4" t="s">
        <v>28</v>
      </c>
      <c r="F100" s="4" t="s">
        <v>29</v>
      </c>
      <c r="G100" s="4" t="s">
        <v>30</v>
      </c>
    </row>
    <row r="101" spans="1:7" ht="20.100000000000001" customHeight="1" x14ac:dyDescent="0.25">
      <c r="A101" s="5" t="s">
        <v>13</v>
      </c>
      <c r="B101" s="5">
        <v>6</v>
      </c>
      <c r="C101" s="5">
        <v>2056</v>
      </c>
      <c r="D101" s="5">
        <f>$F101-$F$99</f>
        <v>4441</v>
      </c>
      <c r="E101" s="5">
        <f>100*($F101-$F$99)/($G$99-$F$99)</f>
        <v>6.5389598916308378</v>
      </c>
      <c r="F101" s="5">
        <v>15597</v>
      </c>
      <c r="G101" s="5">
        <v>12104</v>
      </c>
    </row>
    <row r="102" spans="1:7" ht="20.100000000000001" customHeight="1" x14ac:dyDescent="0.25">
      <c r="A102" s="5" t="s">
        <v>15</v>
      </c>
      <c r="B102" s="5">
        <v>15</v>
      </c>
      <c r="C102" s="5">
        <v>4100</v>
      </c>
      <c r="D102" s="5">
        <f>$F102-$F$99</f>
        <v>3333</v>
      </c>
      <c r="E102" s="5">
        <f>100*($F102-$F$99)/($G$99-$F$99)</f>
        <v>4.9075328346781317</v>
      </c>
      <c r="F102" s="5">
        <v>14489</v>
      </c>
      <c r="G102" s="5">
        <v>11566</v>
      </c>
    </row>
    <row r="103" spans="1:7" ht="20.100000000000001" customHeight="1" x14ac:dyDescent="0.25">
      <c r="A103" s="5" t="s">
        <v>16</v>
      </c>
      <c r="B103" s="5">
        <v>50</v>
      </c>
      <c r="C103" s="5">
        <v>8220</v>
      </c>
      <c r="D103" s="5">
        <f>$F103-$F$99</f>
        <v>2077</v>
      </c>
      <c r="E103" s="5">
        <f>100*($F103-$F$99)/($G$99-$F$99)</f>
        <v>3.0581895282407681</v>
      </c>
      <c r="F103" s="5">
        <v>13233</v>
      </c>
      <c r="G103" s="5">
        <v>11566</v>
      </c>
    </row>
    <row r="104" spans="1:7" ht="20.100000000000001" customHeight="1" x14ac:dyDescent="0.25">
      <c r="A104" s="5" t="s">
        <v>17</v>
      </c>
      <c r="B104" s="5">
        <v>99</v>
      </c>
      <c r="C104" s="5">
        <v>12345</v>
      </c>
      <c r="D104" s="5">
        <f>$F104-$F$99</f>
        <v>1402</v>
      </c>
      <c r="E104" s="5">
        <f>100*($F104-$F$99)/($G$99-$F$99)</f>
        <v>2.0643147417397962</v>
      </c>
      <c r="F104" s="5">
        <v>12558</v>
      </c>
      <c r="G104" s="5">
        <v>11188</v>
      </c>
    </row>
    <row r="105" spans="1:7" ht="20.100000000000001" customHeight="1" x14ac:dyDescent="0.25">
      <c r="A105" s="6" t="s">
        <v>18</v>
      </c>
      <c r="B105" s="6">
        <v>369</v>
      </c>
      <c r="C105" s="6">
        <v>20561</v>
      </c>
      <c r="D105" s="6">
        <f>$F105-$F$99</f>
        <v>1193</v>
      </c>
      <c r="E105" s="6">
        <f>100*($F105-$F$99)/($G$99-$F$99)</f>
        <v>1.7565816596972732</v>
      </c>
      <c r="F105" s="6">
        <v>12349</v>
      </c>
      <c r="G105" s="6">
        <v>11566</v>
      </c>
    </row>
    <row r="108" spans="1:7" ht="20.100000000000001" customHeight="1" x14ac:dyDescent="0.25">
      <c r="A108" s="4" t="s">
        <v>19</v>
      </c>
      <c r="B108" s="4" t="s">
        <v>44</v>
      </c>
      <c r="C108" s="4" t="s">
        <v>45</v>
      </c>
      <c r="D108" s="4" t="s">
        <v>32</v>
      </c>
      <c r="E108" s="4" t="s">
        <v>23</v>
      </c>
      <c r="F108" s="4">
        <v>9896</v>
      </c>
      <c r="G108" s="4">
        <f>'[1]Худшее для КЗН'!$B$12</f>
        <v>114226</v>
      </c>
    </row>
    <row r="109" spans="1:7" ht="20.100000000000001" customHeight="1" x14ac:dyDescent="0.25">
      <c r="A109" s="4" t="s">
        <v>24</v>
      </c>
      <c r="B109" s="4" t="s">
        <v>25</v>
      </c>
      <c r="C109" s="4" t="s">
        <v>26</v>
      </c>
      <c r="D109" s="4" t="s">
        <v>27</v>
      </c>
      <c r="E109" s="4" t="s">
        <v>28</v>
      </c>
      <c r="F109" s="4" t="s">
        <v>29</v>
      </c>
      <c r="G109" s="4" t="s">
        <v>30</v>
      </c>
    </row>
    <row r="110" spans="1:7" ht="20.100000000000001" customHeight="1" x14ac:dyDescent="0.25">
      <c r="A110" s="5" t="s">
        <v>13</v>
      </c>
      <c r="B110" s="5">
        <v>7</v>
      </c>
      <c r="C110" s="5">
        <v>2060</v>
      </c>
      <c r="D110" s="5">
        <f>$F110-$F$108</f>
        <v>8273</v>
      </c>
      <c r="E110" s="5">
        <f>100*($F110-$F$108)/($G$108-$F$108)</f>
        <v>7.9296463145787408</v>
      </c>
      <c r="F110" s="5">
        <v>18169</v>
      </c>
      <c r="G110" s="5">
        <v>12412</v>
      </c>
    </row>
    <row r="111" spans="1:7" ht="20.100000000000001" customHeight="1" x14ac:dyDescent="0.25">
      <c r="A111" s="5" t="s">
        <v>15</v>
      </c>
      <c r="B111" s="5">
        <v>17</v>
      </c>
      <c r="C111" s="5">
        <v>4124</v>
      </c>
      <c r="D111" s="5">
        <f>$F111-$F$108</f>
        <v>5968</v>
      </c>
      <c r="E111" s="5">
        <f>100*($F111-$F$108)/($G$108-$F$108)</f>
        <v>5.7203105530528129</v>
      </c>
      <c r="F111" s="5">
        <v>15864</v>
      </c>
      <c r="G111" s="5">
        <v>14250</v>
      </c>
    </row>
    <row r="112" spans="1:7" ht="20.100000000000001" customHeight="1" x14ac:dyDescent="0.25">
      <c r="A112" s="5" t="s">
        <v>16</v>
      </c>
      <c r="B112" s="5">
        <v>53</v>
      </c>
      <c r="C112" s="5">
        <v>8251</v>
      </c>
      <c r="D112" s="5">
        <f>$F112-$F$108</f>
        <v>3595</v>
      </c>
      <c r="E112" s="5">
        <f>100*($F112-$F$108)/($G$108-$F$108)</f>
        <v>3.4457969903191796</v>
      </c>
      <c r="F112" s="5">
        <v>13491</v>
      </c>
      <c r="G112" s="5">
        <v>11824</v>
      </c>
    </row>
    <row r="113" spans="1:7" ht="20.100000000000001" customHeight="1" x14ac:dyDescent="0.25">
      <c r="A113" s="5" t="s">
        <v>17</v>
      </c>
      <c r="B113" s="5">
        <v>113</v>
      </c>
      <c r="C113" s="5">
        <v>12381</v>
      </c>
      <c r="D113" s="5">
        <f>$F113-$F$108</f>
        <v>3151</v>
      </c>
      <c r="E113" s="5">
        <f>100*($F113-$F$108)/($G$108-$F$108)</f>
        <v>3.0202242883159207</v>
      </c>
      <c r="F113" s="5">
        <v>13047</v>
      </c>
      <c r="G113" s="5">
        <v>11062</v>
      </c>
    </row>
    <row r="114" spans="1:7" ht="20.100000000000001" customHeight="1" x14ac:dyDescent="0.25">
      <c r="A114" s="6" t="s">
        <v>18</v>
      </c>
      <c r="B114" s="6">
        <v>383</v>
      </c>
      <c r="C114" s="6">
        <v>20632</v>
      </c>
      <c r="D114" s="6">
        <f>$F114-$F$108</f>
        <v>3117</v>
      </c>
      <c r="E114" s="6">
        <f>100*($F114-$F$108)/($G$108-$F$108)</f>
        <v>2.9876353877120674</v>
      </c>
      <c r="F114" s="6">
        <v>13013</v>
      </c>
      <c r="G114" s="6">
        <v>11356</v>
      </c>
    </row>
    <row r="117" spans="1:7" ht="20.100000000000001" customHeight="1" x14ac:dyDescent="0.25">
      <c r="A117" s="4" t="s">
        <v>19</v>
      </c>
      <c r="B117" s="4" t="s">
        <v>46</v>
      </c>
      <c r="C117" s="4" t="s">
        <v>45</v>
      </c>
      <c r="D117" s="4" t="s">
        <v>32</v>
      </c>
      <c r="E117" s="4" t="s">
        <v>23</v>
      </c>
      <c r="F117" s="4">
        <v>7990</v>
      </c>
      <c r="G117" s="4">
        <f>'[1]Худшее для КЗН'!$B$13</f>
        <v>117678</v>
      </c>
    </row>
    <row r="118" spans="1:7" ht="20.100000000000001" customHeight="1" x14ac:dyDescent="0.25">
      <c r="A118" s="4" t="s">
        <v>24</v>
      </c>
      <c r="B118" s="4" t="s">
        <v>25</v>
      </c>
      <c r="C118" s="4" t="s">
        <v>26</v>
      </c>
      <c r="D118" s="4" t="s">
        <v>27</v>
      </c>
      <c r="E118" s="4" t="s">
        <v>28</v>
      </c>
      <c r="F118" s="4" t="s">
        <v>29</v>
      </c>
      <c r="G118" s="4" t="s">
        <v>30</v>
      </c>
    </row>
    <row r="119" spans="1:7" ht="20.100000000000001" customHeight="1" x14ac:dyDescent="0.25">
      <c r="A119" s="5" t="s">
        <v>13</v>
      </c>
      <c r="B119" s="5">
        <v>7</v>
      </c>
      <c r="C119" s="5">
        <v>2061</v>
      </c>
      <c r="D119" s="5">
        <f>$F119-$F$117</f>
        <v>8916</v>
      </c>
      <c r="E119" s="5">
        <f>100*($F119-$F$117)/($G$117-$F$117)</f>
        <v>8.1285099555101752</v>
      </c>
      <c r="F119" s="5">
        <v>16906</v>
      </c>
      <c r="G119" s="5">
        <v>13340</v>
      </c>
    </row>
    <row r="120" spans="1:7" ht="20.100000000000001" customHeight="1" x14ac:dyDescent="0.25">
      <c r="A120" s="5" t="s">
        <v>15</v>
      </c>
      <c r="B120" s="5">
        <v>17</v>
      </c>
      <c r="C120" s="5">
        <v>4133</v>
      </c>
      <c r="D120" s="5">
        <f>$F120-$F$117</f>
        <v>6636</v>
      </c>
      <c r="E120" s="5">
        <f>100*($F120-$F$117)/($G$117-$F$117)</f>
        <v>6.0498869520822698</v>
      </c>
      <c r="F120" s="5">
        <v>14626</v>
      </c>
      <c r="G120" s="5">
        <v>9380</v>
      </c>
    </row>
    <row r="121" spans="1:7" ht="20.100000000000001" customHeight="1" x14ac:dyDescent="0.25">
      <c r="A121" s="5" t="s">
        <v>16</v>
      </c>
      <c r="B121" s="5">
        <v>53</v>
      </c>
      <c r="C121" s="5">
        <v>8245</v>
      </c>
      <c r="D121" s="5">
        <f>$F121-$F$117</f>
        <v>4786</v>
      </c>
      <c r="E121" s="5">
        <f>100*($F121-$F$117)/($G$117-$F$117)</f>
        <v>4.3632849536868212</v>
      </c>
      <c r="F121" s="5">
        <v>12776</v>
      </c>
      <c r="G121" s="5">
        <v>10018</v>
      </c>
    </row>
    <row r="122" spans="1:7" ht="20.100000000000001" customHeight="1" x14ac:dyDescent="0.25">
      <c r="A122" s="5" t="s">
        <v>17</v>
      </c>
      <c r="B122" s="5">
        <v>106</v>
      </c>
      <c r="C122" s="5">
        <v>12402</v>
      </c>
      <c r="D122" s="5">
        <f>$F122-$F$117</f>
        <v>3514</v>
      </c>
      <c r="E122" s="5">
        <f>100*($F122-$F$117)/($G$117-$F$117)</f>
        <v>3.2036321201954636</v>
      </c>
      <c r="F122" s="5">
        <v>11504</v>
      </c>
      <c r="G122" s="5">
        <v>9504</v>
      </c>
    </row>
    <row r="123" spans="1:7" ht="20.100000000000001" customHeight="1" x14ac:dyDescent="0.25">
      <c r="A123" s="6" t="s">
        <v>18</v>
      </c>
      <c r="B123" s="6">
        <v>375</v>
      </c>
      <c r="C123" s="6">
        <v>20695</v>
      </c>
      <c r="D123" s="6">
        <f>$F123-$F$117</f>
        <v>3368</v>
      </c>
      <c r="E123" s="6">
        <f>100*($F123-$F$117)/($G$117-$F$117)</f>
        <v>3.0705273138356066</v>
      </c>
      <c r="F123" s="6">
        <v>11358</v>
      </c>
      <c r="G123" s="6">
        <v>8938</v>
      </c>
    </row>
    <row r="126" spans="1:7" ht="20.100000000000001" customHeight="1" x14ac:dyDescent="0.25">
      <c r="A126" s="4" t="s">
        <v>19</v>
      </c>
      <c r="B126" s="4" t="s">
        <v>47</v>
      </c>
      <c r="C126" s="4" t="s">
        <v>45</v>
      </c>
      <c r="D126" s="4" t="s">
        <v>32</v>
      </c>
      <c r="E126" s="4" t="s">
        <v>23</v>
      </c>
      <c r="F126" s="4">
        <v>9504</v>
      </c>
      <c r="G126" s="4">
        <f>'[1]Худшее для КЗН'!$B$14</f>
        <v>112478</v>
      </c>
    </row>
    <row r="127" spans="1:7" ht="20.100000000000001" customHeight="1" x14ac:dyDescent="0.25">
      <c r="A127" s="4" t="s">
        <v>24</v>
      </c>
      <c r="B127" s="4" t="s">
        <v>25</v>
      </c>
      <c r="C127" s="4" t="s">
        <v>26</v>
      </c>
      <c r="D127" s="4" t="s">
        <v>27</v>
      </c>
      <c r="E127" s="4" t="s">
        <v>28</v>
      </c>
      <c r="F127" s="4" t="s">
        <v>29</v>
      </c>
      <c r="G127" s="4" t="s">
        <v>30</v>
      </c>
    </row>
    <row r="128" spans="1:7" ht="20.100000000000001" customHeight="1" x14ac:dyDescent="0.25">
      <c r="A128" s="5" t="s">
        <v>13</v>
      </c>
      <c r="B128" s="5">
        <v>7</v>
      </c>
      <c r="C128" s="5">
        <v>2054</v>
      </c>
      <c r="D128" s="5">
        <f>$F128-$F$126</f>
        <v>8913</v>
      </c>
      <c r="E128" s="5">
        <f>100*($F128-$F$126)/($G$126-$F$126)</f>
        <v>8.6555829626896106</v>
      </c>
      <c r="F128" s="5">
        <v>18417</v>
      </c>
      <c r="G128" s="5">
        <v>14816</v>
      </c>
    </row>
    <row r="129" spans="1:7" ht="20.100000000000001" customHeight="1" x14ac:dyDescent="0.25">
      <c r="A129" s="5" t="s">
        <v>15</v>
      </c>
      <c r="B129" s="5">
        <v>17</v>
      </c>
      <c r="C129" s="5">
        <v>4123</v>
      </c>
      <c r="D129" s="5">
        <f>$F129-$F$126</f>
        <v>6969</v>
      </c>
      <c r="E129" s="5">
        <f>100*($F129-$F$126)/($G$126-$F$126)</f>
        <v>6.7677277759434418</v>
      </c>
      <c r="F129" s="5">
        <v>16473</v>
      </c>
      <c r="G129" s="5">
        <v>14324</v>
      </c>
    </row>
    <row r="130" spans="1:7" ht="20.100000000000001" customHeight="1" x14ac:dyDescent="0.25">
      <c r="A130" s="5" t="s">
        <v>16</v>
      </c>
      <c r="B130" s="5">
        <v>52</v>
      </c>
      <c r="C130" s="5">
        <v>8262</v>
      </c>
      <c r="D130" s="5">
        <f>$F130-$F$126</f>
        <v>4908</v>
      </c>
      <c r="E130" s="5">
        <f>100*($F130-$F$126)/($G$126-$F$126)</f>
        <v>4.7662516751801425</v>
      </c>
      <c r="F130" s="5">
        <v>14412</v>
      </c>
      <c r="G130" s="5">
        <v>12972</v>
      </c>
    </row>
    <row r="131" spans="1:7" ht="20.100000000000001" customHeight="1" x14ac:dyDescent="0.25">
      <c r="A131" s="5" t="s">
        <v>17</v>
      </c>
      <c r="B131" s="5">
        <v>103</v>
      </c>
      <c r="C131" s="5">
        <v>12397</v>
      </c>
      <c r="D131" s="5">
        <f>$F131-$F$126</f>
        <v>4319</v>
      </c>
      <c r="E131" s="5">
        <f>100*($F131-$F$126)/($G$126-$F$126)</f>
        <v>4.1942626294015968</v>
      </c>
      <c r="F131" s="5">
        <v>13823</v>
      </c>
      <c r="G131" s="5">
        <v>13076</v>
      </c>
    </row>
    <row r="132" spans="1:7" ht="20.100000000000001" customHeight="1" x14ac:dyDescent="0.25">
      <c r="A132" s="6" t="s">
        <v>18</v>
      </c>
      <c r="B132" s="6">
        <v>371</v>
      </c>
      <c r="C132" s="6">
        <v>20673</v>
      </c>
      <c r="D132" s="6">
        <f>$F132-$F$126</f>
        <v>4179</v>
      </c>
      <c r="E132" s="6">
        <f>100*($F132-$F$126)/($G$126-$F$126)</f>
        <v>4.0583059801503296</v>
      </c>
      <c r="F132" s="6">
        <v>13683</v>
      </c>
      <c r="G132" s="6">
        <v>10748</v>
      </c>
    </row>
    <row r="135" spans="1:7" ht="20.100000000000001" customHeight="1" x14ac:dyDescent="0.25">
      <c r="A135" s="4" t="s">
        <v>19</v>
      </c>
      <c r="B135" s="4" t="s">
        <v>48</v>
      </c>
      <c r="C135" s="4" t="s">
        <v>49</v>
      </c>
      <c r="D135" s="4" t="s">
        <v>32</v>
      </c>
      <c r="E135" s="4" t="s">
        <v>23</v>
      </c>
      <c r="F135" s="4">
        <v>11098</v>
      </c>
      <c r="G135" s="4">
        <f>'[1]Худшее для КЗН'!$B$15</f>
        <v>139434</v>
      </c>
    </row>
    <row r="136" spans="1:7" ht="20.100000000000001" customHeight="1" x14ac:dyDescent="0.25">
      <c r="A136" s="4" t="s">
        <v>24</v>
      </c>
      <c r="B136" s="4" t="s">
        <v>25</v>
      </c>
      <c r="C136" s="4" t="s">
        <v>26</v>
      </c>
      <c r="D136" s="4" t="s">
        <v>27</v>
      </c>
      <c r="E136" s="4" t="s">
        <v>28</v>
      </c>
      <c r="F136" s="4" t="s">
        <v>29</v>
      </c>
      <c r="G136" s="4" t="s">
        <v>30</v>
      </c>
    </row>
    <row r="137" spans="1:7" ht="20.100000000000001" customHeight="1" x14ac:dyDescent="0.25">
      <c r="A137" s="5" t="s">
        <v>13</v>
      </c>
      <c r="B137" s="5">
        <v>8</v>
      </c>
      <c r="C137" s="5">
        <v>2068</v>
      </c>
      <c r="D137" s="5">
        <f>$F137-$F$135</f>
        <v>15503</v>
      </c>
      <c r="E137" s="5">
        <f>100*($F137-$F$135)/($G$135-$F$135)</f>
        <v>12.080008727091386</v>
      </c>
      <c r="F137" s="5">
        <v>26601</v>
      </c>
      <c r="G137" s="5">
        <v>23366</v>
      </c>
    </row>
    <row r="138" spans="1:7" ht="20.100000000000001" customHeight="1" x14ac:dyDescent="0.25">
      <c r="A138" s="5" t="s">
        <v>15</v>
      </c>
      <c r="B138" s="5">
        <v>20</v>
      </c>
      <c r="C138" s="5">
        <v>4128</v>
      </c>
      <c r="D138" s="5">
        <f>$F138-$F$135</f>
        <v>12521</v>
      </c>
      <c r="E138" s="5">
        <f>100*($F138-$F$135)/($G$135-$F$135)</f>
        <v>9.7564206458047629</v>
      </c>
      <c r="F138" s="5">
        <v>23619</v>
      </c>
      <c r="G138" s="5">
        <v>19806</v>
      </c>
    </row>
    <row r="139" spans="1:7" ht="20.100000000000001" customHeight="1" x14ac:dyDescent="0.25">
      <c r="A139" s="5" t="s">
        <v>16</v>
      </c>
      <c r="B139" s="5">
        <v>59</v>
      </c>
      <c r="C139" s="5">
        <v>8280</v>
      </c>
      <c r="D139" s="5">
        <f>$F139-$F$135</f>
        <v>7442</v>
      </c>
      <c r="E139" s="5">
        <f>100*($F139-$F$135)/($G$135-$F$135)</f>
        <v>5.798840543573121</v>
      </c>
      <c r="F139" s="5">
        <v>18540</v>
      </c>
      <c r="G139" s="5">
        <v>15682</v>
      </c>
    </row>
    <row r="140" spans="1:7" ht="20.100000000000001" customHeight="1" x14ac:dyDescent="0.25">
      <c r="A140" s="5" t="s">
        <v>17</v>
      </c>
      <c r="B140" s="5">
        <v>118</v>
      </c>
      <c r="C140" s="5">
        <v>12447</v>
      </c>
      <c r="D140" s="5">
        <f>$F140-$F$135</f>
        <v>8216</v>
      </c>
      <c r="E140" s="5">
        <f>100*($F140-$F$135)/($G$135-$F$135)</f>
        <v>6.4019448946515398</v>
      </c>
      <c r="F140" s="5">
        <v>19314</v>
      </c>
      <c r="G140" s="5">
        <v>16620</v>
      </c>
    </row>
    <row r="141" spans="1:7" ht="20.100000000000001" customHeight="1" x14ac:dyDescent="0.25">
      <c r="A141" s="6" t="s">
        <v>18</v>
      </c>
      <c r="B141" s="6">
        <v>398</v>
      </c>
      <c r="C141" s="6">
        <v>20783</v>
      </c>
      <c r="D141" s="6">
        <f>$F141-$F$135</f>
        <v>6361</v>
      </c>
      <c r="E141" s="6">
        <f>100*($F141-$F$135)/($G$135-$F$135)</f>
        <v>4.9565203839920207</v>
      </c>
      <c r="F141" s="6">
        <v>17459</v>
      </c>
      <c r="G141" s="6">
        <v>14304</v>
      </c>
    </row>
    <row r="144" spans="1:7" ht="20.100000000000001" customHeight="1" x14ac:dyDescent="0.25">
      <c r="A144" s="4" t="s">
        <v>19</v>
      </c>
      <c r="B144" s="4" t="s">
        <v>50</v>
      </c>
      <c r="C144" s="4" t="s">
        <v>49</v>
      </c>
      <c r="D144" s="4" t="s">
        <v>32</v>
      </c>
      <c r="E144" s="4" t="s">
        <v>23</v>
      </c>
      <c r="F144" s="4">
        <v>1534</v>
      </c>
      <c r="G144" s="4">
        <f>'[1]Худшее для КЗН'!$B$16</f>
        <v>7652</v>
      </c>
    </row>
    <row r="145" spans="1:7" ht="20.100000000000001" customHeight="1" x14ac:dyDescent="0.25">
      <c r="A145" s="4" t="s">
        <v>24</v>
      </c>
      <c r="B145" s="4" t="s">
        <v>25</v>
      </c>
      <c r="C145" s="4" t="s">
        <v>26</v>
      </c>
      <c r="D145" s="4" t="s">
        <v>27</v>
      </c>
      <c r="E145" s="4" t="s">
        <v>28</v>
      </c>
      <c r="F145" s="4" t="s">
        <v>29</v>
      </c>
      <c r="G145" s="4" t="s">
        <v>30</v>
      </c>
    </row>
    <row r="146" spans="1:7" ht="20.100000000000001" customHeight="1" x14ac:dyDescent="0.25">
      <c r="A146" s="5" t="s">
        <v>13</v>
      </c>
      <c r="B146" s="5">
        <v>8</v>
      </c>
      <c r="C146" s="5">
        <v>2061</v>
      </c>
      <c r="D146" s="5">
        <f>$F146-$F$144</f>
        <v>530</v>
      </c>
      <c r="E146" s="5">
        <f>100*($F146-$F$144)/($G$144-$F$144)</f>
        <v>8.6629617522066038</v>
      </c>
      <c r="F146" s="5">
        <v>2064</v>
      </c>
      <c r="G146" s="5">
        <v>1948</v>
      </c>
    </row>
    <row r="147" spans="1:7" ht="20.100000000000001" customHeight="1" x14ac:dyDescent="0.25">
      <c r="A147" s="5" t="s">
        <v>15</v>
      </c>
      <c r="B147" s="5">
        <v>20</v>
      </c>
      <c r="C147" s="5">
        <v>4131</v>
      </c>
      <c r="D147" s="5">
        <f>$F147-$F$144</f>
        <v>380</v>
      </c>
      <c r="E147" s="5">
        <f>100*($F147-$F$144)/($G$144-$F$144)</f>
        <v>6.2111801242236027</v>
      </c>
      <c r="F147" s="5">
        <v>1914</v>
      </c>
      <c r="G147" s="5">
        <v>1728</v>
      </c>
    </row>
    <row r="148" spans="1:7" ht="20.100000000000001" customHeight="1" x14ac:dyDescent="0.25">
      <c r="A148" s="5" t="s">
        <v>16</v>
      </c>
      <c r="B148" s="5">
        <v>59</v>
      </c>
      <c r="C148" s="5">
        <v>8298</v>
      </c>
      <c r="D148" s="5">
        <f>$F148-$F$144</f>
        <v>196</v>
      </c>
      <c r="E148" s="5">
        <f>100*($F148-$F$144)/($G$144-$F$144)</f>
        <v>3.2036613272311212</v>
      </c>
      <c r="F148" s="5">
        <v>1730</v>
      </c>
      <c r="G148" s="5">
        <v>1600</v>
      </c>
    </row>
    <row r="149" spans="1:7" ht="20.100000000000001" customHeight="1" x14ac:dyDescent="0.25">
      <c r="A149" s="5" t="s">
        <v>17</v>
      </c>
      <c r="B149" s="5">
        <v>117</v>
      </c>
      <c r="C149" s="5">
        <v>12388</v>
      </c>
      <c r="D149" s="5">
        <f>$F149-$F$144</f>
        <v>192</v>
      </c>
      <c r="E149" s="5">
        <f>100*($F149-$F$144)/($G$144-$F$144)</f>
        <v>3.1382804838182414</v>
      </c>
      <c r="F149" s="5">
        <v>1726</v>
      </c>
      <c r="G149" s="5">
        <v>1596</v>
      </c>
    </row>
    <row r="150" spans="1:7" ht="20.100000000000001" customHeight="1" x14ac:dyDescent="0.25">
      <c r="A150" s="6" t="s">
        <v>18</v>
      </c>
      <c r="B150" s="6">
        <v>395</v>
      </c>
      <c r="C150" s="6">
        <v>20769</v>
      </c>
      <c r="D150" s="6">
        <f>$F150-$F$144</f>
        <v>140</v>
      </c>
      <c r="E150" s="6">
        <f>100*($F150-$F$144)/($G$144-$F$144)</f>
        <v>2.2883295194508011</v>
      </c>
      <c r="F150" s="6">
        <v>1674</v>
      </c>
      <c r="G150" s="6">
        <v>1542</v>
      </c>
    </row>
    <row r="153" spans="1:7" ht="20.100000000000001" customHeight="1" x14ac:dyDescent="0.25">
      <c r="A153" s="4" t="s">
        <v>19</v>
      </c>
      <c r="B153" s="4" t="s">
        <v>51</v>
      </c>
      <c r="C153" s="4" t="s">
        <v>52</v>
      </c>
      <c r="D153" s="4" t="s">
        <v>32</v>
      </c>
      <c r="E153" s="4" t="s">
        <v>23</v>
      </c>
      <c r="F153" s="4">
        <v>2192</v>
      </c>
      <c r="G153" s="4">
        <f>'[1]Худшее для КЗН'!$B$17</f>
        <v>18596</v>
      </c>
    </row>
    <row r="154" spans="1:7" ht="20.100000000000001" customHeight="1" x14ac:dyDescent="0.25">
      <c r="A154" s="4" t="s">
        <v>24</v>
      </c>
      <c r="B154" s="4" t="s">
        <v>25</v>
      </c>
      <c r="C154" s="4" t="s">
        <v>26</v>
      </c>
      <c r="D154" s="4" t="s">
        <v>27</v>
      </c>
      <c r="E154" s="4" t="s">
        <v>28</v>
      </c>
      <c r="F154" s="4" t="s">
        <v>29</v>
      </c>
      <c r="G154" s="4" t="s">
        <v>30</v>
      </c>
    </row>
    <row r="155" spans="1:7" ht="20.100000000000001" customHeight="1" x14ac:dyDescent="0.25">
      <c r="A155" s="5" t="s">
        <v>13</v>
      </c>
      <c r="B155" s="5">
        <v>9</v>
      </c>
      <c r="C155" s="5">
        <v>2060</v>
      </c>
      <c r="D155" s="5">
        <f>$F155-$F$153</f>
        <v>2236</v>
      </c>
      <c r="E155" s="5">
        <f>100*($F155-$F$153)/($G$153-$F$153)</f>
        <v>13.63082175079249</v>
      </c>
      <c r="F155" s="5">
        <v>4428</v>
      </c>
      <c r="G155" s="5">
        <v>3872</v>
      </c>
    </row>
    <row r="156" spans="1:7" ht="20.100000000000001" customHeight="1" x14ac:dyDescent="0.25">
      <c r="A156" s="5" t="s">
        <v>15</v>
      </c>
      <c r="B156" s="5">
        <v>22</v>
      </c>
      <c r="C156" s="5">
        <v>4129</v>
      </c>
      <c r="D156" s="5">
        <f>$F156-$F$153</f>
        <v>1796</v>
      </c>
      <c r="E156" s="5">
        <f>100*($F156-$F$153)/($G$153-$F$153)</f>
        <v>10.948549134357474</v>
      </c>
      <c r="F156" s="5">
        <v>3988</v>
      </c>
      <c r="G156" s="5">
        <v>3680</v>
      </c>
    </row>
    <row r="157" spans="1:7" ht="20.100000000000001" customHeight="1" x14ac:dyDescent="0.25">
      <c r="A157" s="5" t="s">
        <v>16</v>
      </c>
      <c r="B157" s="5">
        <v>63</v>
      </c>
      <c r="C157" s="5">
        <v>8286</v>
      </c>
      <c r="D157" s="5">
        <f>$F157-$F$153</f>
        <v>1147</v>
      </c>
      <c r="E157" s="5">
        <f>100*($F157-$F$153)/($G$153-$F$153)</f>
        <v>6.992197025115825</v>
      </c>
      <c r="F157" s="5">
        <v>3339</v>
      </c>
      <c r="G157" s="5">
        <v>2906</v>
      </c>
    </row>
    <row r="158" spans="1:7" ht="20.100000000000001" customHeight="1" x14ac:dyDescent="0.25">
      <c r="A158" s="5" t="s">
        <v>17</v>
      </c>
      <c r="B158" s="5">
        <v>125</v>
      </c>
      <c r="C158" s="5">
        <v>12423</v>
      </c>
      <c r="D158" s="5">
        <f>$F158-$F$153</f>
        <v>1016</v>
      </c>
      <c r="E158" s="5">
        <f>100*($F158-$F$153)/($G$153-$F$153)</f>
        <v>6.193611314313582</v>
      </c>
      <c r="F158" s="5">
        <v>3208</v>
      </c>
      <c r="G158" s="5">
        <v>2790</v>
      </c>
    </row>
    <row r="159" spans="1:7" ht="20.100000000000001" customHeight="1" x14ac:dyDescent="0.25">
      <c r="A159" s="6" t="s">
        <v>18</v>
      </c>
      <c r="B159" s="6">
        <v>410</v>
      </c>
      <c r="C159" s="6">
        <v>20765</v>
      </c>
      <c r="D159" s="6">
        <f>$F159-$F$153</f>
        <v>943</v>
      </c>
      <c r="E159" s="6">
        <f>100*($F159-$F$153)/($G$153-$F$153)</f>
        <v>5.7485979029504994</v>
      </c>
      <c r="F159" s="6">
        <v>3135</v>
      </c>
      <c r="G159" s="6">
        <v>2666</v>
      </c>
    </row>
    <row r="162" spans="1:7" ht="20.100000000000001" customHeight="1" x14ac:dyDescent="0.25">
      <c r="A162" s="4" t="s">
        <v>19</v>
      </c>
      <c r="B162" s="4" t="s">
        <v>53</v>
      </c>
      <c r="C162" s="4" t="s">
        <v>52</v>
      </c>
      <c r="D162" s="4" t="s">
        <v>32</v>
      </c>
      <c r="E162" s="4" t="s">
        <v>23</v>
      </c>
      <c r="F162" s="4">
        <v>2298</v>
      </c>
      <c r="G162" s="4">
        <f>'[1]Худшее для КЗН'!$B$18</f>
        <v>18304</v>
      </c>
    </row>
    <row r="163" spans="1:7" ht="20.100000000000001" customHeight="1" x14ac:dyDescent="0.25">
      <c r="A163" s="4" t="s">
        <v>24</v>
      </c>
      <c r="B163" s="4" t="s">
        <v>25</v>
      </c>
      <c r="C163" s="4" t="s">
        <v>26</v>
      </c>
      <c r="D163" s="4" t="s">
        <v>27</v>
      </c>
      <c r="E163" s="4" t="s">
        <v>28</v>
      </c>
      <c r="F163" s="4" t="s">
        <v>29</v>
      </c>
      <c r="G163" s="4" t="s">
        <v>30</v>
      </c>
    </row>
    <row r="164" spans="1:7" ht="20.100000000000001" customHeight="1" x14ac:dyDescent="0.25">
      <c r="A164" s="5" t="s">
        <v>13</v>
      </c>
      <c r="B164" s="5">
        <v>9</v>
      </c>
      <c r="C164" s="5">
        <v>2059</v>
      </c>
      <c r="D164" s="5">
        <f>$F164-$F$162</f>
        <v>2117</v>
      </c>
      <c r="E164" s="5">
        <f>100*($F164-$F$162)/($G$162-$F$162)</f>
        <v>13.226290141197051</v>
      </c>
      <c r="F164" s="5">
        <v>4415</v>
      </c>
      <c r="G164" s="5">
        <v>4038</v>
      </c>
    </row>
    <row r="165" spans="1:7" ht="20.100000000000001" customHeight="1" x14ac:dyDescent="0.25">
      <c r="A165" s="5" t="s">
        <v>15</v>
      </c>
      <c r="B165" s="5">
        <v>22</v>
      </c>
      <c r="C165" s="5">
        <v>4124</v>
      </c>
      <c r="D165" s="5">
        <f>$F165-$F$162</f>
        <v>1576</v>
      </c>
      <c r="E165" s="5">
        <f>100*($F165-$F$162)/($G$162-$F$162)</f>
        <v>9.8463076346370109</v>
      </c>
      <c r="F165" s="5">
        <v>3874</v>
      </c>
      <c r="G165" s="5">
        <v>3616</v>
      </c>
    </row>
    <row r="166" spans="1:7" ht="20.100000000000001" customHeight="1" x14ac:dyDescent="0.25">
      <c r="A166" s="5" t="s">
        <v>16</v>
      </c>
      <c r="B166" s="5">
        <v>63</v>
      </c>
      <c r="C166" s="5">
        <v>8281</v>
      </c>
      <c r="D166" s="5">
        <f>$F166-$F$162</f>
        <v>1366</v>
      </c>
      <c r="E166" s="5">
        <f>100*($F166-$F$162)/($G$162-$F$162)</f>
        <v>8.5342996376358862</v>
      </c>
      <c r="F166" s="5">
        <v>3664</v>
      </c>
      <c r="G166" s="5">
        <v>3396</v>
      </c>
    </row>
    <row r="167" spans="1:7" ht="20.100000000000001" customHeight="1" x14ac:dyDescent="0.25">
      <c r="A167" s="5" t="s">
        <v>17</v>
      </c>
      <c r="B167" s="5">
        <v>127</v>
      </c>
      <c r="C167" s="5">
        <v>12470</v>
      </c>
      <c r="D167" s="5">
        <f>$F167-$F$162</f>
        <v>866</v>
      </c>
      <c r="E167" s="5">
        <f>100*($F167-$F$162)/($G$162-$F$162)</f>
        <v>5.4104710733474946</v>
      </c>
      <c r="F167" s="5">
        <v>3164</v>
      </c>
      <c r="G167" s="5">
        <v>2738</v>
      </c>
    </row>
    <row r="168" spans="1:7" ht="20.100000000000001" customHeight="1" x14ac:dyDescent="0.25">
      <c r="A168" s="6" t="s">
        <v>18</v>
      </c>
      <c r="B168" s="6">
        <v>419</v>
      </c>
      <c r="C168" s="6">
        <v>20602</v>
      </c>
      <c r="D168" s="6">
        <f>$F168-$F$162</f>
        <v>845</v>
      </c>
      <c r="E168" s="6">
        <f>100*($F168-$F$162)/($G$162-$F$162)</f>
        <v>5.2792702736473824</v>
      </c>
      <c r="F168" s="6">
        <v>3143</v>
      </c>
      <c r="G168" s="6">
        <v>2594</v>
      </c>
    </row>
    <row r="171" spans="1:7" ht="20.100000000000001" customHeight="1" x14ac:dyDescent="0.25">
      <c r="A171" s="4" t="s">
        <v>19</v>
      </c>
      <c r="B171" s="4" t="s">
        <v>54</v>
      </c>
      <c r="C171" s="4" t="s">
        <v>52</v>
      </c>
      <c r="D171" s="4" t="s">
        <v>32</v>
      </c>
      <c r="E171" s="4" t="s">
        <v>23</v>
      </c>
      <c r="F171" s="4">
        <v>14142</v>
      </c>
      <c r="G171" s="4">
        <f>'[1]Худшее для КЗН'!$B$19</f>
        <v>194624</v>
      </c>
    </row>
    <row r="172" spans="1:7" ht="20.100000000000001" customHeight="1" x14ac:dyDescent="0.25">
      <c r="A172" s="4" t="s">
        <v>24</v>
      </c>
      <c r="B172" s="4" t="s">
        <v>25</v>
      </c>
      <c r="C172" s="4" t="s">
        <v>26</v>
      </c>
      <c r="D172" s="4" t="s">
        <v>27</v>
      </c>
      <c r="E172" s="4" t="s">
        <v>28</v>
      </c>
      <c r="F172" s="4" t="s">
        <v>29</v>
      </c>
      <c r="G172" s="4" t="s">
        <v>30</v>
      </c>
    </row>
    <row r="173" spans="1:7" ht="20.100000000000001" customHeight="1" x14ac:dyDescent="0.25">
      <c r="A173" s="5" t="s">
        <v>13</v>
      </c>
      <c r="B173" s="5">
        <v>9</v>
      </c>
      <c r="C173" s="5">
        <v>2071</v>
      </c>
      <c r="D173" s="5">
        <f>$F173-$F$171</f>
        <v>21556</v>
      </c>
      <c r="E173" s="5">
        <f>100*($F173-$F$171)/($G$171-$F$171)</f>
        <v>11.943573320331113</v>
      </c>
      <c r="F173" s="5">
        <v>35698</v>
      </c>
      <c r="G173" s="5">
        <v>29340</v>
      </c>
    </row>
    <row r="174" spans="1:7" ht="20.100000000000001" customHeight="1" x14ac:dyDescent="0.25">
      <c r="A174" s="5" t="s">
        <v>15</v>
      </c>
      <c r="B174" s="5">
        <v>21</v>
      </c>
      <c r="C174" s="5">
        <v>4156</v>
      </c>
      <c r="D174" s="5">
        <f>$F174-$F$171</f>
        <v>16420</v>
      </c>
      <c r="E174" s="5">
        <f>100*($F174-$F$171)/($G$171-$F$171)</f>
        <v>9.0978601744218253</v>
      </c>
      <c r="F174" s="5">
        <v>30562</v>
      </c>
      <c r="G174" s="5">
        <v>22742</v>
      </c>
    </row>
    <row r="175" spans="1:7" ht="20.100000000000001" customHeight="1" x14ac:dyDescent="0.25">
      <c r="A175" s="5" t="s">
        <v>16</v>
      </c>
      <c r="B175" s="5">
        <v>63</v>
      </c>
      <c r="C175" s="5">
        <v>8333</v>
      </c>
      <c r="D175" s="5">
        <f>$F175-$F$171</f>
        <v>10183</v>
      </c>
      <c r="E175" s="5">
        <f>100*($F175-$F$171)/($G$171-$F$171)</f>
        <v>5.6421138950144609</v>
      </c>
      <c r="F175" s="5">
        <v>24325</v>
      </c>
      <c r="G175" s="5">
        <v>18220</v>
      </c>
    </row>
    <row r="176" spans="1:7" ht="20.100000000000001" customHeight="1" x14ac:dyDescent="0.25">
      <c r="A176" s="5" t="s">
        <v>17</v>
      </c>
      <c r="B176" s="5">
        <v>127</v>
      </c>
      <c r="C176" s="5">
        <v>12507</v>
      </c>
      <c r="D176" s="5">
        <f>$F176-$F$171</f>
        <v>10287</v>
      </c>
      <c r="E176" s="5">
        <f>100*($F176-$F$171)/($G$171-$F$171)</f>
        <v>5.6997373699316274</v>
      </c>
      <c r="F176" s="5">
        <v>24429</v>
      </c>
      <c r="G176" s="5">
        <v>18938</v>
      </c>
    </row>
    <row r="177" spans="1:7" ht="20.100000000000001" customHeight="1" x14ac:dyDescent="0.25">
      <c r="A177" s="6" t="s">
        <v>18</v>
      </c>
      <c r="B177" s="6">
        <v>416</v>
      </c>
      <c r="C177" s="6">
        <v>20997</v>
      </c>
      <c r="D177" s="6">
        <f>$F177-$F$171</f>
        <v>7129</v>
      </c>
      <c r="E177" s="6">
        <f>100*($F177-$F$171)/($G$171-$F$171)</f>
        <v>3.9499783911969062</v>
      </c>
      <c r="F177" s="6">
        <v>21271</v>
      </c>
      <c r="G177" s="6">
        <v>17294</v>
      </c>
    </row>
    <row r="180" spans="1:7" ht="20.100000000000001" customHeight="1" x14ac:dyDescent="0.25">
      <c r="A180" s="4" t="s">
        <v>19</v>
      </c>
      <c r="B180" s="4" t="s">
        <v>55</v>
      </c>
      <c r="C180" s="4" t="s">
        <v>56</v>
      </c>
      <c r="D180" s="4" t="s">
        <v>32</v>
      </c>
      <c r="E180" s="4" t="s">
        <v>23</v>
      </c>
      <c r="F180" s="4">
        <v>6156</v>
      </c>
      <c r="G180" s="4">
        <f>'[1]Худшее для КЗН'!$B$20</f>
        <v>38610</v>
      </c>
    </row>
    <row r="181" spans="1:7" ht="20.100000000000001" customHeight="1" x14ac:dyDescent="0.25">
      <c r="A181" s="4" t="s">
        <v>24</v>
      </c>
      <c r="B181" s="4" t="s">
        <v>25</v>
      </c>
      <c r="C181" s="4" t="s">
        <v>26</v>
      </c>
      <c r="D181" s="4" t="s">
        <v>27</v>
      </c>
      <c r="E181" s="4" t="s">
        <v>28</v>
      </c>
      <c r="F181" s="4" t="s">
        <v>29</v>
      </c>
      <c r="G181" s="4" t="s">
        <v>30</v>
      </c>
    </row>
    <row r="182" spans="1:7" ht="20.100000000000001" customHeight="1" x14ac:dyDescent="0.25">
      <c r="A182" s="5" t="s">
        <v>13</v>
      </c>
      <c r="B182" s="5">
        <v>10</v>
      </c>
      <c r="C182" s="5">
        <v>2068</v>
      </c>
      <c r="D182" s="5">
        <f>$F182-$F$180</f>
        <v>1829</v>
      </c>
      <c r="E182" s="5">
        <f>100*($F182-$F$180)/($G$180-$F$180)</f>
        <v>5.6356689468170336</v>
      </c>
      <c r="F182" s="5">
        <v>7985</v>
      </c>
      <c r="G182" s="5">
        <v>7560</v>
      </c>
    </row>
    <row r="183" spans="1:7" ht="20.100000000000001" customHeight="1" x14ac:dyDescent="0.25">
      <c r="A183" s="5" t="s">
        <v>15</v>
      </c>
      <c r="B183" s="5">
        <v>23</v>
      </c>
      <c r="C183" s="5">
        <v>4141</v>
      </c>
      <c r="D183" s="5">
        <f>$F183-$F$180</f>
        <v>1477</v>
      </c>
      <c r="E183" s="5">
        <f>100*($F183-$F$180)/($G$180-$F$180)</f>
        <v>4.5510568805077956</v>
      </c>
      <c r="F183" s="5">
        <v>7633</v>
      </c>
      <c r="G183" s="5">
        <v>7362</v>
      </c>
    </row>
    <row r="184" spans="1:7" ht="20.100000000000001" customHeight="1" x14ac:dyDescent="0.25">
      <c r="A184" s="5" t="s">
        <v>16</v>
      </c>
      <c r="B184" s="5">
        <v>68</v>
      </c>
      <c r="C184" s="5">
        <v>8352</v>
      </c>
      <c r="D184" s="5">
        <f>$F184-$F$180</f>
        <v>1026</v>
      </c>
      <c r="E184" s="5">
        <f>100*($F184-$F$180)/($G$180-$F$180)</f>
        <v>3.1613976705490847</v>
      </c>
      <c r="F184" s="5">
        <v>7182</v>
      </c>
      <c r="G184" s="5">
        <v>6728</v>
      </c>
    </row>
    <row r="185" spans="1:7" ht="20.100000000000001" customHeight="1" x14ac:dyDescent="0.25">
      <c r="A185" s="5" t="s">
        <v>17</v>
      </c>
      <c r="B185" s="5">
        <v>135</v>
      </c>
      <c r="C185" s="5">
        <v>12442</v>
      </c>
      <c r="D185" s="5">
        <f>$F185-$F$180</f>
        <v>1061</v>
      </c>
      <c r="E185" s="5">
        <f>100*($F185-$F$180)/($G$180-$F$180)</f>
        <v>3.2692426203241509</v>
      </c>
      <c r="F185" s="5">
        <v>7217</v>
      </c>
      <c r="G185" s="5">
        <v>7034</v>
      </c>
    </row>
    <row r="186" spans="1:7" ht="20.100000000000001" customHeight="1" x14ac:dyDescent="0.25">
      <c r="A186" s="6" t="s">
        <v>18</v>
      </c>
      <c r="B186" s="6">
        <v>437</v>
      </c>
      <c r="C186" s="6">
        <v>20957</v>
      </c>
      <c r="D186" s="6">
        <f>$F186-$F$180</f>
        <v>743</v>
      </c>
      <c r="E186" s="6">
        <f>100*($F186-$F$180)/($G$180-$F$180)</f>
        <v>2.289394219510692</v>
      </c>
      <c r="F186" s="6">
        <v>6899</v>
      </c>
      <c r="G186" s="6">
        <v>6522</v>
      </c>
    </row>
    <row r="189" spans="1:7" ht="20.100000000000001" customHeight="1" x14ac:dyDescent="0.25">
      <c r="A189" s="4" t="s">
        <v>19</v>
      </c>
      <c r="B189" s="4" t="s">
        <v>57</v>
      </c>
      <c r="C189" s="4" t="s">
        <v>56</v>
      </c>
      <c r="D189" s="4" t="s">
        <v>32</v>
      </c>
      <c r="E189" s="4" t="s">
        <v>23</v>
      </c>
      <c r="F189" s="4">
        <v>6194</v>
      </c>
      <c r="G189" s="4">
        <f>'[1]Худшее для КЗН'!$B$21</f>
        <v>37638</v>
      </c>
    </row>
    <row r="190" spans="1:7" ht="20.100000000000001" customHeight="1" x14ac:dyDescent="0.25">
      <c r="A190" s="4" t="s">
        <v>24</v>
      </c>
      <c r="B190" s="4" t="s">
        <v>25</v>
      </c>
      <c r="C190" s="4" t="s">
        <v>26</v>
      </c>
      <c r="D190" s="4" t="s">
        <v>27</v>
      </c>
      <c r="E190" s="4" t="s">
        <v>28</v>
      </c>
      <c r="F190" s="4" t="s">
        <v>29</v>
      </c>
      <c r="G190" s="4" t="s">
        <v>30</v>
      </c>
    </row>
    <row r="191" spans="1:7" ht="20.100000000000001" customHeight="1" x14ac:dyDescent="0.25">
      <c r="A191" s="5" t="s">
        <v>13</v>
      </c>
      <c r="B191" s="5">
        <v>10</v>
      </c>
      <c r="C191" s="5">
        <v>2065</v>
      </c>
      <c r="D191" s="5">
        <f>$F191-$F$189</f>
        <v>1807</v>
      </c>
      <c r="E191" s="5">
        <f>100*($F191-$F$189)/($G$189-$F$189)</f>
        <v>5.7467243353262942</v>
      </c>
      <c r="F191" s="5">
        <v>8001</v>
      </c>
      <c r="G191" s="5">
        <v>7568</v>
      </c>
    </row>
    <row r="192" spans="1:7" ht="20.100000000000001" customHeight="1" x14ac:dyDescent="0.25">
      <c r="A192" s="5" t="s">
        <v>15</v>
      </c>
      <c r="B192" s="5">
        <v>24</v>
      </c>
      <c r="C192" s="5">
        <v>4128</v>
      </c>
      <c r="D192" s="5">
        <f>$F192-$F$189</f>
        <v>1493</v>
      </c>
      <c r="E192" s="5">
        <f>100*($F192-$F$189)/($G$189-$F$189)</f>
        <v>4.7481236483907896</v>
      </c>
      <c r="F192" s="5">
        <v>7687</v>
      </c>
      <c r="G192" s="5">
        <v>7366</v>
      </c>
    </row>
    <row r="193" spans="1:7" ht="20.100000000000001" customHeight="1" x14ac:dyDescent="0.25">
      <c r="A193" s="5" t="s">
        <v>16</v>
      </c>
      <c r="B193" s="5">
        <v>67</v>
      </c>
      <c r="C193" s="5">
        <v>8267</v>
      </c>
      <c r="D193" s="5">
        <f>$F193-$F$189</f>
        <v>1265</v>
      </c>
      <c r="E193" s="5">
        <f>100*($F193-$F$189)/($G$189-$F$189)</f>
        <v>4.0230250604248825</v>
      </c>
      <c r="F193" s="5">
        <v>7459</v>
      </c>
      <c r="G193" s="5">
        <v>7074</v>
      </c>
    </row>
    <row r="194" spans="1:7" ht="20.100000000000001" customHeight="1" x14ac:dyDescent="0.25">
      <c r="A194" s="5" t="s">
        <v>17</v>
      </c>
      <c r="B194" s="5">
        <v>134</v>
      </c>
      <c r="C194" s="5">
        <v>12528</v>
      </c>
      <c r="D194" s="5">
        <f>$F194-$F$189</f>
        <v>1112</v>
      </c>
      <c r="E194" s="5">
        <f>100*($F194-$F$189)/($G$189-$F$189)</f>
        <v>3.5364457448161812</v>
      </c>
      <c r="F194" s="5">
        <v>7306</v>
      </c>
      <c r="G194" s="5">
        <v>7084</v>
      </c>
    </row>
    <row r="195" spans="1:7" ht="20.100000000000001" customHeight="1" x14ac:dyDescent="0.25">
      <c r="A195" s="6" t="s">
        <v>18</v>
      </c>
      <c r="B195" s="6">
        <v>424</v>
      </c>
      <c r="C195" s="6">
        <v>20779</v>
      </c>
      <c r="D195" s="6">
        <f>$F195-$F$189</f>
        <v>993</v>
      </c>
      <c r="E195" s="6">
        <f>100*($F195-$F$189)/($G$189-$F$189)</f>
        <v>3.1579951660094134</v>
      </c>
      <c r="F195" s="6">
        <v>7187</v>
      </c>
      <c r="G195" s="6">
        <v>6898</v>
      </c>
    </row>
    <row r="198" spans="1:7" ht="20.100000000000001" customHeight="1" x14ac:dyDescent="0.25">
      <c r="A198" s="4" t="s">
        <v>19</v>
      </c>
      <c r="B198" s="4" t="s">
        <v>58</v>
      </c>
      <c r="C198" s="4" t="s">
        <v>59</v>
      </c>
      <c r="D198" s="4" t="s">
        <v>32</v>
      </c>
      <c r="E198" s="4" t="s">
        <v>23</v>
      </c>
      <c r="F198" s="4">
        <v>3796</v>
      </c>
      <c r="G198" s="4">
        <f>'[1]Худшее для КЗН'!$B$22</f>
        <v>45220</v>
      </c>
    </row>
    <row r="199" spans="1:7" ht="20.100000000000001" customHeight="1" x14ac:dyDescent="0.25">
      <c r="A199" s="4" t="s">
        <v>24</v>
      </c>
      <c r="B199" s="4" t="s">
        <v>25</v>
      </c>
      <c r="C199" s="4" t="s">
        <v>26</v>
      </c>
      <c r="D199" s="4" t="s">
        <v>27</v>
      </c>
      <c r="E199" s="4" t="s">
        <v>28</v>
      </c>
      <c r="F199" s="4" t="s">
        <v>29</v>
      </c>
      <c r="G199" s="4" t="s">
        <v>30</v>
      </c>
    </row>
    <row r="200" spans="1:7" ht="20.100000000000001" customHeight="1" x14ac:dyDescent="0.25">
      <c r="A200" s="5" t="s">
        <v>13</v>
      </c>
      <c r="B200" s="5">
        <v>11</v>
      </c>
      <c r="C200" s="5">
        <v>2072</v>
      </c>
      <c r="D200" s="5">
        <f>$F200-$F$198</f>
        <v>5169</v>
      </c>
      <c r="E200" s="5">
        <f>100*($F200-$F$198)/($G$198-$F$198)</f>
        <v>12.478273464658169</v>
      </c>
      <c r="F200" s="5">
        <v>8965</v>
      </c>
      <c r="G200" s="5">
        <v>8338</v>
      </c>
    </row>
    <row r="201" spans="1:7" ht="20.100000000000001" customHeight="1" x14ac:dyDescent="0.25">
      <c r="A201" s="5" t="s">
        <v>15</v>
      </c>
      <c r="B201" s="5">
        <v>26</v>
      </c>
      <c r="C201" s="5">
        <v>4153</v>
      </c>
      <c r="D201" s="5">
        <f>$F201-$F$198</f>
        <v>3994</v>
      </c>
      <c r="E201" s="5">
        <f>100*($F201-$F$198)/($G$198-$F$198)</f>
        <v>9.6417535728080335</v>
      </c>
      <c r="F201" s="5">
        <v>7790</v>
      </c>
      <c r="G201" s="5">
        <v>7168</v>
      </c>
    </row>
    <row r="202" spans="1:7" ht="20.100000000000001" customHeight="1" x14ac:dyDescent="0.25">
      <c r="A202" s="5" t="s">
        <v>16</v>
      </c>
      <c r="B202" s="5">
        <v>75</v>
      </c>
      <c r="C202" s="5">
        <v>8347</v>
      </c>
      <c r="D202" s="5">
        <f>$F202-$F$198</f>
        <v>3297</v>
      </c>
      <c r="E202" s="5">
        <f>100*($F202-$F$198)/($G$198-$F$198)</f>
        <v>7.959154113557358</v>
      </c>
      <c r="F202" s="5">
        <v>7093</v>
      </c>
      <c r="G202" s="5">
        <v>6484</v>
      </c>
    </row>
    <row r="203" spans="1:7" ht="20.100000000000001" customHeight="1" x14ac:dyDescent="0.25">
      <c r="A203" s="5" t="s">
        <v>17</v>
      </c>
      <c r="B203" s="5">
        <v>145</v>
      </c>
      <c r="C203" s="5">
        <v>12480</v>
      </c>
      <c r="D203" s="5">
        <f>$F203-$F$198</f>
        <v>2976</v>
      </c>
      <c r="E203" s="5">
        <f>100*($F203-$F$198)/($G$198-$F$198)</f>
        <v>7.1842410196987254</v>
      </c>
      <c r="F203" s="5">
        <v>6772</v>
      </c>
      <c r="G203" s="5">
        <v>5642</v>
      </c>
    </row>
    <row r="204" spans="1:7" ht="20.100000000000001" customHeight="1" x14ac:dyDescent="0.25">
      <c r="A204" s="6" t="s">
        <v>18</v>
      </c>
      <c r="B204" s="6">
        <v>453</v>
      </c>
      <c r="C204" s="6">
        <v>20933</v>
      </c>
      <c r="D204" s="6">
        <f>$F204-$F$198</f>
        <v>2335</v>
      </c>
      <c r="E204" s="6">
        <f>100*($F204-$F$198)/($G$198-$F$198)</f>
        <v>5.6368288914638853</v>
      </c>
      <c r="F204" s="6">
        <v>6131</v>
      </c>
      <c r="G204" s="6">
        <v>5496</v>
      </c>
    </row>
    <row r="207" spans="1:7" ht="20.100000000000001" customHeight="1" x14ac:dyDescent="0.25">
      <c r="A207" s="4" t="s">
        <v>19</v>
      </c>
      <c r="B207" s="4" t="s">
        <v>60</v>
      </c>
      <c r="C207" s="4" t="s">
        <v>61</v>
      </c>
      <c r="D207" s="4" t="s">
        <v>32</v>
      </c>
      <c r="E207" s="4" t="s">
        <v>23</v>
      </c>
      <c r="F207" s="4">
        <v>17212548</v>
      </c>
      <c r="G207" s="4">
        <f>'[1]Худшее для КЗН'!$B$23</f>
        <v>100559070</v>
      </c>
    </row>
    <row r="208" spans="1:7" ht="20.100000000000001" customHeight="1" x14ac:dyDescent="0.25">
      <c r="A208" s="4" t="s">
        <v>24</v>
      </c>
      <c r="B208" s="4" t="s">
        <v>25</v>
      </c>
      <c r="C208" s="4" t="s">
        <v>26</v>
      </c>
      <c r="D208" s="4" t="s">
        <v>27</v>
      </c>
      <c r="E208" s="4" t="s">
        <v>28</v>
      </c>
      <c r="F208" s="4" t="s">
        <v>29</v>
      </c>
      <c r="G208" s="4" t="s">
        <v>30</v>
      </c>
    </row>
    <row r="209" spans="1:7" ht="20.100000000000001" customHeight="1" x14ac:dyDescent="0.25">
      <c r="A209" s="5" t="s">
        <v>13</v>
      </c>
      <c r="B209" s="5">
        <v>9</v>
      </c>
      <c r="C209" s="5">
        <v>2088</v>
      </c>
      <c r="D209" s="5">
        <f>$F209-$F$207</f>
        <v>4778890</v>
      </c>
      <c r="E209" s="5">
        <f>100*($F209-$F$207)/($G$207-$F$207)</f>
        <v>5.7337605521199793</v>
      </c>
      <c r="F209" s="5">
        <v>21991438</v>
      </c>
      <c r="G209" s="5">
        <v>18914338</v>
      </c>
    </row>
    <row r="210" spans="1:7" ht="20.100000000000001" customHeight="1" x14ac:dyDescent="0.25">
      <c r="A210" s="5" t="s">
        <v>15</v>
      </c>
      <c r="B210" s="5">
        <v>20</v>
      </c>
      <c r="C210" s="5">
        <v>4192</v>
      </c>
      <c r="D210" s="5">
        <f>$F210-$F$207</f>
        <v>3113242</v>
      </c>
      <c r="E210" s="5">
        <f>100*($F210-$F$207)/($G$207-$F$207)</f>
        <v>3.7352992366016187</v>
      </c>
      <c r="F210" s="5">
        <v>20325790</v>
      </c>
      <c r="G210" s="5">
        <v>18448542</v>
      </c>
    </row>
    <row r="211" spans="1:7" ht="20.100000000000001" customHeight="1" x14ac:dyDescent="0.25">
      <c r="A211" s="5" t="s">
        <v>16</v>
      </c>
      <c r="B211" s="5">
        <v>61</v>
      </c>
      <c r="C211" s="5">
        <v>8374</v>
      </c>
      <c r="D211" s="5">
        <f>$F211-$F$207</f>
        <v>2124213</v>
      </c>
      <c r="E211" s="5">
        <f>100*($F211-$F$207)/($G$207-$F$207)</f>
        <v>2.5486522401018723</v>
      </c>
      <c r="F211" s="5">
        <v>19336761</v>
      </c>
      <c r="G211" s="5">
        <v>17679274</v>
      </c>
    </row>
    <row r="212" spans="1:7" ht="20.100000000000001" customHeight="1" x14ac:dyDescent="0.25">
      <c r="A212" s="6" t="s">
        <v>17</v>
      </c>
      <c r="B212" s="6">
        <v>120</v>
      </c>
      <c r="C212" s="6">
        <v>12682</v>
      </c>
      <c r="D212" s="6">
        <f>$F212-$F$207</f>
        <v>1567930</v>
      </c>
      <c r="E212" s="6">
        <f>100*($F212-$F$207)/($G$207-$F$207)</f>
        <v>1.8812182708715788</v>
      </c>
      <c r="F212" s="6">
        <v>18780478</v>
      </c>
      <c r="G212" s="6">
        <v>17439386</v>
      </c>
    </row>
    <row r="213" spans="1:7" ht="20.100000000000001" customHeight="1" x14ac:dyDescent="0.25">
      <c r="A213" s="5" t="s">
        <v>18</v>
      </c>
      <c r="B213" s="5">
        <v>404</v>
      </c>
      <c r="C213" s="5">
        <v>20989</v>
      </c>
      <c r="D213" s="5">
        <f>$F213-$F$207</f>
        <v>1572589</v>
      </c>
      <c r="E213" s="5">
        <f>100*($F213-$F$207)/($G$207-$F$207)</f>
        <v>1.886808186189221</v>
      </c>
      <c r="F213" s="5">
        <v>18785137</v>
      </c>
      <c r="G213" s="5">
        <v>17585384</v>
      </c>
    </row>
    <row r="216" spans="1:7" ht="20.100000000000001" customHeight="1" x14ac:dyDescent="0.25">
      <c r="A216" s="4" t="s">
        <v>19</v>
      </c>
      <c r="B216" s="4" t="s">
        <v>62</v>
      </c>
      <c r="C216" s="4" t="s">
        <v>63</v>
      </c>
      <c r="D216" s="4" t="s">
        <v>64</v>
      </c>
      <c r="E216" s="4" t="s">
        <v>23</v>
      </c>
      <c r="F216" s="4">
        <v>64</v>
      </c>
      <c r="G216" s="4">
        <f>'[1]Худшее для КЗН'!$B$24</f>
        <v>446</v>
      </c>
    </row>
    <row r="217" spans="1:7" ht="20.100000000000001" customHeight="1" x14ac:dyDescent="0.25">
      <c r="A217" s="4" t="s">
        <v>24</v>
      </c>
      <c r="B217" s="4" t="s">
        <v>25</v>
      </c>
      <c r="C217" s="4" t="s">
        <v>26</v>
      </c>
      <c r="D217" s="4" t="s">
        <v>27</v>
      </c>
      <c r="E217" s="4" t="s">
        <v>28</v>
      </c>
      <c r="F217" s="4" t="s">
        <v>29</v>
      </c>
      <c r="G217" s="4" t="s">
        <v>30</v>
      </c>
    </row>
    <row r="218" spans="1:7" ht="20.100000000000001" customHeight="1" x14ac:dyDescent="0.25">
      <c r="A218" s="5" t="s">
        <v>13</v>
      </c>
      <c r="B218" s="5">
        <v>168</v>
      </c>
      <c r="C218" s="5">
        <v>2116</v>
      </c>
      <c r="D218" s="5">
        <f>$F218-$F$216</f>
        <v>69</v>
      </c>
      <c r="E218" s="5">
        <f>100*($F218-$F$216)/($G$216-$F$216)</f>
        <v>18.062827225130889</v>
      </c>
      <c r="F218" s="5">
        <v>133</v>
      </c>
      <c r="G218" s="5">
        <v>110</v>
      </c>
    </row>
    <row r="219" spans="1:7" ht="20.100000000000001" customHeight="1" x14ac:dyDescent="0.25">
      <c r="A219" s="5" t="s">
        <v>15</v>
      </c>
      <c r="B219" s="5">
        <v>338</v>
      </c>
      <c r="C219" s="5">
        <v>4214</v>
      </c>
      <c r="D219" s="5">
        <f>$F219-$F$216</f>
        <v>53</v>
      </c>
      <c r="E219" s="5">
        <f>100*($F219-$F$216)/($G$216-$F$216)</f>
        <v>13.874345549738219</v>
      </c>
      <c r="F219" s="5">
        <v>117</v>
      </c>
      <c r="G219" s="5">
        <v>88</v>
      </c>
    </row>
    <row r="220" spans="1:7" ht="20.100000000000001" customHeight="1" x14ac:dyDescent="0.25">
      <c r="A220" s="5" t="s">
        <v>16</v>
      </c>
      <c r="B220" s="5">
        <v>754</v>
      </c>
      <c r="C220" s="5">
        <v>8451</v>
      </c>
      <c r="D220" s="5">
        <f>$F220-$F$216</f>
        <v>39</v>
      </c>
      <c r="E220" s="5">
        <f>100*($F220-$F$216)/($G$216-$F$216)</f>
        <v>10.209424083769633</v>
      </c>
      <c r="F220" s="5">
        <v>103</v>
      </c>
      <c r="G220" s="5">
        <v>84</v>
      </c>
    </row>
    <row r="221" spans="1:7" ht="20.100000000000001" customHeight="1" x14ac:dyDescent="0.25">
      <c r="A221" s="5" t="s">
        <v>17</v>
      </c>
      <c r="B221" s="5">
        <v>1194</v>
      </c>
      <c r="C221" s="5">
        <v>12706</v>
      </c>
      <c r="D221" s="5">
        <f>$F221-$F$216</f>
        <v>26</v>
      </c>
      <c r="E221" s="5">
        <f>100*($F221-$F$216)/($G$216-$F$216)</f>
        <v>6.8062827225130889</v>
      </c>
      <c r="F221" s="5">
        <v>90</v>
      </c>
      <c r="G221" s="5">
        <v>80</v>
      </c>
    </row>
    <row r="222" spans="1:7" ht="20.100000000000001" customHeight="1" x14ac:dyDescent="0.25">
      <c r="A222" s="6" t="s">
        <v>18</v>
      </c>
      <c r="B222" s="6">
        <v>2446</v>
      </c>
      <c r="C222" s="6">
        <v>21195</v>
      </c>
      <c r="D222" s="6">
        <f>$F222-$F$216</f>
        <v>23</v>
      </c>
      <c r="E222" s="6">
        <f>100*($F222-$F$216)/($G$216-$F$216)</f>
        <v>6.0209424083769632</v>
      </c>
      <c r="F222" s="6">
        <v>87</v>
      </c>
      <c r="G222" s="6">
        <v>78</v>
      </c>
    </row>
    <row r="225" spans="1:7" ht="20.100000000000001" customHeight="1" x14ac:dyDescent="0.25">
      <c r="A225" s="4" t="s">
        <v>19</v>
      </c>
      <c r="B225" s="4" t="s">
        <v>65</v>
      </c>
      <c r="C225" s="4" t="s">
        <v>66</v>
      </c>
      <c r="D225" s="4" t="s">
        <v>32</v>
      </c>
      <c r="E225" s="4" t="s">
        <v>23</v>
      </c>
      <c r="F225" s="4">
        <v>68</v>
      </c>
      <c r="G225" s="4">
        <f>'[1]Худшее для КЗН'!$B$25</f>
        <v>134</v>
      </c>
    </row>
    <row r="226" spans="1:7" ht="20.100000000000001" customHeight="1" x14ac:dyDescent="0.25">
      <c r="A226" s="4" t="s">
        <v>24</v>
      </c>
      <c r="B226" s="4" t="s">
        <v>25</v>
      </c>
      <c r="C226" s="4" t="s">
        <v>26</v>
      </c>
      <c r="D226" s="4" t="s">
        <v>27</v>
      </c>
      <c r="E226" s="4" t="s">
        <v>28</v>
      </c>
      <c r="F226" s="4" t="s">
        <v>29</v>
      </c>
      <c r="G226" s="4" t="s">
        <v>30</v>
      </c>
    </row>
    <row r="227" spans="1:7" ht="20.100000000000001" customHeight="1" x14ac:dyDescent="0.25">
      <c r="A227" s="5" t="s">
        <v>13</v>
      </c>
      <c r="B227" s="5">
        <v>7</v>
      </c>
      <c r="C227" s="5">
        <v>2053</v>
      </c>
      <c r="D227" s="5">
        <f>$F227-$F$225</f>
        <v>3</v>
      </c>
      <c r="E227" s="5">
        <f>100*($F227-$F$225)/($G$225-$F$225)</f>
        <v>4.5454545454545459</v>
      </c>
      <c r="F227" s="5">
        <v>71</v>
      </c>
      <c r="G227" s="5">
        <v>68</v>
      </c>
    </row>
    <row r="228" spans="1:7" ht="20.100000000000001" customHeight="1" x14ac:dyDescent="0.25">
      <c r="A228" s="6" t="s">
        <v>15</v>
      </c>
      <c r="B228" s="6">
        <v>18</v>
      </c>
      <c r="C228" s="6">
        <v>4102</v>
      </c>
      <c r="D228" s="6">
        <f>$F228-$F$225</f>
        <v>0</v>
      </c>
      <c r="E228" s="6">
        <f>100*($F228-$F$225)/($G$225-$F$225)</f>
        <v>0</v>
      </c>
      <c r="F228" s="6">
        <v>68</v>
      </c>
      <c r="G228" s="6">
        <v>68</v>
      </c>
    </row>
    <row r="229" spans="1:7" ht="20.100000000000001" customHeight="1" x14ac:dyDescent="0.25">
      <c r="A229" s="5" t="s">
        <v>16</v>
      </c>
      <c r="B229" s="5">
        <v>56</v>
      </c>
      <c r="C229" s="5">
        <v>8178</v>
      </c>
      <c r="D229" s="5">
        <f>$F229-$F$225</f>
        <v>0</v>
      </c>
      <c r="E229" s="5">
        <f>100*($F229-$F$225)/($G$225-$F$225)</f>
        <v>0</v>
      </c>
      <c r="F229" s="5">
        <v>68</v>
      </c>
      <c r="G229" s="5">
        <v>68</v>
      </c>
    </row>
    <row r="230" spans="1:7" ht="20.100000000000001" customHeight="1" x14ac:dyDescent="0.25">
      <c r="A230" s="5" t="s">
        <v>17</v>
      </c>
      <c r="B230" s="5">
        <v>115</v>
      </c>
      <c r="C230" s="5">
        <v>12292</v>
      </c>
      <c r="D230" s="5">
        <f>$F230-$F$225</f>
        <v>0</v>
      </c>
      <c r="E230" s="5">
        <f>100*($F230-$F$225)/($G$225-$F$225)</f>
        <v>0</v>
      </c>
      <c r="F230" s="5">
        <v>68</v>
      </c>
      <c r="G230" s="5">
        <v>68</v>
      </c>
    </row>
    <row r="231" spans="1:7" ht="20.100000000000001" customHeight="1" x14ac:dyDescent="0.25">
      <c r="A231" s="5" t="s">
        <v>18</v>
      </c>
      <c r="B231" s="5">
        <v>418</v>
      </c>
      <c r="C231" s="5">
        <v>20473</v>
      </c>
      <c r="D231" s="5">
        <f>$F231-$F$225</f>
        <v>0</v>
      </c>
      <c r="E231" s="5">
        <f>100*($F231-$F$225)/($G$225-$F$225)</f>
        <v>0</v>
      </c>
      <c r="F231" s="5">
        <v>68</v>
      </c>
      <c r="G231" s="5">
        <v>68</v>
      </c>
    </row>
    <row r="234" spans="1:7" ht="20.100000000000001" customHeight="1" x14ac:dyDescent="0.25">
      <c r="A234" s="4" t="s">
        <v>19</v>
      </c>
      <c r="B234" s="4" t="s">
        <v>67</v>
      </c>
      <c r="C234" s="4" t="s">
        <v>66</v>
      </c>
      <c r="D234" s="4" t="s">
        <v>32</v>
      </c>
      <c r="E234" s="4" t="s">
        <v>23</v>
      </c>
      <c r="F234" s="4">
        <v>292</v>
      </c>
      <c r="G234" s="4">
        <f>'[1]Худшее для КЗН'!$B$26</f>
        <v>334</v>
      </c>
    </row>
    <row r="235" spans="1:7" ht="20.100000000000001" customHeight="1" x14ac:dyDescent="0.25">
      <c r="A235" s="4" t="s">
        <v>24</v>
      </c>
      <c r="B235" s="4" t="s">
        <v>25</v>
      </c>
      <c r="C235" s="4" t="s">
        <v>26</v>
      </c>
      <c r="D235" s="4" t="s">
        <v>27</v>
      </c>
      <c r="E235" s="4" t="s">
        <v>28</v>
      </c>
      <c r="F235" s="4" t="s">
        <v>29</v>
      </c>
      <c r="G235" s="4" t="s">
        <v>30</v>
      </c>
    </row>
    <row r="236" spans="1:7" ht="20.100000000000001" customHeight="1" x14ac:dyDescent="0.25">
      <c r="A236" s="6" t="s">
        <v>13</v>
      </c>
      <c r="B236" s="6">
        <v>8</v>
      </c>
      <c r="C236" s="6">
        <v>2043</v>
      </c>
      <c r="D236" s="6">
        <f>$F236-$F$234</f>
        <v>0</v>
      </c>
      <c r="E236" s="6">
        <f>100*($F236-$F$234)/($G$234-$F$234)</f>
        <v>0</v>
      </c>
      <c r="F236" s="6">
        <v>292</v>
      </c>
      <c r="G236" s="6">
        <v>292</v>
      </c>
    </row>
    <row r="237" spans="1:7" ht="20.100000000000001" customHeight="1" x14ac:dyDescent="0.25">
      <c r="A237" s="5" t="s">
        <v>15</v>
      </c>
      <c r="B237" s="5">
        <v>18</v>
      </c>
      <c r="C237" s="5">
        <v>4078</v>
      </c>
      <c r="D237" s="5">
        <f>$F237-$F$234</f>
        <v>0</v>
      </c>
      <c r="E237" s="5">
        <f>100*($F237-$F$234)/($G$234-$F$234)</f>
        <v>0</v>
      </c>
      <c r="F237" s="5">
        <v>292</v>
      </c>
      <c r="G237" s="5">
        <v>292</v>
      </c>
    </row>
    <row r="238" spans="1:7" ht="20.100000000000001" customHeight="1" x14ac:dyDescent="0.25">
      <c r="A238" s="5" t="s">
        <v>16</v>
      </c>
      <c r="B238" s="5">
        <v>60</v>
      </c>
      <c r="C238" s="5">
        <v>8158</v>
      </c>
      <c r="D238" s="5">
        <f>$F238-$F$234</f>
        <v>0</v>
      </c>
      <c r="E238" s="5">
        <f>100*($F238-$F$234)/($G$234-$F$234)</f>
        <v>0</v>
      </c>
      <c r="F238" s="5">
        <v>292</v>
      </c>
      <c r="G238" s="5">
        <v>292</v>
      </c>
    </row>
    <row r="239" spans="1:7" ht="20.100000000000001" customHeight="1" x14ac:dyDescent="0.25">
      <c r="A239" s="5" t="s">
        <v>17</v>
      </c>
      <c r="B239" s="5">
        <v>123</v>
      </c>
      <c r="C239" s="5">
        <v>12231</v>
      </c>
      <c r="D239" s="5">
        <f>$F239-$F$234</f>
        <v>0</v>
      </c>
      <c r="E239" s="5">
        <f>100*($F239-$F$234)/($G$234-$F$234)</f>
        <v>0</v>
      </c>
      <c r="F239" s="5">
        <v>292</v>
      </c>
      <c r="G239" s="5">
        <v>292</v>
      </c>
    </row>
    <row r="240" spans="1:7" ht="20.100000000000001" customHeight="1" x14ac:dyDescent="0.25">
      <c r="A240" s="5" t="s">
        <v>18</v>
      </c>
      <c r="B240" s="5">
        <v>444</v>
      </c>
      <c r="C240" s="5">
        <v>20392</v>
      </c>
      <c r="D240" s="5">
        <f>$F240-$F$234</f>
        <v>0</v>
      </c>
      <c r="E240" s="5">
        <f>100*($F240-$F$234)/($G$234-$F$234)</f>
        <v>0</v>
      </c>
      <c r="F240" s="5">
        <v>292</v>
      </c>
      <c r="G240" s="5">
        <v>292</v>
      </c>
    </row>
    <row r="243" spans="1:7" ht="20.100000000000001" customHeight="1" x14ac:dyDescent="0.25">
      <c r="A243" s="4" t="s">
        <v>19</v>
      </c>
      <c r="B243" s="4" t="s">
        <v>68</v>
      </c>
      <c r="C243" s="4" t="s">
        <v>66</v>
      </c>
      <c r="D243" s="4" t="s">
        <v>32</v>
      </c>
      <c r="E243" s="4" t="s">
        <v>23</v>
      </c>
      <c r="F243" s="4">
        <v>160</v>
      </c>
      <c r="G243" s="4">
        <f>'[1]Худшее для КЗН'!$B$27</f>
        <v>304</v>
      </c>
    </row>
    <row r="244" spans="1:7" ht="20.100000000000001" customHeight="1" x14ac:dyDescent="0.25">
      <c r="A244" s="4" t="s">
        <v>24</v>
      </c>
      <c r="B244" s="4" t="s">
        <v>25</v>
      </c>
      <c r="C244" s="4" t="s">
        <v>26</v>
      </c>
      <c r="D244" s="4" t="s">
        <v>27</v>
      </c>
      <c r="E244" s="4" t="s">
        <v>28</v>
      </c>
      <c r="F244" s="4" t="s">
        <v>29</v>
      </c>
      <c r="G244" s="4" t="s">
        <v>30</v>
      </c>
    </row>
    <row r="245" spans="1:7" ht="20.100000000000001" customHeight="1" x14ac:dyDescent="0.25">
      <c r="A245" s="5" t="s">
        <v>13</v>
      </c>
      <c r="B245" s="5">
        <v>7</v>
      </c>
      <c r="C245" s="5">
        <v>2056</v>
      </c>
      <c r="D245" s="5">
        <f>$F245-$F$243</f>
        <v>4</v>
      </c>
      <c r="E245" s="5">
        <f>100*($F245-$F$243)/($G$243-$F$243)</f>
        <v>2.7777777777777777</v>
      </c>
      <c r="F245" s="5">
        <v>164</v>
      </c>
      <c r="G245" s="5">
        <v>160</v>
      </c>
    </row>
    <row r="246" spans="1:7" ht="20.100000000000001" customHeight="1" x14ac:dyDescent="0.25">
      <c r="A246" s="5" t="s">
        <v>15</v>
      </c>
      <c r="B246" s="5">
        <v>18</v>
      </c>
      <c r="C246" s="5">
        <v>4109</v>
      </c>
      <c r="D246" s="5">
        <f>$F246-$F$243</f>
        <v>3</v>
      </c>
      <c r="E246" s="5">
        <f>100*($F246-$F$243)/($G$243-$F$243)</f>
        <v>2.0833333333333335</v>
      </c>
      <c r="F246" s="5">
        <v>163</v>
      </c>
      <c r="G246" s="5">
        <v>160</v>
      </c>
    </row>
    <row r="247" spans="1:7" ht="20.100000000000001" customHeight="1" x14ac:dyDescent="0.25">
      <c r="A247" s="5" t="s">
        <v>16</v>
      </c>
      <c r="B247" s="5">
        <v>55</v>
      </c>
      <c r="C247" s="5">
        <v>8218</v>
      </c>
      <c r="D247" s="5">
        <f>$F247-$F$243</f>
        <v>1</v>
      </c>
      <c r="E247" s="5">
        <f>100*($F247-$F$243)/($G$243-$F$243)</f>
        <v>0.69444444444444442</v>
      </c>
      <c r="F247" s="5">
        <v>161</v>
      </c>
      <c r="G247" s="5">
        <v>160</v>
      </c>
    </row>
    <row r="248" spans="1:7" ht="20.100000000000001" customHeight="1" x14ac:dyDescent="0.25">
      <c r="A248" s="6" t="s">
        <v>17</v>
      </c>
      <c r="B248" s="6">
        <v>112</v>
      </c>
      <c r="C248" s="6">
        <v>12310</v>
      </c>
      <c r="D248" s="6">
        <f>$F248-$F$243</f>
        <v>0</v>
      </c>
      <c r="E248" s="6">
        <f>100*($F248-$F$243)/($G$243-$F$243)</f>
        <v>0</v>
      </c>
      <c r="F248" s="6">
        <v>160</v>
      </c>
      <c r="G248" s="6">
        <v>160</v>
      </c>
    </row>
    <row r="249" spans="1:7" ht="20.100000000000001" customHeight="1" x14ac:dyDescent="0.25">
      <c r="A249" s="5" t="s">
        <v>18</v>
      </c>
      <c r="B249" s="5">
        <v>398</v>
      </c>
      <c r="C249" s="5">
        <v>20502</v>
      </c>
      <c r="D249" s="5">
        <f>$F249-$F$243</f>
        <v>0</v>
      </c>
      <c r="E249" s="5">
        <f>100*($F249-$F$243)/($G$243-$F$243)</f>
        <v>0</v>
      </c>
      <c r="F249" s="5">
        <v>160</v>
      </c>
      <c r="G249" s="5">
        <v>160</v>
      </c>
    </row>
    <row r="252" spans="1:7" ht="20.100000000000001" customHeight="1" x14ac:dyDescent="0.25">
      <c r="A252" s="4" t="s">
        <v>19</v>
      </c>
      <c r="B252" s="4" t="s">
        <v>69</v>
      </c>
      <c r="C252" s="4" t="s">
        <v>66</v>
      </c>
      <c r="D252" s="4" t="s">
        <v>32</v>
      </c>
      <c r="E252" s="4" t="s">
        <v>23</v>
      </c>
      <c r="F252" s="4">
        <v>16</v>
      </c>
      <c r="G252" s="4">
        <f>'[1]Худшее для КЗН'!$B$28</f>
        <v>86</v>
      </c>
    </row>
    <row r="253" spans="1:7" ht="20.100000000000001" customHeight="1" x14ac:dyDescent="0.25">
      <c r="A253" s="4" t="s">
        <v>24</v>
      </c>
      <c r="B253" s="4" t="s">
        <v>25</v>
      </c>
      <c r="C253" s="4" t="s">
        <v>26</v>
      </c>
      <c r="D253" s="4" t="s">
        <v>27</v>
      </c>
      <c r="E253" s="4" t="s">
        <v>28</v>
      </c>
      <c r="F253" s="4" t="s">
        <v>29</v>
      </c>
      <c r="G253" s="4" t="s">
        <v>30</v>
      </c>
    </row>
    <row r="254" spans="1:7" ht="20.100000000000001" customHeight="1" x14ac:dyDescent="0.25">
      <c r="A254" s="5" t="s">
        <v>13</v>
      </c>
      <c r="B254" s="5">
        <v>8</v>
      </c>
      <c r="C254" s="5">
        <v>2046</v>
      </c>
      <c r="D254" s="5">
        <f>$F254-$F$252</f>
        <v>3</v>
      </c>
      <c r="E254" s="5">
        <f>100*($F254-$F$252)/($G$252-$F$252)</f>
        <v>4.2857142857142856</v>
      </c>
      <c r="F254" s="5">
        <v>19</v>
      </c>
      <c r="G254" s="5">
        <v>16</v>
      </c>
    </row>
    <row r="255" spans="1:7" ht="20.100000000000001" customHeight="1" x14ac:dyDescent="0.25">
      <c r="A255" s="5" t="s">
        <v>15</v>
      </c>
      <c r="B255" s="5">
        <v>18</v>
      </c>
      <c r="C255" s="5">
        <v>4097</v>
      </c>
      <c r="D255" s="5">
        <f>$F255-$F$252</f>
        <v>2</v>
      </c>
      <c r="E255" s="5">
        <f>100*($F255-$F$252)/($G$252-$F$252)</f>
        <v>2.8571428571428572</v>
      </c>
      <c r="F255" s="5">
        <v>18</v>
      </c>
      <c r="G255" s="5">
        <v>16</v>
      </c>
    </row>
    <row r="256" spans="1:7" ht="20.100000000000001" customHeight="1" x14ac:dyDescent="0.25">
      <c r="A256" s="6" t="s">
        <v>16</v>
      </c>
      <c r="B256" s="6">
        <v>55</v>
      </c>
      <c r="C256" s="6">
        <v>8173</v>
      </c>
      <c r="D256" s="6">
        <f>$F256-$F$252</f>
        <v>0</v>
      </c>
      <c r="E256" s="6">
        <f>100*($F256-$F$252)/($G$252-$F$252)</f>
        <v>0</v>
      </c>
      <c r="F256" s="6">
        <v>16</v>
      </c>
      <c r="G256" s="6">
        <v>16</v>
      </c>
    </row>
    <row r="257" spans="1:7" ht="20.100000000000001" customHeight="1" x14ac:dyDescent="0.25">
      <c r="A257" s="5" t="s">
        <v>17</v>
      </c>
      <c r="B257" s="5">
        <v>113</v>
      </c>
      <c r="C257" s="5">
        <v>12261</v>
      </c>
      <c r="D257" s="5">
        <f>$F257-$F$252</f>
        <v>0</v>
      </c>
      <c r="E257" s="5">
        <f>100*($F257-$F$252)/($G$252-$F$252)</f>
        <v>0</v>
      </c>
      <c r="F257" s="5">
        <v>16</v>
      </c>
      <c r="G257" s="5">
        <v>16</v>
      </c>
    </row>
    <row r="258" spans="1:7" ht="20.100000000000001" customHeight="1" x14ac:dyDescent="0.25">
      <c r="A258" s="5" t="s">
        <v>18</v>
      </c>
      <c r="B258" s="5">
        <v>399</v>
      </c>
      <c r="C258" s="5">
        <v>20421</v>
      </c>
      <c r="D258" s="5">
        <f>$F258-$F$252</f>
        <v>0</v>
      </c>
      <c r="E258" s="5">
        <f>100*($F258-$F$252)/($G$252-$F$252)</f>
        <v>0</v>
      </c>
      <c r="F258" s="5">
        <v>16</v>
      </c>
      <c r="G258" s="5">
        <v>16</v>
      </c>
    </row>
    <row r="261" spans="1:7" ht="20.100000000000001" customHeight="1" x14ac:dyDescent="0.25">
      <c r="A261" s="4" t="s">
        <v>19</v>
      </c>
      <c r="B261" s="4" t="s">
        <v>70</v>
      </c>
      <c r="C261" s="4" t="s">
        <v>66</v>
      </c>
      <c r="D261" s="4" t="s">
        <v>32</v>
      </c>
      <c r="E261" s="4" t="s">
        <v>23</v>
      </c>
      <c r="F261" s="4">
        <v>28</v>
      </c>
      <c r="G261" s="4">
        <f>'[1]Худшее для КЗН'!$B$29</f>
        <v>84</v>
      </c>
    </row>
    <row r="262" spans="1:7" ht="20.100000000000001" customHeight="1" x14ac:dyDescent="0.25">
      <c r="A262" s="4" t="s">
        <v>24</v>
      </c>
      <c r="B262" s="4" t="s">
        <v>25</v>
      </c>
      <c r="C262" s="4" t="s">
        <v>26</v>
      </c>
      <c r="D262" s="4" t="s">
        <v>27</v>
      </c>
      <c r="E262" s="4" t="s">
        <v>28</v>
      </c>
      <c r="F262" s="4" t="s">
        <v>29</v>
      </c>
      <c r="G262" s="4" t="s">
        <v>30</v>
      </c>
    </row>
    <row r="263" spans="1:7" ht="20.100000000000001" customHeight="1" x14ac:dyDescent="0.25">
      <c r="A263" s="5" t="s">
        <v>13</v>
      </c>
      <c r="B263" s="5">
        <v>7</v>
      </c>
      <c r="C263" s="5">
        <v>2046</v>
      </c>
      <c r="D263" s="5">
        <f>$F263-$F$261</f>
        <v>3</v>
      </c>
      <c r="E263" s="5">
        <f>100*($F263-$F$261)/($G$261-$F$261)</f>
        <v>5.3571428571428568</v>
      </c>
      <c r="F263" s="5">
        <v>31</v>
      </c>
      <c r="G263" s="5">
        <v>30</v>
      </c>
    </row>
    <row r="264" spans="1:7" ht="20.100000000000001" customHeight="1" x14ac:dyDescent="0.25">
      <c r="A264" s="5" t="s">
        <v>15</v>
      </c>
      <c r="B264" s="5">
        <v>18</v>
      </c>
      <c r="C264" s="5">
        <v>4090</v>
      </c>
      <c r="D264" s="5">
        <f>$F264-$F$261</f>
        <v>1</v>
      </c>
      <c r="E264" s="5">
        <f>100*($F264-$F$261)/($G$261-$F$261)</f>
        <v>1.7857142857142858</v>
      </c>
      <c r="F264" s="5">
        <v>29</v>
      </c>
      <c r="G264" s="5">
        <v>28</v>
      </c>
    </row>
    <row r="265" spans="1:7" ht="20.100000000000001" customHeight="1" x14ac:dyDescent="0.25">
      <c r="A265" s="5" t="s">
        <v>16</v>
      </c>
      <c r="B265" s="5">
        <v>57</v>
      </c>
      <c r="C265" s="5">
        <v>8170</v>
      </c>
      <c r="D265" s="5">
        <f>$F265-$F$261</f>
        <v>1</v>
      </c>
      <c r="E265" s="5">
        <f>100*($F265-$F$261)/($G$261-$F$261)</f>
        <v>1.7857142857142858</v>
      </c>
      <c r="F265" s="5">
        <v>29</v>
      </c>
      <c r="G265" s="5">
        <v>28</v>
      </c>
    </row>
    <row r="266" spans="1:7" ht="20.100000000000001" customHeight="1" x14ac:dyDescent="0.25">
      <c r="A266" s="6" t="s">
        <v>17</v>
      </c>
      <c r="B266" s="6">
        <v>127</v>
      </c>
      <c r="C266" s="6">
        <v>12258</v>
      </c>
      <c r="D266" s="6">
        <f>$F266-$F$261</f>
        <v>0</v>
      </c>
      <c r="E266" s="6">
        <f>100*($F266-$F$261)/($G$261-$F$261)</f>
        <v>0</v>
      </c>
      <c r="F266" s="6">
        <v>28</v>
      </c>
      <c r="G266" s="6">
        <v>28</v>
      </c>
    </row>
    <row r="267" spans="1:7" ht="20.100000000000001" customHeight="1" x14ac:dyDescent="0.25">
      <c r="A267" s="5" t="s">
        <v>18</v>
      </c>
      <c r="B267" s="5">
        <v>453</v>
      </c>
      <c r="C267" s="5">
        <v>20428</v>
      </c>
      <c r="D267" s="5">
        <f>$F267-$F$261</f>
        <v>0</v>
      </c>
      <c r="E267" s="5">
        <f>100*($F267-$F$261)/($G$261-$F$261)</f>
        <v>0</v>
      </c>
      <c r="F267" s="5">
        <v>28</v>
      </c>
      <c r="G267" s="5">
        <v>28</v>
      </c>
    </row>
    <row r="270" spans="1:7" ht="20.100000000000001" customHeight="1" x14ac:dyDescent="0.25">
      <c r="A270" s="4" t="s">
        <v>19</v>
      </c>
      <c r="B270" s="4" t="s">
        <v>71</v>
      </c>
      <c r="C270" s="4" t="s">
        <v>66</v>
      </c>
      <c r="D270" s="4" t="s">
        <v>32</v>
      </c>
      <c r="E270" s="4" t="s">
        <v>23</v>
      </c>
      <c r="F270" s="4">
        <v>0</v>
      </c>
      <c r="G270" s="4">
        <f>'[1]Худшее для КЗН'!$B$30</f>
        <v>0</v>
      </c>
    </row>
    <row r="271" spans="1:7" ht="20.100000000000001" customHeight="1" x14ac:dyDescent="0.25">
      <c r="A271" s="4" t="s">
        <v>24</v>
      </c>
      <c r="B271" s="4" t="s">
        <v>25</v>
      </c>
      <c r="C271" s="4" t="s">
        <v>26</v>
      </c>
      <c r="D271" s="4" t="s">
        <v>27</v>
      </c>
      <c r="E271" s="4" t="s">
        <v>28</v>
      </c>
      <c r="F271" s="4" t="s">
        <v>29</v>
      </c>
      <c r="G271" s="4" t="s">
        <v>30</v>
      </c>
    </row>
    <row r="272" spans="1:7" ht="20.100000000000001" customHeight="1" x14ac:dyDescent="0.25">
      <c r="A272" s="6" t="s">
        <v>13</v>
      </c>
      <c r="B272" s="6">
        <v>9</v>
      </c>
      <c r="C272" s="6">
        <v>2031</v>
      </c>
      <c r="D272" s="6">
        <f>$F272-$F$270</f>
        <v>0</v>
      </c>
      <c r="E272" s="6">
        <v>0</v>
      </c>
      <c r="F272" s="6">
        <v>0</v>
      </c>
      <c r="G272" s="6">
        <v>0</v>
      </c>
    </row>
    <row r="273" spans="1:7" ht="20.100000000000001" customHeight="1" x14ac:dyDescent="0.25">
      <c r="A273" s="5" t="s">
        <v>15</v>
      </c>
      <c r="B273" s="5">
        <v>21</v>
      </c>
      <c r="C273" s="5">
        <v>4061</v>
      </c>
      <c r="D273" s="5">
        <f>$F273-$F$270</f>
        <v>0</v>
      </c>
      <c r="E273" s="5">
        <v>0</v>
      </c>
      <c r="F273" s="5">
        <v>0</v>
      </c>
      <c r="G273" s="5">
        <v>0</v>
      </c>
    </row>
    <row r="274" spans="1:7" ht="20.100000000000001" customHeight="1" x14ac:dyDescent="0.25">
      <c r="A274" s="5" t="s">
        <v>16</v>
      </c>
      <c r="B274" s="5">
        <v>65</v>
      </c>
      <c r="C274" s="5">
        <v>8121</v>
      </c>
      <c r="D274" s="5">
        <f>$F274-$F$270</f>
        <v>0</v>
      </c>
      <c r="E274" s="5">
        <v>0</v>
      </c>
      <c r="F274" s="5">
        <v>0</v>
      </c>
      <c r="G274" s="5">
        <v>0</v>
      </c>
    </row>
    <row r="275" spans="1:7" ht="20.100000000000001" customHeight="1" x14ac:dyDescent="0.25">
      <c r="A275" s="5" t="s">
        <v>17</v>
      </c>
      <c r="B275" s="5">
        <v>138</v>
      </c>
      <c r="C275" s="5">
        <v>12181</v>
      </c>
      <c r="D275" s="5">
        <f>$F275-$F$270</f>
        <v>0</v>
      </c>
      <c r="E275" s="5">
        <v>0</v>
      </c>
      <c r="F275" s="5">
        <v>0</v>
      </c>
      <c r="G275" s="5">
        <v>0</v>
      </c>
    </row>
    <row r="276" spans="1:7" ht="20.100000000000001" customHeight="1" x14ac:dyDescent="0.25">
      <c r="A276" s="5" t="s">
        <v>18</v>
      </c>
      <c r="B276" s="5">
        <v>482</v>
      </c>
      <c r="C276" s="5">
        <v>20301</v>
      </c>
      <c r="D276" s="5">
        <f>$F276-$F$270</f>
        <v>0</v>
      </c>
      <c r="E276" s="5">
        <v>0</v>
      </c>
      <c r="F276" s="5">
        <v>0</v>
      </c>
      <c r="G276" s="5">
        <v>0</v>
      </c>
    </row>
    <row r="279" spans="1:7" ht="20.100000000000001" customHeight="1" x14ac:dyDescent="0.25">
      <c r="A279" s="4" t="s">
        <v>19</v>
      </c>
      <c r="B279" s="4" t="s">
        <v>72</v>
      </c>
      <c r="C279" s="4" t="s">
        <v>66</v>
      </c>
      <c r="D279" s="4" t="s">
        <v>32</v>
      </c>
      <c r="E279" s="4" t="s">
        <v>23</v>
      </c>
      <c r="F279" s="4">
        <v>26</v>
      </c>
      <c r="G279" s="4">
        <f>'[1]Худшее для КЗН'!$B$31</f>
        <v>94</v>
      </c>
    </row>
    <row r="280" spans="1:7" ht="20.100000000000001" customHeight="1" x14ac:dyDescent="0.25">
      <c r="A280" s="4" t="s">
        <v>24</v>
      </c>
      <c r="B280" s="4" t="s">
        <v>25</v>
      </c>
      <c r="C280" s="4" t="s">
        <v>26</v>
      </c>
      <c r="D280" s="4" t="s">
        <v>27</v>
      </c>
      <c r="E280" s="4" t="s">
        <v>28</v>
      </c>
      <c r="F280" s="4" t="s">
        <v>29</v>
      </c>
      <c r="G280" s="4" t="s">
        <v>30</v>
      </c>
    </row>
    <row r="281" spans="1:7" ht="20.100000000000001" customHeight="1" x14ac:dyDescent="0.25">
      <c r="A281" s="5" t="s">
        <v>13</v>
      </c>
      <c r="B281" s="5">
        <v>7</v>
      </c>
      <c r="C281" s="5">
        <v>2047</v>
      </c>
      <c r="D281" s="5">
        <f>$F281-$F$279</f>
        <v>1</v>
      </c>
      <c r="E281" s="5">
        <f>100*($F281-$F$279)/($G$279-$F$279)</f>
        <v>1.4705882352941178</v>
      </c>
      <c r="F281" s="5">
        <v>27</v>
      </c>
      <c r="G281" s="5">
        <v>26</v>
      </c>
    </row>
    <row r="282" spans="1:7" ht="20.100000000000001" customHeight="1" x14ac:dyDescent="0.25">
      <c r="A282" s="5" t="s">
        <v>15</v>
      </c>
      <c r="B282" s="5">
        <v>18</v>
      </c>
      <c r="C282" s="5">
        <v>4097</v>
      </c>
      <c r="D282" s="5">
        <f>$F282-$F$279</f>
        <v>1</v>
      </c>
      <c r="E282" s="5">
        <f>100*($F282-$F$279)/($G$279-$F$279)</f>
        <v>1.4705882352941178</v>
      </c>
      <c r="F282" s="5">
        <v>27</v>
      </c>
      <c r="G282" s="5">
        <v>26</v>
      </c>
    </row>
    <row r="283" spans="1:7" ht="20.100000000000001" customHeight="1" x14ac:dyDescent="0.25">
      <c r="A283" s="6" t="s">
        <v>16</v>
      </c>
      <c r="B283" s="6">
        <v>58</v>
      </c>
      <c r="C283" s="6">
        <v>8181</v>
      </c>
      <c r="D283" s="6">
        <f>$F283-$F$279</f>
        <v>0</v>
      </c>
      <c r="E283" s="6">
        <f>100*($F283-$F$279)/($G$279-$F$279)</f>
        <v>0</v>
      </c>
      <c r="F283" s="6">
        <v>26</v>
      </c>
      <c r="G283" s="6">
        <v>26</v>
      </c>
    </row>
    <row r="284" spans="1:7" ht="20.100000000000001" customHeight="1" x14ac:dyDescent="0.25">
      <c r="A284" s="5" t="s">
        <v>17</v>
      </c>
      <c r="B284" s="5">
        <v>125</v>
      </c>
      <c r="C284" s="5">
        <v>12267</v>
      </c>
      <c r="D284" s="5">
        <f>$F284-$F$279</f>
        <v>0</v>
      </c>
      <c r="E284" s="5">
        <f>100*($F284-$F$279)/($G$279-$F$279)</f>
        <v>0</v>
      </c>
      <c r="F284" s="5">
        <v>26</v>
      </c>
      <c r="G284" s="5">
        <v>26</v>
      </c>
    </row>
    <row r="285" spans="1:7" ht="20.100000000000001" customHeight="1" x14ac:dyDescent="0.25">
      <c r="A285" s="5" t="s">
        <v>18</v>
      </c>
      <c r="B285" s="5">
        <v>452</v>
      </c>
      <c r="C285" s="5">
        <v>20423</v>
      </c>
      <c r="D285" s="5">
        <f>$F285-$F$279</f>
        <v>0</v>
      </c>
      <c r="E285" s="5">
        <f>100*($F285-$F$279)/($G$279-$F$279)</f>
        <v>0</v>
      </c>
      <c r="F285" s="5">
        <v>26</v>
      </c>
      <c r="G285" s="5">
        <v>26</v>
      </c>
    </row>
    <row r="288" spans="1:7" ht="20.100000000000001" customHeight="1" x14ac:dyDescent="0.25">
      <c r="A288" s="4" t="s">
        <v>19</v>
      </c>
      <c r="B288" s="4" t="s">
        <v>73</v>
      </c>
      <c r="C288" s="4" t="s">
        <v>66</v>
      </c>
      <c r="D288" s="4" t="s">
        <v>32</v>
      </c>
      <c r="E288" s="4" t="s">
        <v>23</v>
      </c>
      <c r="F288" s="4">
        <v>996</v>
      </c>
      <c r="G288" s="4">
        <f>'[1]Худшее для КЗН'!$B$32</f>
        <v>1572</v>
      </c>
    </row>
    <row r="289" spans="1:7" ht="20.100000000000001" customHeight="1" x14ac:dyDescent="0.25">
      <c r="A289" s="4" t="s">
        <v>24</v>
      </c>
      <c r="B289" s="4" t="s">
        <v>25</v>
      </c>
      <c r="C289" s="4" t="s">
        <v>26</v>
      </c>
      <c r="D289" s="4" t="s">
        <v>27</v>
      </c>
      <c r="E289" s="4" t="s">
        <v>28</v>
      </c>
      <c r="F289" s="4" t="s">
        <v>29</v>
      </c>
      <c r="G289" s="4" t="s">
        <v>30</v>
      </c>
    </row>
    <row r="290" spans="1:7" ht="20.100000000000001" customHeight="1" x14ac:dyDescent="0.25">
      <c r="A290" s="5" t="s">
        <v>13</v>
      </c>
      <c r="B290" s="5">
        <v>8</v>
      </c>
      <c r="C290" s="5">
        <v>2054</v>
      </c>
      <c r="D290" s="5">
        <f>$F290-$F$288</f>
        <v>3</v>
      </c>
      <c r="E290" s="5">
        <f>100*($F290-$F$288)/($G$288-$F$288)</f>
        <v>0.52083333333333337</v>
      </c>
      <c r="F290" s="5">
        <v>999</v>
      </c>
      <c r="G290" s="5">
        <v>996</v>
      </c>
    </row>
    <row r="291" spans="1:7" ht="20.100000000000001" customHeight="1" x14ac:dyDescent="0.25">
      <c r="A291" s="6" t="s">
        <v>15</v>
      </c>
      <c r="B291" s="6">
        <v>19</v>
      </c>
      <c r="C291" s="6">
        <v>4112</v>
      </c>
      <c r="D291" s="6">
        <f>$F291-$F$288</f>
        <v>0</v>
      </c>
      <c r="E291" s="6">
        <f>100*($F291-$F$288)/($G$288-$F$288)</f>
        <v>0</v>
      </c>
      <c r="F291" s="6">
        <v>996</v>
      </c>
      <c r="G291" s="6">
        <v>996</v>
      </c>
    </row>
    <row r="292" spans="1:7" ht="20.100000000000001" customHeight="1" x14ac:dyDescent="0.25">
      <c r="A292" s="5" t="s">
        <v>16</v>
      </c>
      <c r="B292" s="5">
        <v>61</v>
      </c>
      <c r="C292" s="5">
        <v>8184</v>
      </c>
      <c r="D292" s="5">
        <f>$F292-$F$288</f>
        <v>0</v>
      </c>
      <c r="E292" s="5">
        <f>100*($F292-$F$288)/($G$288-$F$288)</f>
        <v>0</v>
      </c>
      <c r="F292" s="5">
        <v>996</v>
      </c>
      <c r="G292" s="5">
        <v>996</v>
      </c>
    </row>
    <row r="293" spans="1:7" ht="20.100000000000001" customHeight="1" x14ac:dyDescent="0.25">
      <c r="A293" s="5" t="s">
        <v>17</v>
      </c>
      <c r="B293" s="5">
        <v>128</v>
      </c>
      <c r="C293" s="5">
        <v>12243</v>
      </c>
      <c r="D293" s="5">
        <f>$F293-$F$288</f>
        <v>0</v>
      </c>
      <c r="E293" s="5">
        <f>100*($F293-$F$288)/($G$288-$F$288)</f>
        <v>0</v>
      </c>
      <c r="F293" s="5">
        <v>996</v>
      </c>
      <c r="G293" s="5">
        <v>996</v>
      </c>
    </row>
    <row r="294" spans="1:7" ht="20.100000000000001" customHeight="1" x14ac:dyDescent="0.25">
      <c r="A294" s="5" t="s">
        <v>18</v>
      </c>
      <c r="B294" s="5">
        <v>458</v>
      </c>
      <c r="C294" s="5">
        <v>20431</v>
      </c>
      <c r="D294" s="5">
        <f>$F294-$F$288</f>
        <v>0</v>
      </c>
      <c r="E294" s="5">
        <f>100*($F294-$F$288)/($G$288-$F$288)</f>
        <v>0</v>
      </c>
      <c r="F294" s="5">
        <v>996</v>
      </c>
      <c r="G294" s="5">
        <v>996</v>
      </c>
    </row>
    <row r="297" spans="1:7" ht="20.100000000000001" customHeight="1" x14ac:dyDescent="0.25">
      <c r="A297" s="4" t="s">
        <v>19</v>
      </c>
      <c r="B297" s="4" t="s">
        <v>74</v>
      </c>
      <c r="C297" s="4" t="s">
        <v>66</v>
      </c>
      <c r="D297" s="4" t="s">
        <v>32</v>
      </c>
      <c r="E297" s="4" t="s">
        <v>23</v>
      </c>
      <c r="F297" s="4">
        <v>14</v>
      </c>
      <c r="G297" s="4">
        <f>'[1]Худшее для КЗН'!$B$33</f>
        <v>88</v>
      </c>
    </row>
    <row r="298" spans="1:7" ht="20.100000000000001" customHeight="1" x14ac:dyDescent="0.25">
      <c r="A298" s="4" t="s">
        <v>24</v>
      </c>
      <c r="B298" s="4" t="s">
        <v>25</v>
      </c>
      <c r="C298" s="4" t="s">
        <v>26</v>
      </c>
      <c r="D298" s="4" t="s">
        <v>27</v>
      </c>
      <c r="E298" s="4" t="s">
        <v>28</v>
      </c>
      <c r="F298" s="4" t="s">
        <v>29</v>
      </c>
      <c r="G298" s="4" t="s">
        <v>30</v>
      </c>
    </row>
    <row r="299" spans="1:7" ht="20.100000000000001" customHeight="1" x14ac:dyDescent="0.25">
      <c r="A299" s="6" t="s">
        <v>13</v>
      </c>
      <c r="B299" s="6">
        <v>8</v>
      </c>
      <c r="C299" s="6">
        <v>2047</v>
      </c>
      <c r="D299" s="6">
        <f>$F299-$F$297</f>
        <v>0</v>
      </c>
      <c r="E299" s="6">
        <f>100*($F299-$F$297)/($G$297-$F$297)</f>
        <v>0</v>
      </c>
      <c r="F299" s="6">
        <v>14</v>
      </c>
      <c r="G299" s="6">
        <v>14</v>
      </c>
    </row>
    <row r="300" spans="1:7" ht="20.100000000000001" customHeight="1" x14ac:dyDescent="0.25">
      <c r="A300" s="5" t="s">
        <v>15</v>
      </c>
      <c r="B300" s="5">
        <v>18</v>
      </c>
      <c r="C300" s="5">
        <v>4097</v>
      </c>
      <c r="D300" s="5">
        <f>$F300-$F$297</f>
        <v>0</v>
      </c>
      <c r="E300" s="5">
        <f>100*($F300-$F$297)/($G$297-$F$297)</f>
        <v>0</v>
      </c>
      <c r="F300" s="5">
        <v>14</v>
      </c>
      <c r="G300" s="5">
        <v>14</v>
      </c>
    </row>
    <row r="301" spans="1:7" ht="20.100000000000001" customHeight="1" x14ac:dyDescent="0.25">
      <c r="A301" s="5" t="s">
        <v>16</v>
      </c>
      <c r="B301" s="5">
        <v>59</v>
      </c>
      <c r="C301" s="5">
        <v>8172</v>
      </c>
      <c r="D301" s="5">
        <f>$F301-$F$297</f>
        <v>0</v>
      </c>
      <c r="E301" s="5">
        <f>100*($F301-$F$297)/($G$297-$F$297)</f>
        <v>0</v>
      </c>
      <c r="F301" s="5">
        <v>14</v>
      </c>
      <c r="G301" s="5">
        <v>14</v>
      </c>
    </row>
    <row r="302" spans="1:7" ht="20.100000000000001" customHeight="1" x14ac:dyDescent="0.25">
      <c r="A302" s="5" t="s">
        <v>17</v>
      </c>
      <c r="B302" s="5">
        <v>121</v>
      </c>
      <c r="C302" s="5">
        <v>12259</v>
      </c>
      <c r="D302" s="5">
        <f>$F302-$F$297</f>
        <v>0</v>
      </c>
      <c r="E302" s="5">
        <f>100*($F302-$F$297)/($G$297-$F$297)</f>
        <v>0</v>
      </c>
      <c r="F302" s="5">
        <v>14</v>
      </c>
      <c r="G302" s="5">
        <v>14</v>
      </c>
    </row>
    <row r="303" spans="1:7" ht="20.100000000000001" customHeight="1" x14ac:dyDescent="0.25">
      <c r="A303" s="5" t="s">
        <v>18</v>
      </c>
      <c r="B303" s="5">
        <v>437</v>
      </c>
      <c r="C303" s="5">
        <v>20425</v>
      </c>
      <c r="D303" s="5">
        <f>$F303-$F$297</f>
        <v>0</v>
      </c>
      <c r="E303" s="5">
        <f>100*($F303-$F$297)/($G$297-$F$297)</f>
        <v>0</v>
      </c>
      <c r="F303" s="5">
        <v>14</v>
      </c>
      <c r="G303" s="5">
        <v>14</v>
      </c>
    </row>
    <row r="306" spans="1:7" ht="20.100000000000001" customHeight="1" x14ac:dyDescent="0.25">
      <c r="A306" s="4" t="s">
        <v>19</v>
      </c>
      <c r="B306" s="4" t="s">
        <v>75</v>
      </c>
      <c r="C306" s="4" t="s">
        <v>66</v>
      </c>
      <c r="D306" s="4" t="s">
        <v>32</v>
      </c>
      <c r="E306" s="4" t="s">
        <v>23</v>
      </c>
      <c r="F306" s="4">
        <v>8</v>
      </c>
      <c r="G306" s="4">
        <f>'[1]Худшее для КЗН'!$B$34</f>
        <v>46</v>
      </c>
    </row>
    <row r="307" spans="1:7" ht="20.100000000000001" customHeight="1" x14ac:dyDescent="0.25">
      <c r="A307" s="4" t="s">
        <v>24</v>
      </c>
      <c r="B307" s="4" t="s">
        <v>25</v>
      </c>
      <c r="C307" s="4" t="s">
        <v>26</v>
      </c>
      <c r="D307" s="4" t="s">
        <v>27</v>
      </c>
      <c r="E307" s="4" t="s">
        <v>28</v>
      </c>
      <c r="F307" s="4" t="s">
        <v>29</v>
      </c>
      <c r="G307" s="4" t="s">
        <v>30</v>
      </c>
    </row>
    <row r="308" spans="1:7" ht="20.100000000000001" customHeight="1" x14ac:dyDescent="0.25">
      <c r="A308" s="5" t="s">
        <v>13</v>
      </c>
      <c r="B308" s="5">
        <v>8</v>
      </c>
      <c r="C308" s="5">
        <v>2044</v>
      </c>
      <c r="D308" s="5">
        <f>$F308-$F$306</f>
        <v>1</v>
      </c>
      <c r="E308" s="5">
        <f>100*($F308-$F$306)/($G$306-$F$306)</f>
        <v>2.6315789473684212</v>
      </c>
      <c r="F308" s="5">
        <v>9</v>
      </c>
      <c r="G308" s="5">
        <v>8</v>
      </c>
    </row>
    <row r="309" spans="1:7" ht="20.100000000000001" customHeight="1" x14ac:dyDescent="0.25">
      <c r="A309" s="6" t="s">
        <v>15</v>
      </c>
      <c r="B309" s="6">
        <v>19</v>
      </c>
      <c r="C309" s="6">
        <v>4087</v>
      </c>
      <c r="D309" s="6">
        <f>$F309-$F$306</f>
        <v>0</v>
      </c>
      <c r="E309" s="6">
        <f>100*($F309-$F$306)/($G$306-$F$306)</f>
        <v>0</v>
      </c>
      <c r="F309" s="6">
        <v>8</v>
      </c>
      <c r="G309" s="6">
        <v>8</v>
      </c>
    </row>
    <row r="310" spans="1:7" ht="20.100000000000001" customHeight="1" x14ac:dyDescent="0.25">
      <c r="A310" s="5" t="s">
        <v>16</v>
      </c>
      <c r="B310" s="5">
        <v>59</v>
      </c>
      <c r="C310" s="5">
        <v>8162</v>
      </c>
      <c r="D310" s="5">
        <f>$F310-$F$306</f>
        <v>0</v>
      </c>
      <c r="E310" s="5">
        <f>100*($F310-$F$306)/($G$306-$F$306)</f>
        <v>0</v>
      </c>
      <c r="F310" s="5">
        <v>8</v>
      </c>
      <c r="G310" s="5">
        <v>8</v>
      </c>
    </row>
    <row r="311" spans="1:7" ht="20.100000000000001" customHeight="1" x14ac:dyDescent="0.25">
      <c r="A311" s="5" t="s">
        <v>17</v>
      </c>
      <c r="B311" s="5">
        <v>123</v>
      </c>
      <c r="C311" s="5">
        <v>12231</v>
      </c>
      <c r="D311" s="5">
        <f>$F311-$F$306</f>
        <v>0</v>
      </c>
      <c r="E311" s="5">
        <f>100*($F311-$F$306)/($G$306-$F$306)</f>
        <v>0</v>
      </c>
      <c r="F311" s="5">
        <v>8</v>
      </c>
      <c r="G311" s="5">
        <v>8</v>
      </c>
    </row>
    <row r="312" spans="1:7" ht="20.100000000000001" customHeight="1" x14ac:dyDescent="0.25">
      <c r="A312" s="5" t="s">
        <v>18</v>
      </c>
      <c r="B312" s="5">
        <v>446</v>
      </c>
      <c r="C312" s="5">
        <v>20391</v>
      </c>
      <c r="D312" s="5">
        <f>$F312-$F$306</f>
        <v>0</v>
      </c>
      <c r="E312" s="5">
        <f>100*($F312-$F$306)/($G$306-$F$306)</f>
        <v>0</v>
      </c>
      <c r="F312" s="5">
        <v>8</v>
      </c>
      <c r="G312" s="5">
        <v>8</v>
      </c>
    </row>
    <row r="315" spans="1:7" ht="20.100000000000001" customHeight="1" x14ac:dyDescent="0.25">
      <c r="A315" s="4" t="s">
        <v>19</v>
      </c>
      <c r="B315" s="4" t="s">
        <v>76</v>
      </c>
      <c r="C315" s="4" t="s">
        <v>77</v>
      </c>
      <c r="D315" s="4" t="s">
        <v>32</v>
      </c>
      <c r="E315" s="4" t="s">
        <v>23</v>
      </c>
      <c r="F315" s="4">
        <v>130</v>
      </c>
      <c r="G315" s="4">
        <f>'[1]Худшее для КЗН'!$B$35</f>
        <v>628</v>
      </c>
    </row>
    <row r="316" spans="1:7" ht="20.100000000000001" customHeight="1" x14ac:dyDescent="0.25">
      <c r="A316" s="4" t="s">
        <v>24</v>
      </c>
      <c r="B316" s="4" t="s">
        <v>25</v>
      </c>
      <c r="C316" s="4" t="s">
        <v>26</v>
      </c>
      <c r="D316" s="4" t="s">
        <v>27</v>
      </c>
      <c r="E316" s="4" t="s">
        <v>28</v>
      </c>
      <c r="F316" s="4" t="s">
        <v>29</v>
      </c>
      <c r="G316" s="4" t="s">
        <v>30</v>
      </c>
    </row>
    <row r="317" spans="1:7" ht="20.100000000000001" customHeight="1" x14ac:dyDescent="0.25">
      <c r="A317" s="5" t="s">
        <v>13</v>
      </c>
      <c r="B317" s="5">
        <v>16</v>
      </c>
      <c r="C317" s="5">
        <v>2077</v>
      </c>
      <c r="D317" s="5">
        <f>$F317-$F$315</f>
        <v>92</v>
      </c>
      <c r="E317" s="5">
        <f>100*($F317-$F$315)/($G$315-$F$315)</f>
        <v>18.473895582329316</v>
      </c>
      <c r="F317" s="5">
        <v>222</v>
      </c>
      <c r="G317" s="5">
        <v>198</v>
      </c>
    </row>
    <row r="318" spans="1:7" ht="20.100000000000001" customHeight="1" x14ac:dyDescent="0.25">
      <c r="A318" s="5" t="s">
        <v>15</v>
      </c>
      <c r="B318" s="5">
        <v>35</v>
      </c>
      <c r="C318" s="5">
        <v>4148</v>
      </c>
      <c r="D318" s="5">
        <f>$F318-$F$315</f>
        <v>67</v>
      </c>
      <c r="E318" s="5">
        <f>100*($F318-$F$315)/($G$315-$F$315)</f>
        <v>13.453815261044177</v>
      </c>
      <c r="F318" s="5">
        <v>197</v>
      </c>
      <c r="G318" s="5">
        <v>176</v>
      </c>
    </row>
    <row r="319" spans="1:7" ht="20.100000000000001" customHeight="1" x14ac:dyDescent="0.25">
      <c r="A319" s="5" t="s">
        <v>16</v>
      </c>
      <c r="B319" s="5">
        <v>96</v>
      </c>
      <c r="C319" s="5">
        <v>8324</v>
      </c>
      <c r="D319" s="5">
        <f>$F319-$F$315</f>
        <v>55</v>
      </c>
      <c r="E319" s="5">
        <f>100*($F319-$F$315)/($G$315-$F$315)</f>
        <v>11.04417670682731</v>
      </c>
      <c r="F319" s="5">
        <v>185</v>
      </c>
      <c r="G319" s="5">
        <v>160</v>
      </c>
    </row>
    <row r="320" spans="1:7" ht="20.100000000000001" customHeight="1" x14ac:dyDescent="0.25">
      <c r="A320" s="5" t="s">
        <v>17</v>
      </c>
      <c r="B320" s="5">
        <v>178</v>
      </c>
      <c r="C320" s="5">
        <v>12506</v>
      </c>
      <c r="D320" s="5">
        <f>$F320-$F$315</f>
        <v>47</v>
      </c>
      <c r="E320" s="5">
        <f>100*($F320-$F$315)/($G$315-$F$315)</f>
        <v>9.4377510040160644</v>
      </c>
      <c r="F320" s="5">
        <v>177</v>
      </c>
      <c r="G320" s="5">
        <v>168</v>
      </c>
    </row>
    <row r="321" spans="1:7" ht="20.100000000000001" customHeight="1" x14ac:dyDescent="0.25">
      <c r="A321" s="6" t="s">
        <v>18</v>
      </c>
      <c r="B321" s="6">
        <v>541</v>
      </c>
      <c r="C321" s="6">
        <v>20905</v>
      </c>
      <c r="D321" s="6">
        <f>$F321-$F$315</f>
        <v>38</v>
      </c>
      <c r="E321" s="6">
        <f>100*($F321-$F$315)/($G$315-$F$315)</f>
        <v>7.6305220883534135</v>
      </c>
      <c r="F321" s="6">
        <v>168</v>
      </c>
      <c r="G321" s="6">
        <v>154</v>
      </c>
    </row>
    <row r="324" spans="1:7" ht="20.100000000000001" customHeight="1" x14ac:dyDescent="0.25">
      <c r="A324" s="4" t="s">
        <v>19</v>
      </c>
      <c r="B324" s="4" t="s">
        <v>78</v>
      </c>
      <c r="C324" s="4" t="s">
        <v>77</v>
      </c>
      <c r="D324" s="4" t="s">
        <v>32</v>
      </c>
      <c r="E324" s="4" t="s">
        <v>23</v>
      </c>
      <c r="F324" s="4">
        <v>168</v>
      </c>
      <c r="G324" s="4">
        <f>'[1]Худшее для КЗН'!$B$36</f>
        <v>644</v>
      </c>
    </row>
    <row r="325" spans="1:7" ht="20.100000000000001" customHeight="1" x14ac:dyDescent="0.25">
      <c r="A325" s="4" t="s">
        <v>24</v>
      </c>
      <c r="B325" s="4" t="s">
        <v>25</v>
      </c>
      <c r="C325" s="4" t="s">
        <v>26</v>
      </c>
      <c r="D325" s="4" t="s">
        <v>27</v>
      </c>
      <c r="E325" s="4" t="s">
        <v>28</v>
      </c>
      <c r="F325" s="4" t="s">
        <v>29</v>
      </c>
      <c r="G325" s="4" t="s">
        <v>30</v>
      </c>
    </row>
    <row r="326" spans="1:7" ht="20.100000000000001" customHeight="1" x14ac:dyDescent="0.25">
      <c r="A326" s="5" t="s">
        <v>13</v>
      </c>
      <c r="B326" s="5">
        <v>17</v>
      </c>
      <c r="C326" s="5">
        <v>2067</v>
      </c>
      <c r="D326" s="5">
        <f>$F326-$F$324</f>
        <v>124</v>
      </c>
      <c r="E326" s="5">
        <f>100*($F326-$F$324)/($G$324-$F$324)</f>
        <v>26.050420168067227</v>
      </c>
      <c r="F326" s="5">
        <v>292</v>
      </c>
      <c r="G326" s="5">
        <v>264</v>
      </c>
    </row>
    <row r="327" spans="1:7" ht="20.100000000000001" customHeight="1" x14ac:dyDescent="0.25">
      <c r="A327" s="5" t="s">
        <v>15</v>
      </c>
      <c r="B327" s="5">
        <v>38</v>
      </c>
      <c r="C327" s="5">
        <v>4133</v>
      </c>
      <c r="D327" s="5">
        <f>$F327-$F$324</f>
        <v>100</v>
      </c>
      <c r="E327" s="5">
        <f>100*($F327-$F$324)/($G$324-$F$324)</f>
        <v>21.008403361344538</v>
      </c>
      <c r="F327" s="5">
        <v>268</v>
      </c>
      <c r="G327" s="5">
        <v>260</v>
      </c>
    </row>
    <row r="328" spans="1:7" ht="20.100000000000001" customHeight="1" x14ac:dyDescent="0.25">
      <c r="A328" s="5" t="s">
        <v>16</v>
      </c>
      <c r="B328" s="5">
        <v>97</v>
      </c>
      <c r="C328" s="5">
        <v>8268</v>
      </c>
      <c r="D328" s="5">
        <f>$F328-$F$324</f>
        <v>78</v>
      </c>
      <c r="E328" s="5">
        <f>100*($F328-$F$324)/($G$324-$F$324)</f>
        <v>16.386554621848738</v>
      </c>
      <c r="F328" s="5">
        <v>246</v>
      </c>
      <c r="G328" s="5">
        <v>224</v>
      </c>
    </row>
    <row r="329" spans="1:7" ht="20.100000000000001" customHeight="1" x14ac:dyDescent="0.25">
      <c r="A329" s="5" t="s">
        <v>17</v>
      </c>
      <c r="B329" s="5">
        <v>181</v>
      </c>
      <c r="C329" s="5">
        <v>12442</v>
      </c>
      <c r="D329" s="5">
        <f>$F329-$F$324</f>
        <v>64</v>
      </c>
      <c r="E329" s="5">
        <f>100*($F329-$F$324)/($G$324-$F$324)</f>
        <v>13.445378151260504</v>
      </c>
      <c r="F329" s="5">
        <v>232</v>
      </c>
      <c r="G329" s="5">
        <v>220</v>
      </c>
    </row>
    <row r="330" spans="1:7" ht="20.100000000000001" customHeight="1" x14ac:dyDescent="0.25">
      <c r="A330" s="6" t="s">
        <v>18</v>
      </c>
      <c r="B330" s="6">
        <v>551</v>
      </c>
      <c r="C330" s="6">
        <v>20809</v>
      </c>
      <c r="D330" s="6">
        <f>$F330-$F$324</f>
        <v>54</v>
      </c>
      <c r="E330" s="6">
        <f>100*($F330-$F$324)/($G$324-$F$324)</f>
        <v>11.344537815126051</v>
      </c>
      <c r="F330" s="6">
        <v>222</v>
      </c>
      <c r="G330" s="6">
        <v>208</v>
      </c>
    </row>
    <row r="333" spans="1:7" ht="20.100000000000001" customHeight="1" x14ac:dyDescent="0.25">
      <c r="A333" s="4" t="s">
        <v>19</v>
      </c>
      <c r="B333" s="4" t="s">
        <v>79</v>
      </c>
      <c r="C333" s="4" t="s">
        <v>77</v>
      </c>
      <c r="D333" s="4" t="s">
        <v>32</v>
      </c>
      <c r="E333" s="4" t="s">
        <v>23</v>
      </c>
      <c r="F333" s="4">
        <v>642</v>
      </c>
      <c r="G333" s="4">
        <f>'[1]Худшее для КЗН'!$B$37</f>
        <v>1028</v>
      </c>
    </row>
    <row r="334" spans="1:7" ht="20.100000000000001" customHeight="1" x14ac:dyDescent="0.25">
      <c r="A334" s="4" t="s">
        <v>24</v>
      </c>
      <c r="B334" s="4" t="s">
        <v>25</v>
      </c>
      <c r="C334" s="4" t="s">
        <v>26</v>
      </c>
      <c r="D334" s="4" t="s">
        <v>27</v>
      </c>
      <c r="E334" s="4" t="s">
        <v>28</v>
      </c>
      <c r="F334" s="4" t="s">
        <v>29</v>
      </c>
      <c r="G334" s="4" t="s">
        <v>30</v>
      </c>
    </row>
    <row r="335" spans="1:7" ht="20.100000000000001" customHeight="1" x14ac:dyDescent="0.25">
      <c r="A335" s="5" t="s">
        <v>13</v>
      </c>
      <c r="B335" s="5">
        <v>16</v>
      </c>
      <c r="C335" s="5">
        <v>2072</v>
      </c>
      <c r="D335" s="5">
        <f>$F335-$F$333</f>
        <v>32</v>
      </c>
      <c r="E335" s="5">
        <f>100*($F335-$F$333)/($G$333-$F$333)</f>
        <v>8.290155440414507</v>
      </c>
      <c r="F335" s="5">
        <v>674</v>
      </c>
      <c r="G335" s="5">
        <v>656</v>
      </c>
    </row>
    <row r="336" spans="1:7" ht="20.100000000000001" customHeight="1" x14ac:dyDescent="0.25">
      <c r="A336" s="5" t="s">
        <v>15</v>
      </c>
      <c r="B336" s="5">
        <v>37</v>
      </c>
      <c r="C336" s="5">
        <v>4152</v>
      </c>
      <c r="D336" s="5">
        <f>$F336-$F$333</f>
        <v>14</v>
      </c>
      <c r="E336" s="5">
        <f>100*($F336-$F$333)/($G$333-$F$333)</f>
        <v>3.6269430051813472</v>
      </c>
      <c r="F336" s="5">
        <v>656</v>
      </c>
      <c r="G336" s="5">
        <v>644</v>
      </c>
    </row>
    <row r="337" spans="1:7" ht="20.100000000000001" customHeight="1" x14ac:dyDescent="0.25">
      <c r="A337" s="5" t="s">
        <v>16</v>
      </c>
      <c r="B337" s="5">
        <v>101</v>
      </c>
      <c r="C337" s="5">
        <v>8304</v>
      </c>
      <c r="D337" s="5">
        <f>$F337-$F$333</f>
        <v>6</v>
      </c>
      <c r="E337" s="5">
        <f>100*($F337-$F$333)/($G$333-$F$333)</f>
        <v>1.5544041450777202</v>
      </c>
      <c r="F337" s="5">
        <v>648</v>
      </c>
      <c r="G337" s="5">
        <v>642</v>
      </c>
    </row>
    <row r="338" spans="1:7" ht="20.100000000000001" customHeight="1" x14ac:dyDescent="0.25">
      <c r="A338" s="6" t="s">
        <v>17</v>
      </c>
      <c r="B338" s="6">
        <v>190</v>
      </c>
      <c r="C338" s="6">
        <v>12453</v>
      </c>
      <c r="D338" s="6">
        <f>$F338-$F$333</f>
        <v>0</v>
      </c>
      <c r="E338" s="6">
        <f>100*($F338-$F$333)/($G$333-$F$333)</f>
        <v>0</v>
      </c>
      <c r="F338" s="6">
        <v>642</v>
      </c>
      <c r="G338" s="6">
        <v>642</v>
      </c>
    </row>
    <row r="339" spans="1:7" ht="20.100000000000001" customHeight="1" x14ac:dyDescent="0.25">
      <c r="A339" s="5" t="s">
        <v>18</v>
      </c>
      <c r="B339" s="5">
        <v>587</v>
      </c>
      <c r="C339" s="5">
        <v>20713</v>
      </c>
      <c r="D339" s="5">
        <f>$F339-$F$333</f>
        <v>3</v>
      </c>
      <c r="E339" s="5">
        <f>100*($F339-$F$333)/($G$333-$F$333)</f>
        <v>0.77720207253886009</v>
      </c>
      <c r="F339" s="5">
        <v>645</v>
      </c>
      <c r="G339" s="5">
        <v>642</v>
      </c>
    </row>
    <row r="342" spans="1:7" ht="20.100000000000001" customHeight="1" x14ac:dyDescent="0.25">
      <c r="A342" s="4" t="s">
        <v>19</v>
      </c>
      <c r="B342" s="4" t="s">
        <v>80</v>
      </c>
      <c r="C342" s="4" t="s">
        <v>77</v>
      </c>
      <c r="D342" s="4" t="s">
        <v>32</v>
      </c>
      <c r="E342" s="4" t="s">
        <v>23</v>
      </c>
      <c r="F342" s="4">
        <v>200</v>
      </c>
      <c r="G342" s="4">
        <f>'[1]Худшее для КЗН'!$B$38</f>
        <v>432</v>
      </c>
    </row>
    <row r="343" spans="1:7" ht="20.100000000000001" customHeight="1" x14ac:dyDescent="0.25">
      <c r="A343" s="4" t="s">
        <v>24</v>
      </c>
      <c r="B343" s="4" t="s">
        <v>25</v>
      </c>
      <c r="C343" s="4" t="s">
        <v>26</v>
      </c>
      <c r="D343" s="4" t="s">
        <v>27</v>
      </c>
      <c r="E343" s="4" t="s">
        <v>28</v>
      </c>
      <c r="F343" s="4" t="s">
        <v>29</v>
      </c>
      <c r="G343" s="4" t="s">
        <v>30</v>
      </c>
    </row>
    <row r="344" spans="1:7" ht="20.100000000000001" customHeight="1" x14ac:dyDescent="0.25">
      <c r="A344" s="5" t="s">
        <v>13</v>
      </c>
      <c r="B344" s="5">
        <v>16</v>
      </c>
      <c r="C344" s="5">
        <v>2074</v>
      </c>
      <c r="D344" s="5">
        <f>$F344-$F$342</f>
        <v>33</v>
      </c>
      <c r="E344" s="5">
        <f>100*($F344-$F$342)/($G$342-$F$342)</f>
        <v>14.224137931034482</v>
      </c>
      <c r="F344" s="5">
        <v>233</v>
      </c>
      <c r="G344" s="5">
        <v>226</v>
      </c>
    </row>
    <row r="345" spans="1:7" ht="20.100000000000001" customHeight="1" x14ac:dyDescent="0.25">
      <c r="A345" s="5" t="s">
        <v>15</v>
      </c>
      <c r="B345" s="5">
        <v>36</v>
      </c>
      <c r="C345" s="5">
        <v>4133</v>
      </c>
      <c r="D345" s="5">
        <f>$F345-$F$342</f>
        <v>27</v>
      </c>
      <c r="E345" s="5">
        <f>100*($F345-$F$342)/($G$342-$F$342)</f>
        <v>11.637931034482758</v>
      </c>
      <c r="F345" s="5">
        <v>227</v>
      </c>
      <c r="G345" s="5">
        <v>220</v>
      </c>
    </row>
    <row r="346" spans="1:7" ht="20.100000000000001" customHeight="1" x14ac:dyDescent="0.25">
      <c r="A346" s="5" t="s">
        <v>16</v>
      </c>
      <c r="B346" s="5">
        <v>102</v>
      </c>
      <c r="C346" s="5">
        <v>8302</v>
      </c>
      <c r="D346" s="5">
        <f>$F346-$F$342</f>
        <v>18</v>
      </c>
      <c r="E346" s="5">
        <f>100*($F346-$F$342)/($G$342-$F$342)</f>
        <v>7.7586206896551726</v>
      </c>
      <c r="F346" s="5">
        <v>218</v>
      </c>
      <c r="G346" s="5">
        <v>212</v>
      </c>
    </row>
    <row r="347" spans="1:7" ht="20.100000000000001" customHeight="1" x14ac:dyDescent="0.25">
      <c r="A347" s="5" t="s">
        <v>17</v>
      </c>
      <c r="B347" s="5">
        <v>188</v>
      </c>
      <c r="C347" s="5">
        <v>12439</v>
      </c>
      <c r="D347" s="5">
        <f>$F347-$F$342</f>
        <v>15</v>
      </c>
      <c r="E347" s="5">
        <f>100*($F347-$F$342)/($G$342-$F$342)</f>
        <v>6.4655172413793105</v>
      </c>
      <c r="F347" s="5">
        <v>215</v>
      </c>
      <c r="G347" s="5">
        <v>206</v>
      </c>
    </row>
    <row r="348" spans="1:7" ht="20.100000000000001" customHeight="1" x14ac:dyDescent="0.25">
      <c r="A348" s="6" t="s">
        <v>18</v>
      </c>
      <c r="B348" s="6">
        <v>642</v>
      </c>
      <c r="C348" s="6">
        <v>20771</v>
      </c>
      <c r="D348" s="6">
        <f>$F348-$F$342</f>
        <v>10</v>
      </c>
      <c r="E348" s="6">
        <f>100*($F348-$F$342)/($G$342-$F$342)</f>
        <v>4.3103448275862073</v>
      </c>
      <c r="F348" s="6">
        <v>210</v>
      </c>
      <c r="G348" s="6">
        <v>206</v>
      </c>
    </row>
    <row r="351" spans="1:7" ht="20.100000000000001" customHeight="1" x14ac:dyDescent="0.25">
      <c r="A351" s="4" t="s">
        <v>19</v>
      </c>
      <c r="B351" s="4" t="s">
        <v>81</v>
      </c>
      <c r="C351" s="4" t="s">
        <v>77</v>
      </c>
      <c r="D351" s="4" t="s">
        <v>32</v>
      </c>
      <c r="E351" s="4" t="s">
        <v>23</v>
      </c>
      <c r="F351" s="4">
        <v>2</v>
      </c>
      <c r="G351" s="4">
        <f>'[1]Худшее для КЗН'!$B$39</f>
        <v>118</v>
      </c>
    </row>
    <row r="352" spans="1:7" ht="20.100000000000001" customHeight="1" x14ac:dyDescent="0.25">
      <c r="A352" s="4" t="s">
        <v>24</v>
      </c>
      <c r="B352" s="4" t="s">
        <v>25</v>
      </c>
      <c r="C352" s="4" t="s">
        <v>26</v>
      </c>
      <c r="D352" s="4" t="s">
        <v>27</v>
      </c>
      <c r="E352" s="4" t="s">
        <v>28</v>
      </c>
      <c r="F352" s="4" t="s">
        <v>29</v>
      </c>
      <c r="G352" s="4" t="s">
        <v>30</v>
      </c>
    </row>
    <row r="353" spans="1:7" ht="20.100000000000001" customHeight="1" x14ac:dyDescent="0.25">
      <c r="A353" s="6" t="s">
        <v>13</v>
      </c>
      <c r="B353" s="6">
        <v>18</v>
      </c>
      <c r="C353" s="6">
        <v>2045</v>
      </c>
      <c r="D353" s="6">
        <f>$F353-$F$351</f>
        <v>0</v>
      </c>
      <c r="E353" s="6">
        <f>100*($F353-$F$351)/($G$351-$F$351)</f>
        <v>0</v>
      </c>
      <c r="F353" s="6">
        <v>2</v>
      </c>
      <c r="G353" s="6">
        <v>2</v>
      </c>
    </row>
    <row r="354" spans="1:7" ht="20.100000000000001" customHeight="1" x14ac:dyDescent="0.25">
      <c r="A354" s="5" t="s">
        <v>15</v>
      </c>
      <c r="B354" s="5">
        <v>41</v>
      </c>
      <c r="C354" s="5">
        <v>4090</v>
      </c>
      <c r="D354" s="5">
        <f>$F354-$F$351</f>
        <v>0</v>
      </c>
      <c r="E354" s="5">
        <f>100*($F354-$F$351)/($G$351-$F$351)</f>
        <v>0</v>
      </c>
      <c r="F354" s="5">
        <v>2</v>
      </c>
      <c r="G354" s="5">
        <v>2</v>
      </c>
    </row>
    <row r="355" spans="1:7" ht="20.100000000000001" customHeight="1" x14ac:dyDescent="0.25">
      <c r="A355" s="5" t="s">
        <v>16</v>
      </c>
      <c r="B355" s="5">
        <v>113</v>
      </c>
      <c r="C355" s="5">
        <v>8164</v>
      </c>
      <c r="D355" s="5">
        <f>$F355-$F$351</f>
        <v>0</v>
      </c>
      <c r="E355" s="5">
        <f>100*($F355-$F$351)/($G$351-$F$351)</f>
        <v>0</v>
      </c>
      <c r="F355" s="5">
        <v>2</v>
      </c>
      <c r="G355" s="5">
        <v>2</v>
      </c>
    </row>
    <row r="356" spans="1:7" ht="20.100000000000001" customHeight="1" x14ac:dyDescent="0.25">
      <c r="A356" s="5" t="s">
        <v>17</v>
      </c>
      <c r="B356" s="5">
        <v>216</v>
      </c>
      <c r="C356" s="5">
        <v>12240</v>
      </c>
      <c r="D356" s="5">
        <f>$F356-$F$351</f>
        <v>0</v>
      </c>
      <c r="E356" s="5">
        <f>100*($F356-$F$351)/($G$351-$F$351)</f>
        <v>0</v>
      </c>
      <c r="F356" s="5">
        <v>2</v>
      </c>
      <c r="G356" s="5">
        <v>2</v>
      </c>
    </row>
    <row r="357" spans="1:7" ht="20.100000000000001" customHeight="1" x14ac:dyDescent="0.25">
      <c r="A357" s="5" t="s">
        <v>18</v>
      </c>
      <c r="B357" s="5">
        <v>643</v>
      </c>
      <c r="C357" s="5">
        <v>20363</v>
      </c>
      <c r="D357" s="5">
        <f>$F357-$F$351</f>
        <v>0</v>
      </c>
      <c r="E357" s="5">
        <f>100*($F357-$F$351)/($G$351-$F$351)</f>
        <v>0</v>
      </c>
      <c r="F357" s="5">
        <v>2</v>
      </c>
      <c r="G357" s="5">
        <v>2</v>
      </c>
    </row>
    <row r="360" spans="1:7" ht="20.100000000000001" customHeight="1" x14ac:dyDescent="0.25">
      <c r="A360" s="4" t="s">
        <v>19</v>
      </c>
      <c r="B360" s="4" t="s">
        <v>82</v>
      </c>
      <c r="C360" s="4" t="s">
        <v>77</v>
      </c>
      <c r="D360" s="4" t="s">
        <v>32</v>
      </c>
      <c r="E360" s="4" t="s">
        <v>23</v>
      </c>
      <c r="F360" s="4">
        <v>6</v>
      </c>
      <c r="G360" s="4">
        <f>'[1]Худшее для КЗН'!$B$40</f>
        <v>80</v>
      </c>
    </row>
    <row r="361" spans="1:7" ht="20.100000000000001" customHeight="1" x14ac:dyDescent="0.25">
      <c r="A361" s="4" t="s">
        <v>24</v>
      </c>
      <c r="B361" s="4" t="s">
        <v>25</v>
      </c>
      <c r="C361" s="4" t="s">
        <v>26</v>
      </c>
      <c r="D361" s="4" t="s">
        <v>27</v>
      </c>
      <c r="E361" s="4" t="s">
        <v>28</v>
      </c>
      <c r="F361" s="4" t="s">
        <v>29</v>
      </c>
      <c r="G361" s="4" t="s">
        <v>30</v>
      </c>
    </row>
    <row r="362" spans="1:7" ht="20.100000000000001" customHeight="1" x14ac:dyDescent="0.25">
      <c r="A362" s="6" t="s">
        <v>13</v>
      </c>
      <c r="B362" s="6">
        <v>17</v>
      </c>
      <c r="C362" s="6">
        <v>2049</v>
      </c>
      <c r="D362" s="6">
        <f>$F362-$F$360</f>
        <v>0</v>
      </c>
      <c r="E362" s="6">
        <f>100*($F362-$F$360)/($G$360-$F$360)</f>
        <v>0</v>
      </c>
      <c r="F362" s="6">
        <v>6</v>
      </c>
      <c r="G362" s="6">
        <v>6</v>
      </c>
    </row>
    <row r="363" spans="1:7" ht="20.100000000000001" customHeight="1" x14ac:dyDescent="0.25">
      <c r="A363" s="5" t="s">
        <v>15</v>
      </c>
      <c r="B363" s="5">
        <v>40</v>
      </c>
      <c r="C363" s="5">
        <v>4092</v>
      </c>
      <c r="D363" s="5">
        <f>$F363-$F$360</f>
        <v>0</v>
      </c>
      <c r="E363" s="5">
        <f>100*($F363-$F$360)/($G$360-$F$360)</f>
        <v>0</v>
      </c>
      <c r="F363" s="5">
        <v>6</v>
      </c>
      <c r="G363" s="5">
        <v>6</v>
      </c>
    </row>
    <row r="364" spans="1:7" ht="20.100000000000001" customHeight="1" x14ac:dyDescent="0.25">
      <c r="A364" s="5" t="s">
        <v>16</v>
      </c>
      <c r="B364" s="5">
        <v>109</v>
      </c>
      <c r="C364" s="5">
        <v>8190</v>
      </c>
      <c r="D364" s="5">
        <f>$F364-$F$360</f>
        <v>0</v>
      </c>
      <c r="E364" s="5">
        <f>100*($F364-$F$360)/($G$360-$F$360)</f>
        <v>0</v>
      </c>
      <c r="F364" s="5">
        <v>6</v>
      </c>
      <c r="G364" s="5">
        <v>6</v>
      </c>
    </row>
    <row r="365" spans="1:7" ht="20.100000000000001" customHeight="1" x14ac:dyDescent="0.25">
      <c r="A365" s="5" t="s">
        <v>17</v>
      </c>
      <c r="B365" s="5">
        <v>207</v>
      </c>
      <c r="C365" s="5">
        <v>12241</v>
      </c>
      <c r="D365" s="5">
        <f>$F365-$F$360</f>
        <v>0</v>
      </c>
      <c r="E365" s="5">
        <f>100*($F365-$F$360)/($G$360-$F$360)</f>
        <v>0</v>
      </c>
      <c r="F365" s="5">
        <v>6</v>
      </c>
      <c r="G365" s="5">
        <v>6</v>
      </c>
    </row>
    <row r="366" spans="1:7" ht="20.100000000000001" customHeight="1" x14ac:dyDescent="0.25">
      <c r="A366" s="5" t="s">
        <v>18</v>
      </c>
      <c r="B366" s="5">
        <v>627</v>
      </c>
      <c r="C366" s="5">
        <v>20392</v>
      </c>
      <c r="D366" s="5">
        <f>$F366-$F$360</f>
        <v>0</v>
      </c>
      <c r="E366" s="5">
        <f>100*($F366-$F$360)/($G$360-$F$360)</f>
        <v>0</v>
      </c>
      <c r="F366" s="5">
        <v>6</v>
      </c>
      <c r="G366" s="5">
        <v>6</v>
      </c>
    </row>
    <row r="369" spans="1:7" ht="20.100000000000001" customHeight="1" x14ac:dyDescent="0.25">
      <c r="A369" s="4" t="s">
        <v>19</v>
      </c>
      <c r="B369" s="4" t="s">
        <v>83</v>
      </c>
      <c r="C369" s="4" t="s">
        <v>77</v>
      </c>
      <c r="D369" s="4" t="s">
        <v>32</v>
      </c>
      <c r="E369" s="4" t="s">
        <v>23</v>
      </c>
      <c r="F369" s="4">
        <v>438</v>
      </c>
      <c r="G369" s="4">
        <f>'[1]Худшее для КЗН'!$B$41</f>
        <v>786</v>
      </c>
    </row>
    <row r="370" spans="1:7" ht="20.100000000000001" customHeight="1" x14ac:dyDescent="0.25">
      <c r="A370" s="4" t="s">
        <v>24</v>
      </c>
      <c r="B370" s="4" t="s">
        <v>25</v>
      </c>
      <c r="C370" s="4" t="s">
        <v>26</v>
      </c>
      <c r="D370" s="4" t="s">
        <v>27</v>
      </c>
      <c r="E370" s="4" t="s">
        <v>28</v>
      </c>
      <c r="F370" s="4" t="s">
        <v>29</v>
      </c>
      <c r="G370" s="4" t="s">
        <v>30</v>
      </c>
    </row>
    <row r="371" spans="1:7" ht="20.100000000000001" customHeight="1" x14ac:dyDescent="0.25">
      <c r="A371" s="5" t="s">
        <v>13</v>
      </c>
      <c r="B371" s="5">
        <v>16</v>
      </c>
      <c r="C371" s="5">
        <v>2070</v>
      </c>
      <c r="D371" s="5">
        <f>$F371-$F$369</f>
        <v>57</v>
      </c>
      <c r="E371" s="5">
        <f>100*($F371-$F$369)/($G$369-$F$369)</f>
        <v>16.379310344827587</v>
      </c>
      <c r="F371" s="5">
        <v>495</v>
      </c>
      <c r="G371" s="5">
        <v>482</v>
      </c>
    </row>
    <row r="372" spans="1:7" ht="20.100000000000001" customHeight="1" x14ac:dyDescent="0.25">
      <c r="A372" s="5" t="s">
        <v>15</v>
      </c>
      <c r="B372" s="5">
        <v>35</v>
      </c>
      <c r="C372" s="5">
        <v>4149</v>
      </c>
      <c r="D372" s="5">
        <f>$F372-$F$369</f>
        <v>32</v>
      </c>
      <c r="E372" s="5">
        <f>100*($F372-$F$369)/($G$369-$F$369)</f>
        <v>9.1954022988505741</v>
      </c>
      <c r="F372" s="5">
        <v>470</v>
      </c>
      <c r="G372" s="5">
        <v>452</v>
      </c>
    </row>
    <row r="373" spans="1:7" ht="20.100000000000001" customHeight="1" x14ac:dyDescent="0.25">
      <c r="A373" s="5" t="s">
        <v>16</v>
      </c>
      <c r="B373" s="5">
        <v>96</v>
      </c>
      <c r="C373" s="5">
        <v>8313</v>
      </c>
      <c r="D373" s="5">
        <f>$F373-$F$369</f>
        <v>17</v>
      </c>
      <c r="E373" s="5">
        <f>100*($F373-$F$369)/($G$369-$F$369)</f>
        <v>4.8850574712643677</v>
      </c>
      <c r="F373" s="5">
        <v>455</v>
      </c>
      <c r="G373" s="5">
        <v>444</v>
      </c>
    </row>
    <row r="374" spans="1:7" ht="20.100000000000001" customHeight="1" x14ac:dyDescent="0.25">
      <c r="A374" s="5" t="s">
        <v>17</v>
      </c>
      <c r="B374" s="5">
        <v>182</v>
      </c>
      <c r="C374" s="5">
        <v>12447</v>
      </c>
      <c r="D374" s="5">
        <f>$F374-$F$369</f>
        <v>17</v>
      </c>
      <c r="E374" s="5">
        <f>100*($F374-$F$369)/($G$369-$F$369)</f>
        <v>4.8850574712643677</v>
      </c>
      <c r="F374" s="5">
        <v>455</v>
      </c>
      <c r="G374" s="5">
        <v>440</v>
      </c>
    </row>
    <row r="375" spans="1:7" ht="20.100000000000001" customHeight="1" x14ac:dyDescent="0.25">
      <c r="A375" s="6" t="s">
        <v>18</v>
      </c>
      <c r="B375" s="6">
        <v>554</v>
      </c>
      <c r="C375" s="6">
        <v>20752</v>
      </c>
      <c r="D375" s="6">
        <f>$F375-$F$369</f>
        <v>11</v>
      </c>
      <c r="E375" s="6">
        <f>100*($F375-$F$369)/($G$369-$F$369)</f>
        <v>3.1609195402298851</v>
      </c>
      <c r="F375" s="6">
        <v>449</v>
      </c>
      <c r="G375" s="6">
        <v>444</v>
      </c>
    </row>
    <row r="378" spans="1:7" ht="20.100000000000001" customHeight="1" x14ac:dyDescent="0.25">
      <c r="A378" s="4" t="s">
        <v>19</v>
      </c>
      <c r="B378" s="4" t="s">
        <v>84</v>
      </c>
      <c r="C378" s="4" t="s">
        <v>85</v>
      </c>
      <c r="D378" s="4" t="s">
        <v>32</v>
      </c>
      <c r="E378" s="4" t="s">
        <v>23</v>
      </c>
      <c r="F378" s="4">
        <v>116</v>
      </c>
      <c r="G378" s="4">
        <f>'[1]Худшее для КЗН'!$B$42</f>
        <v>362</v>
      </c>
    </row>
    <row r="379" spans="1:7" ht="20.100000000000001" customHeight="1" x14ac:dyDescent="0.25">
      <c r="A379" s="4" t="s">
        <v>24</v>
      </c>
      <c r="B379" s="4" t="s">
        <v>25</v>
      </c>
      <c r="C379" s="4" t="s">
        <v>26</v>
      </c>
      <c r="D379" s="4" t="s">
        <v>27</v>
      </c>
      <c r="E379" s="4" t="s">
        <v>28</v>
      </c>
      <c r="F379" s="4" t="s">
        <v>29</v>
      </c>
      <c r="G379" s="4" t="s">
        <v>30</v>
      </c>
    </row>
    <row r="380" spans="1:7" ht="20.100000000000001" customHeight="1" x14ac:dyDescent="0.25">
      <c r="A380" s="5" t="s">
        <v>13</v>
      </c>
      <c r="B380" s="5">
        <v>46</v>
      </c>
      <c r="C380" s="5">
        <v>2091</v>
      </c>
      <c r="D380" s="5">
        <f>$F380-$F$378</f>
        <v>19</v>
      </c>
      <c r="E380" s="5">
        <f>100*($F380-$F$378)/($G$378-$F$378)</f>
        <v>7.7235772357723578</v>
      </c>
      <c r="F380" s="5">
        <v>135</v>
      </c>
      <c r="G380" s="5">
        <v>124</v>
      </c>
    </row>
    <row r="381" spans="1:7" ht="20.100000000000001" customHeight="1" x14ac:dyDescent="0.25">
      <c r="A381" s="5" t="s">
        <v>15</v>
      </c>
      <c r="B381" s="5">
        <v>100</v>
      </c>
      <c r="C381" s="5">
        <v>4161</v>
      </c>
      <c r="D381" s="5">
        <f>$F381-$F$378</f>
        <v>10</v>
      </c>
      <c r="E381" s="5">
        <f>100*($F381-$F$378)/($G$378-$F$378)</f>
        <v>4.0650406504065044</v>
      </c>
      <c r="F381" s="5">
        <v>126</v>
      </c>
      <c r="G381" s="5">
        <v>124</v>
      </c>
    </row>
    <row r="382" spans="1:7" ht="20.100000000000001" customHeight="1" x14ac:dyDescent="0.25">
      <c r="A382" s="5" t="s">
        <v>16</v>
      </c>
      <c r="B382" s="5">
        <v>245</v>
      </c>
      <c r="C382" s="5">
        <v>8314</v>
      </c>
      <c r="D382" s="5">
        <f>$F382-$F$378</f>
        <v>7</v>
      </c>
      <c r="E382" s="5">
        <f>100*($F382-$F$378)/($G$378-$F$378)</f>
        <v>2.845528455284553</v>
      </c>
      <c r="F382" s="5">
        <v>123</v>
      </c>
      <c r="G382" s="5">
        <v>118</v>
      </c>
    </row>
    <row r="383" spans="1:7" ht="20.100000000000001" customHeight="1" x14ac:dyDescent="0.25">
      <c r="A383" s="6" t="s">
        <v>17</v>
      </c>
      <c r="B383" s="6">
        <v>428</v>
      </c>
      <c r="C383" s="6">
        <v>12455</v>
      </c>
      <c r="D383" s="6">
        <f>$F383-$F$378</f>
        <v>3</v>
      </c>
      <c r="E383" s="6">
        <f>100*($F383-$F$378)/($G$378-$F$378)</f>
        <v>1.2195121951219512</v>
      </c>
      <c r="F383" s="6">
        <v>119</v>
      </c>
      <c r="G383" s="6">
        <v>116</v>
      </c>
    </row>
    <row r="384" spans="1:7" ht="20.100000000000001" customHeight="1" x14ac:dyDescent="0.25">
      <c r="A384" s="5" t="s">
        <v>18</v>
      </c>
      <c r="B384" s="5">
        <v>1077</v>
      </c>
      <c r="C384" s="5">
        <v>20786</v>
      </c>
      <c r="D384" s="5">
        <f>$F384-$F$378</f>
        <v>3</v>
      </c>
      <c r="E384" s="5">
        <f>100*($F384-$F$378)/($G$378-$F$378)</f>
        <v>1.2195121951219512</v>
      </c>
      <c r="F384" s="5">
        <v>119</v>
      </c>
      <c r="G384" s="5">
        <v>116</v>
      </c>
    </row>
    <row r="387" spans="1:7" ht="20.100000000000001" customHeight="1" x14ac:dyDescent="0.25">
      <c r="A387" s="4" t="s">
        <v>19</v>
      </c>
      <c r="B387" s="4" t="s">
        <v>86</v>
      </c>
      <c r="C387" s="4" t="s">
        <v>40</v>
      </c>
      <c r="D387" s="4" t="s">
        <v>32</v>
      </c>
      <c r="E387" s="4" t="s">
        <v>23</v>
      </c>
      <c r="F387" s="4">
        <v>1652</v>
      </c>
      <c r="G387" s="4">
        <f>'[1]Худшее для КЗН'!$B$43</f>
        <v>2110</v>
      </c>
    </row>
    <row r="388" spans="1:7" ht="20.100000000000001" customHeight="1" x14ac:dyDescent="0.25">
      <c r="A388" s="4" t="s">
        <v>24</v>
      </c>
      <c r="B388" s="4" t="s">
        <v>25</v>
      </c>
      <c r="C388" s="4" t="s">
        <v>26</v>
      </c>
      <c r="D388" s="4" t="s">
        <v>27</v>
      </c>
      <c r="E388" s="4" t="s">
        <v>28</v>
      </c>
      <c r="F388" s="4" t="s">
        <v>29</v>
      </c>
      <c r="G388" s="4" t="s">
        <v>30</v>
      </c>
    </row>
    <row r="389" spans="1:7" ht="20.100000000000001" customHeight="1" x14ac:dyDescent="0.25">
      <c r="A389" s="5" t="s">
        <v>13</v>
      </c>
      <c r="B389" s="5">
        <v>6</v>
      </c>
      <c r="C389" s="5">
        <v>2057</v>
      </c>
      <c r="D389" s="5">
        <f>$F389-$F$387</f>
        <v>34</v>
      </c>
      <c r="E389" s="5">
        <f>100*($F389-$F$387)/($G$387-$F$387)</f>
        <v>7.4235807860262009</v>
      </c>
      <c r="F389" s="5">
        <v>1686</v>
      </c>
      <c r="G389" s="5">
        <v>1654</v>
      </c>
    </row>
    <row r="390" spans="1:7" ht="20.100000000000001" customHeight="1" x14ac:dyDescent="0.25">
      <c r="A390" s="5" t="s">
        <v>15</v>
      </c>
      <c r="B390" s="5">
        <v>15</v>
      </c>
      <c r="C390" s="5">
        <v>4111</v>
      </c>
      <c r="D390" s="5">
        <f>$F390-$F$387</f>
        <v>17</v>
      </c>
      <c r="E390" s="5">
        <f>100*($F390-$F$387)/($G$387-$F$387)</f>
        <v>3.7117903930131004</v>
      </c>
      <c r="F390" s="5">
        <v>1669</v>
      </c>
      <c r="G390" s="5">
        <v>1652</v>
      </c>
    </row>
    <row r="391" spans="1:7" ht="20.100000000000001" customHeight="1" x14ac:dyDescent="0.25">
      <c r="A391" s="5" t="s">
        <v>16</v>
      </c>
      <c r="B391" s="5">
        <v>47</v>
      </c>
      <c r="C391" s="5">
        <v>8230</v>
      </c>
      <c r="D391" s="5">
        <f>$F391-$F$387</f>
        <v>8</v>
      </c>
      <c r="E391" s="5">
        <f>100*($F391-$F$387)/($G$387-$F$387)</f>
        <v>1.7467248908296944</v>
      </c>
      <c r="F391" s="5">
        <v>1660</v>
      </c>
      <c r="G391" s="5">
        <v>1652</v>
      </c>
    </row>
    <row r="392" spans="1:7" ht="20.100000000000001" customHeight="1" x14ac:dyDescent="0.25">
      <c r="A392" s="5" t="s">
        <v>17</v>
      </c>
      <c r="B392" s="5">
        <v>94</v>
      </c>
      <c r="C392" s="5">
        <v>12384</v>
      </c>
      <c r="D392" s="5">
        <f>$F392-$F$387</f>
        <v>4</v>
      </c>
      <c r="E392" s="5">
        <f>100*($F392-$F$387)/($G$387-$F$387)</f>
        <v>0.8733624454148472</v>
      </c>
      <c r="F392" s="5">
        <v>1656</v>
      </c>
      <c r="G392" s="5">
        <v>1652</v>
      </c>
    </row>
    <row r="393" spans="1:7" ht="20.100000000000001" customHeight="1" x14ac:dyDescent="0.25">
      <c r="A393" s="6" t="s">
        <v>18</v>
      </c>
      <c r="B393" s="6">
        <v>359</v>
      </c>
      <c r="C393" s="6">
        <v>20600</v>
      </c>
      <c r="D393" s="6">
        <f>$F393-$F$387</f>
        <v>0</v>
      </c>
      <c r="E393" s="6">
        <f>100*($F393-$F$387)/($G$387-$F$387)</f>
        <v>0</v>
      </c>
      <c r="F393" s="6">
        <v>1652</v>
      </c>
      <c r="G393" s="6">
        <v>1652</v>
      </c>
    </row>
    <row r="396" spans="1:7" ht="20.100000000000001" customHeight="1" x14ac:dyDescent="0.25">
      <c r="A396" s="4" t="s">
        <v>19</v>
      </c>
      <c r="B396" s="4" t="s">
        <v>87</v>
      </c>
      <c r="C396" s="4" t="s">
        <v>88</v>
      </c>
      <c r="D396" s="4" t="s">
        <v>32</v>
      </c>
      <c r="E396" s="4" t="s">
        <v>23</v>
      </c>
      <c r="F396" s="4">
        <v>2724</v>
      </c>
      <c r="G396" s="4">
        <f>'[1]Худшее для КЗН'!$B$44</f>
        <v>3510</v>
      </c>
    </row>
    <row r="397" spans="1:7" ht="20.100000000000001" customHeight="1" x14ac:dyDescent="0.25">
      <c r="A397" s="4" t="s">
        <v>24</v>
      </c>
      <c r="B397" s="4" t="s">
        <v>25</v>
      </c>
      <c r="C397" s="4" t="s">
        <v>26</v>
      </c>
      <c r="D397" s="4" t="s">
        <v>27</v>
      </c>
      <c r="E397" s="4" t="s">
        <v>28</v>
      </c>
      <c r="F397" s="4" t="s">
        <v>29</v>
      </c>
      <c r="G397" s="4" t="s">
        <v>30</v>
      </c>
    </row>
    <row r="398" spans="1:7" ht="20.100000000000001" customHeight="1" x14ac:dyDescent="0.25">
      <c r="A398" s="5" t="s">
        <v>13</v>
      </c>
      <c r="B398" s="5">
        <v>7</v>
      </c>
      <c r="C398" s="5">
        <v>2064</v>
      </c>
      <c r="D398" s="5">
        <f>$F398-$F$396</f>
        <v>51</v>
      </c>
      <c r="E398" s="5">
        <f>100*($F398-$F$396)/($G$396-$F$396)</f>
        <v>6.4885496183206106</v>
      </c>
      <c r="F398" s="5">
        <v>2775</v>
      </c>
      <c r="G398" s="5">
        <v>2750</v>
      </c>
    </row>
    <row r="399" spans="1:7" ht="20.100000000000001" customHeight="1" x14ac:dyDescent="0.25">
      <c r="A399" s="5" t="s">
        <v>15</v>
      </c>
      <c r="B399" s="5">
        <v>16</v>
      </c>
      <c r="C399" s="5">
        <v>4139</v>
      </c>
      <c r="D399" s="5">
        <f>$F399-$F$396</f>
        <v>36</v>
      </c>
      <c r="E399" s="5">
        <f>100*($F399-$F$396)/($G$396-$F$396)</f>
        <v>4.5801526717557248</v>
      </c>
      <c r="F399" s="5">
        <v>2760</v>
      </c>
      <c r="G399" s="5">
        <v>2724</v>
      </c>
    </row>
    <row r="400" spans="1:7" ht="20.100000000000001" customHeight="1" x14ac:dyDescent="0.25">
      <c r="A400" s="5" t="s">
        <v>16</v>
      </c>
      <c r="B400" s="5">
        <v>59</v>
      </c>
      <c r="C400" s="5">
        <v>8270</v>
      </c>
      <c r="D400" s="5">
        <f>$F400-$F$396</f>
        <v>17</v>
      </c>
      <c r="E400" s="5">
        <f>100*($F400-$F$396)/($G$396-$F$396)</f>
        <v>2.162849872773537</v>
      </c>
      <c r="F400" s="5">
        <v>2741</v>
      </c>
      <c r="G400" s="5">
        <v>2724</v>
      </c>
    </row>
    <row r="401" spans="1:7" ht="20.100000000000001" customHeight="1" x14ac:dyDescent="0.25">
      <c r="A401" s="5" t="s">
        <v>17</v>
      </c>
      <c r="B401" s="5">
        <v>115</v>
      </c>
      <c r="C401" s="5">
        <v>12404</v>
      </c>
      <c r="D401" s="5">
        <f>$F401-$F$396</f>
        <v>16</v>
      </c>
      <c r="E401" s="5">
        <f>100*($F401-$F$396)/($G$396-$F$396)</f>
        <v>2.0356234096692112</v>
      </c>
      <c r="F401" s="5">
        <v>2740</v>
      </c>
      <c r="G401" s="5">
        <v>2724</v>
      </c>
    </row>
    <row r="402" spans="1:7" ht="20.100000000000001" customHeight="1" x14ac:dyDescent="0.25">
      <c r="A402" s="6" t="s">
        <v>18</v>
      </c>
      <c r="B402" s="6">
        <v>420</v>
      </c>
      <c r="C402" s="6">
        <v>20709</v>
      </c>
      <c r="D402" s="6">
        <f>$F402-$F$396</f>
        <v>7</v>
      </c>
      <c r="E402" s="6">
        <f>100*($F402-$F$396)/($G$396-$F$396)</f>
        <v>0.89058524173027986</v>
      </c>
      <c r="F402" s="6">
        <v>2731</v>
      </c>
      <c r="G402" s="6">
        <v>2724</v>
      </c>
    </row>
    <row r="405" spans="1:7" ht="20.100000000000001" customHeight="1" x14ac:dyDescent="0.25">
      <c r="A405" s="4" t="s">
        <v>19</v>
      </c>
      <c r="B405" s="4" t="s">
        <v>89</v>
      </c>
      <c r="C405" s="4" t="s">
        <v>66</v>
      </c>
      <c r="D405" s="4" t="s">
        <v>32</v>
      </c>
      <c r="E405" s="4" t="s">
        <v>23</v>
      </c>
      <c r="F405" s="4">
        <v>3720</v>
      </c>
      <c r="G405" s="4">
        <f>'[1]Худшее для КЗН'!$B$45</f>
        <v>4674</v>
      </c>
    </row>
    <row r="406" spans="1:7" ht="20.100000000000001" customHeight="1" x14ac:dyDescent="0.25">
      <c r="A406" s="4" t="s">
        <v>24</v>
      </c>
      <c r="B406" s="4" t="s">
        <v>25</v>
      </c>
      <c r="C406" s="4" t="s">
        <v>26</v>
      </c>
      <c r="D406" s="4" t="s">
        <v>27</v>
      </c>
      <c r="E406" s="4" t="s">
        <v>28</v>
      </c>
      <c r="F406" s="4" t="s">
        <v>29</v>
      </c>
      <c r="G406" s="4" t="s">
        <v>30</v>
      </c>
    </row>
    <row r="407" spans="1:7" ht="20.100000000000001" customHeight="1" x14ac:dyDescent="0.25">
      <c r="A407" s="5" t="s">
        <v>13</v>
      </c>
      <c r="B407" s="5">
        <v>8</v>
      </c>
      <c r="C407" s="5">
        <v>2066</v>
      </c>
      <c r="D407" s="5">
        <f>$F407-$F$405</f>
        <v>83</v>
      </c>
      <c r="E407" s="5">
        <f>100*($F407-$F$405)/($G$405-$F$405)</f>
        <v>8.70020964360587</v>
      </c>
      <c r="F407" s="5">
        <v>3803</v>
      </c>
      <c r="G407" s="5">
        <v>3770</v>
      </c>
    </row>
    <row r="408" spans="1:7" ht="20.100000000000001" customHeight="1" x14ac:dyDescent="0.25">
      <c r="A408" s="5" t="s">
        <v>15</v>
      </c>
      <c r="B408" s="5">
        <v>21</v>
      </c>
      <c r="C408" s="5">
        <v>4154</v>
      </c>
      <c r="D408" s="5">
        <f>$F408-$F$405</f>
        <v>45</v>
      </c>
      <c r="E408" s="5">
        <f>100*($F408-$F$405)/($G$405-$F$405)</f>
        <v>4.716981132075472</v>
      </c>
      <c r="F408" s="5">
        <v>3765</v>
      </c>
      <c r="G408" s="5">
        <v>3736</v>
      </c>
    </row>
    <row r="409" spans="1:7" ht="20.100000000000001" customHeight="1" x14ac:dyDescent="0.25">
      <c r="A409" s="5" t="s">
        <v>16</v>
      </c>
      <c r="B409" s="5">
        <v>56</v>
      </c>
      <c r="C409" s="5">
        <v>8322</v>
      </c>
      <c r="D409" s="5">
        <f>$F409-$F$405</f>
        <v>21</v>
      </c>
      <c r="E409" s="5">
        <f>100*($F409-$F$405)/($G$405-$F$405)</f>
        <v>2.2012578616352201</v>
      </c>
      <c r="F409" s="5">
        <v>3741</v>
      </c>
      <c r="G409" s="5">
        <v>3722</v>
      </c>
    </row>
    <row r="410" spans="1:7" ht="20.100000000000001" customHeight="1" x14ac:dyDescent="0.25">
      <c r="A410" s="5" t="s">
        <v>17</v>
      </c>
      <c r="B410" s="5">
        <v>126</v>
      </c>
      <c r="C410" s="5">
        <v>12504</v>
      </c>
      <c r="D410" s="5">
        <f>$F410-$F$405</f>
        <v>18</v>
      </c>
      <c r="E410" s="5">
        <f>100*($F410-$F$405)/($G$405-$F$405)</f>
        <v>1.8867924528301887</v>
      </c>
      <c r="F410" s="5">
        <v>3738</v>
      </c>
      <c r="G410" s="5">
        <v>3722</v>
      </c>
    </row>
    <row r="411" spans="1:7" ht="20.100000000000001" customHeight="1" x14ac:dyDescent="0.25">
      <c r="A411" s="6" t="s">
        <v>18</v>
      </c>
      <c r="B411" s="6">
        <v>387</v>
      </c>
      <c r="C411" s="6">
        <v>20747</v>
      </c>
      <c r="D411" s="6">
        <f>$F411-$F$405</f>
        <v>14</v>
      </c>
      <c r="E411" s="6">
        <f>100*($F411-$F$405)/($G$405-$F$405)</f>
        <v>1.4675052410901468</v>
      </c>
      <c r="F411" s="6">
        <v>3734</v>
      </c>
      <c r="G411" s="6">
        <v>3726</v>
      </c>
    </row>
    <row r="414" spans="1:7" ht="20.100000000000001" customHeight="1" x14ac:dyDescent="0.25">
      <c r="A414" s="4" t="s">
        <v>19</v>
      </c>
      <c r="B414" s="4" t="s">
        <v>90</v>
      </c>
      <c r="C414" s="4" t="s">
        <v>49</v>
      </c>
      <c r="D414" s="4" t="s">
        <v>32</v>
      </c>
      <c r="E414" s="4" t="s">
        <v>23</v>
      </c>
      <c r="F414" s="4">
        <v>5358</v>
      </c>
      <c r="G414" s="4">
        <f>'[1]Худшее для КЗН'!$B$46</f>
        <v>6592</v>
      </c>
    </row>
    <row r="415" spans="1:7" ht="20.100000000000001" customHeight="1" x14ac:dyDescent="0.25">
      <c r="A415" s="4" t="s">
        <v>24</v>
      </c>
      <c r="B415" s="4" t="s">
        <v>25</v>
      </c>
      <c r="C415" s="4" t="s">
        <v>26</v>
      </c>
      <c r="D415" s="4" t="s">
        <v>27</v>
      </c>
      <c r="E415" s="4" t="s">
        <v>28</v>
      </c>
      <c r="F415" s="4" t="s">
        <v>29</v>
      </c>
      <c r="G415" s="4" t="s">
        <v>30</v>
      </c>
    </row>
    <row r="416" spans="1:7" ht="20.100000000000001" customHeight="1" x14ac:dyDescent="0.25">
      <c r="A416" s="5" t="s">
        <v>13</v>
      </c>
      <c r="B416" s="5">
        <v>8</v>
      </c>
      <c r="C416" s="5">
        <v>2068</v>
      </c>
      <c r="D416" s="5">
        <f>$F416-$F$414</f>
        <v>128</v>
      </c>
      <c r="E416" s="5">
        <f>100*($F416-$F$414)/($G$414-$F$414)</f>
        <v>10.372771474878444</v>
      </c>
      <c r="F416" s="5">
        <v>5486</v>
      </c>
      <c r="G416" s="5">
        <v>5442</v>
      </c>
    </row>
    <row r="417" spans="1:7" ht="20.100000000000001" customHeight="1" x14ac:dyDescent="0.25">
      <c r="A417" s="5" t="s">
        <v>15</v>
      </c>
      <c r="B417" s="5">
        <v>20</v>
      </c>
      <c r="C417" s="5">
        <v>4152</v>
      </c>
      <c r="D417" s="5">
        <f>$F417-$F$414</f>
        <v>102</v>
      </c>
      <c r="E417" s="5">
        <f>100*($F417-$F$414)/($G$414-$F$414)</f>
        <v>8.2658022690437605</v>
      </c>
      <c r="F417" s="5">
        <v>5460</v>
      </c>
      <c r="G417" s="5">
        <v>5414</v>
      </c>
    </row>
    <row r="418" spans="1:7" ht="20.100000000000001" customHeight="1" x14ac:dyDescent="0.25">
      <c r="A418" s="5" t="s">
        <v>16</v>
      </c>
      <c r="B418" s="5">
        <v>59</v>
      </c>
      <c r="C418" s="5">
        <v>8327</v>
      </c>
      <c r="D418" s="5">
        <f>$F418-$F$414</f>
        <v>72</v>
      </c>
      <c r="E418" s="5">
        <f>100*($F418-$F$414)/($G$414-$F$414)</f>
        <v>5.8346839546191251</v>
      </c>
      <c r="F418" s="5">
        <v>5430</v>
      </c>
      <c r="G418" s="5">
        <v>5376</v>
      </c>
    </row>
    <row r="419" spans="1:7" ht="20.100000000000001" customHeight="1" x14ac:dyDescent="0.25">
      <c r="A419" s="5" t="s">
        <v>17</v>
      </c>
      <c r="B419" s="5">
        <v>119</v>
      </c>
      <c r="C419" s="5">
        <v>12499</v>
      </c>
      <c r="D419" s="5">
        <f>$F419-$F$414</f>
        <v>49</v>
      </c>
      <c r="E419" s="5">
        <f>100*($F419-$F$414)/($G$414-$F$414)</f>
        <v>3.9708265802269045</v>
      </c>
      <c r="F419" s="5">
        <v>5407</v>
      </c>
      <c r="G419" s="5">
        <v>5370</v>
      </c>
    </row>
    <row r="420" spans="1:7" ht="20.100000000000001" customHeight="1" x14ac:dyDescent="0.25">
      <c r="A420" s="6" t="s">
        <v>18</v>
      </c>
      <c r="B420" s="6">
        <v>440</v>
      </c>
      <c r="C420" s="6">
        <v>20844</v>
      </c>
      <c r="D420" s="6">
        <f>$F420-$F$414</f>
        <v>34</v>
      </c>
      <c r="E420" s="6">
        <f>100*($F420-$F$414)/($G$414-$F$414)</f>
        <v>2.7552674230145868</v>
      </c>
      <c r="F420" s="6">
        <v>5392</v>
      </c>
      <c r="G420" s="6">
        <v>5362</v>
      </c>
    </row>
    <row r="423" spans="1:7" ht="20.100000000000001" customHeight="1" x14ac:dyDescent="0.25">
      <c r="A423" s="4" t="s">
        <v>19</v>
      </c>
      <c r="B423" s="4" t="s">
        <v>91</v>
      </c>
      <c r="C423" s="4" t="s">
        <v>52</v>
      </c>
      <c r="D423" s="4" t="s">
        <v>32</v>
      </c>
      <c r="E423" s="4" t="s">
        <v>23</v>
      </c>
      <c r="F423" s="4">
        <v>6922</v>
      </c>
      <c r="G423" s="4">
        <f>'[1]Худшее для КЗН'!$B$47</f>
        <v>8620</v>
      </c>
    </row>
    <row r="424" spans="1:7" ht="20.100000000000001" customHeight="1" x14ac:dyDescent="0.25">
      <c r="A424" s="4" t="s">
        <v>24</v>
      </c>
      <c r="B424" s="4" t="s">
        <v>25</v>
      </c>
      <c r="C424" s="4" t="s">
        <v>26</v>
      </c>
      <c r="D424" s="4" t="s">
        <v>27</v>
      </c>
      <c r="E424" s="4" t="s">
        <v>28</v>
      </c>
      <c r="F424" s="4" t="s">
        <v>29</v>
      </c>
      <c r="G424" s="4" t="s">
        <v>30</v>
      </c>
    </row>
    <row r="425" spans="1:7" ht="20.100000000000001" customHeight="1" x14ac:dyDescent="0.25">
      <c r="A425" s="5" t="s">
        <v>13</v>
      </c>
      <c r="B425" s="5">
        <v>9</v>
      </c>
      <c r="C425" s="5">
        <v>2085</v>
      </c>
      <c r="D425" s="5">
        <f>$F425-$F$423</f>
        <v>169</v>
      </c>
      <c r="E425" s="5">
        <f>100*($F425-$F$423)/($G$423-$F$423)</f>
        <v>9.9528857479387511</v>
      </c>
      <c r="F425" s="5">
        <v>7091</v>
      </c>
      <c r="G425" s="5">
        <v>7010</v>
      </c>
    </row>
    <row r="426" spans="1:7" ht="20.100000000000001" customHeight="1" x14ac:dyDescent="0.25">
      <c r="A426" s="5" t="s">
        <v>15</v>
      </c>
      <c r="B426" s="5">
        <v>22</v>
      </c>
      <c r="C426" s="5">
        <v>4159</v>
      </c>
      <c r="D426" s="5">
        <f>$F426-$F$423</f>
        <v>162</v>
      </c>
      <c r="E426" s="5">
        <f>100*($F426-$F$423)/($G$423-$F$423)</f>
        <v>9.5406360424028271</v>
      </c>
      <c r="F426" s="5">
        <v>7084</v>
      </c>
      <c r="G426" s="5">
        <v>7024</v>
      </c>
    </row>
    <row r="427" spans="1:7" ht="20.100000000000001" customHeight="1" x14ac:dyDescent="0.25">
      <c r="A427" s="5" t="s">
        <v>16</v>
      </c>
      <c r="B427" s="5">
        <v>64</v>
      </c>
      <c r="C427" s="5">
        <v>8346</v>
      </c>
      <c r="D427" s="5">
        <f>$F427-$F$423</f>
        <v>108</v>
      </c>
      <c r="E427" s="5">
        <f>100*($F427-$F$423)/($G$423-$F$423)</f>
        <v>6.3604240282685511</v>
      </c>
      <c r="F427" s="5">
        <v>7030</v>
      </c>
      <c r="G427" s="5">
        <v>6944</v>
      </c>
    </row>
    <row r="428" spans="1:7" ht="20.100000000000001" customHeight="1" x14ac:dyDescent="0.25">
      <c r="A428" s="5" t="s">
        <v>17</v>
      </c>
      <c r="B428" s="5">
        <v>129</v>
      </c>
      <c r="C428" s="5">
        <v>12555</v>
      </c>
      <c r="D428" s="5">
        <f>$F428-$F$423</f>
        <v>68</v>
      </c>
      <c r="E428" s="5">
        <f>100*($F428-$F$423)/($G$423-$F$423)</f>
        <v>4.0047114252061249</v>
      </c>
      <c r="F428" s="5">
        <v>6990</v>
      </c>
      <c r="G428" s="5">
        <v>6964</v>
      </c>
    </row>
    <row r="429" spans="1:7" ht="20.100000000000001" customHeight="1" x14ac:dyDescent="0.25">
      <c r="A429" s="6" t="s">
        <v>18</v>
      </c>
      <c r="B429" s="6">
        <v>416</v>
      </c>
      <c r="C429" s="6">
        <v>20902</v>
      </c>
      <c r="D429" s="6">
        <f>$F429-$F$423</f>
        <v>62</v>
      </c>
      <c r="E429" s="6">
        <f>100*($F429-$F$423)/($G$423-$F$423)</f>
        <v>3.6513545347467611</v>
      </c>
      <c r="F429" s="6">
        <v>6984</v>
      </c>
      <c r="G429" s="6">
        <v>6954</v>
      </c>
    </row>
    <row r="432" spans="1:7" ht="20.100000000000001" customHeight="1" x14ac:dyDescent="0.25">
      <c r="A432" s="4" t="s">
        <v>19</v>
      </c>
      <c r="B432" s="4" t="s">
        <v>92</v>
      </c>
      <c r="C432" s="4" t="s">
        <v>93</v>
      </c>
      <c r="D432" s="4" t="s">
        <v>32</v>
      </c>
      <c r="E432" s="4" t="s">
        <v>23</v>
      </c>
      <c r="F432" s="4">
        <v>88900</v>
      </c>
      <c r="G432" s="4">
        <f>'[1]Худшее для КЗН'!$B$48</f>
        <v>171490</v>
      </c>
    </row>
    <row r="433" spans="1:7" ht="20.100000000000001" customHeight="1" x14ac:dyDescent="0.25">
      <c r="A433" s="4" t="s">
        <v>24</v>
      </c>
      <c r="B433" s="4" t="s">
        <v>25</v>
      </c>
      <c r="C433" s="4" t="s">
        <v>26</v>
      </c>
      <c r="D433" s="4" t="s">
        <v>27</v>
      </c>
      <c r="E433" s="4" t="s">
        <v>28</v>
      </c>
      <c r="F433" s="4" t="s">
        <v>29</v>
      </c>
      <c r="G433" s="4" t="s">
        <v>30</v>
      </c>
    </row>
    <row r="434" spans="1:7" ht="20.100000000000001" customHeight="1" x14ac:dyDescent="0.25">
      <c r="A434" s="5" t="s">
        <v>13</v>
      </c>
      <c r="B434" s="5">
        <v>14</v>
      </c>
      <c r="C434" s="5">
        <v>2080</v>
      </c>
      <c r="D434" s="5">
        <f>$F434-$F$432</f>
        <v>18349</v>
      </c>
      <c r="E434" s="5">
        <f>100*($F434-$F$432)/($G$432-$F$432)</f>
        <v>22.216975420753119</v>
      </c>
      <c r="F434" s="5">
        <v>107249</v>
      </c>
      <c r="G434" s="5">
        <v>102760</v>
      </c>
    </row>
    <row r="435" spans="1:7" ht="20.100000000000001" customHeight="1" x14ac:dyDescent="0.25">
      <c r="A435" s="5" t="s">
        <v>15</v>
      </c>
      <c r="B435" s="5">
        <v>34</v>
      </c>
      <c r="C435" s="5">
        <v>4169</v>
      </c>
      <c r="D435" s="5">
        <f>$F435-$F$432</f>
        <v>15623</v>
      </c>
      <c r="E435" s="5">
        <f>100*($F435-$F$432)/($G$432-$F$432)</f>
        <v>18.916333696573435</v>
      </c>
      <c r="F435" s="5">
        <v>104523</v>
      </c>
      <c r="G435" s="5">
        <v>100800</v>
      </c>
    </row>
    <row r="436" spans="1:7" ht="20.100000000000001" customHeight="1" x14ac:dyDescent="0.25">
      <c r="A436" s="5" t="s">
        <v>16</v>
      </c>
      <c r="B436" s="5">
        <v>96</v>
      </c>
      <c r="C436" s="5">
        <v>8379</v>
      </c>
      <c r="D436" s="5">
        <f>$F436-$F$432</f>
        <v>11876</v>
      </c>
      <c r="E436" s="5">
        <f>100*($F436-$F$432)/($G$432-$F$432)</f>
        <v>14.379464826250151</v>
      </c>
      <c r="F436" s="5">
        <v>100776</v>
      </c>
      <c r="G436" s="5">
        <v>98080</v>
      </c>
    </row>
    <row r="437" spans="1:7" ht="20.100000000000001" customHeight="1" x14ac:dyDescent="0.25">
      <c r="A437" s="5" t="s">
        <v>17</v>
      </c>
      <c r="B437" s="5">
        <v>198</v>
      </c>
      <c r="C437" s="5">
        <v>12592</v>
      </c>
      <c r="D437" s="5">
        <f>$F437-$F$432</f>
        <v>10127</v>
      </c>
      <c r="E437" s="5">
        <f>100*($F437-$F$432)/($G$432-$F$432)</f>
        <v>12.26177503329701</v>
      </c>
      <c r="F437" s="5">
        <v>99027</v>
      </c>
      <c r="G437" s="5">
        <v>97030</v>
      </c>
    </row>
    <row r="438" spans="1:7" ht="20.100000000000001" customHeight="1" x14ac:dyDescent="0.25">
      <c r="A438" s="6" t="s">
        <v>18</v>
      </c>
      <c r="B438" s="6">
        <v>525</v>
      </c>
      <c r="C438" s="6">
        <v>21021</v>
      </c>
      <c r="D438" s="6">
        <f>$F438-$F$432</f>
        <v>9538</v>
      </c>
      <c r="E438" s="6">
        <f>100*($F438-$F$432)/($G$432-$F$432)</f>
        <v>11.548613633611817</v>
      </c>
      <c r="F438" s="6">
        <v>98438</v>
      </c>
      <c r="G438" s="6">
        <v>95160</v>
      </c>
    </row>
    <row r="441" spans="1:7" ht="20.100000000000001" customHeight="1" x14ac:dyDescent="0.25">
      <c r="A441" s="4" t="s">
        <v>19</v>
      </c>
      <c r="B441" s="4" t="s">
        <v>94</v>
      </c>
      <c r="C441" s="4" t="s">
        <v>93</v>
      </c>
      <c r="D441" s="4" t="s">
        <v>32</v>
      </c>
      <c r="E441" s="4" t="s">
        <v>23</v>
      </c>
      <c r="F441" s="4">
        <v>91420</v>
      </c>
      <c r="G441" s="4">
        <f>'[1]Худшее для КЗН'!$B$49</f>
        <v>175150</v>
      </c>
    </row>
    <row r="442" spans="1:7" ht="20.100000000000001" customHeight="1" x14ac:dyDescent="0.25">
      <c r="A442" s="4" t="s">
        <v>24</v>
      </c>
      <c r="B442" s="4" t="s">
        <v>25</v>
      </c>
      <c r="C442" s="4" t="s">
        <v>26</v>
      </c>
      <c r="D442" s="4" t="s">
        <v>27</v>
      </c>
      <c r="E442" s="4" t="s">
        <v>28</v>
      </c>
      <c r="F442" s="4" t="s">
        <v>29</v>
      </c>
      <c r="G442" s="4" t="s">
        <v>30</v>
      </c>
    </row>
    <row r="443" spans="1:7" ht="20.100000000000001" customHeight="1" x14ac:dyDescent="0.25">
      <c r="A443" s="5" t="s">
        <v>13</v>
      </c>
      <c r="B443" s="5">
        <v>15</v>
      </c>
      <c r="C443" s="5">
        <v>2084</v>
      </c>
      <c r="D443" s="5">
        <f>$F443-$F$441</f>
        <v>16717</v>
      </c>
      <c r="E443" s="5">
        <f>100*($F443-$F$441)/($G$441-$F$441)</f>
        <v>19.965364863250926</v>
      </c>
      <c r="F443" s="5">
        <v>108137</v>
      </c>
      <c r="G443" s="5">
        <v>101970</v>
      </c>
    </row>
    <row r="444" spans="1:7" ht="20.100000000000001" customHeight="1" x14ac:dyDescent="0.25">
      <c r="A444" s="5" t="s">
        <v>15</v>
      </c>
      <c r="B444" s="5">
        <v>35</v>
      </c>
      <c r="C444" s="5">
        <v>4170</v>
      </c>
      <c r="D444" s="5">
        <f>$F444-$F$441</f>
        <v>13379</v>
      </c>
      <c r="E444" s="5">
        <f>100*($F444-$F$441)/($G$441-$F$441)</f>
        <v>15.97874119192643</v>
      </c>
      <c r="F444" s="5">
        <v>104799</v>
      </c>
      <c r="G444" s="5">
        <v>101720</v>
      </c>
    </row>
    <row r="445" spans="1:7" ht="20.100000000000001" customHeight="1" x14ac:dyDescent="0.25">
      <c r="A445" s="5" t="s">
        <v>16</v>
      </c>
      <c r="B445" s="5">
        <v>93</v>
      </c>
      <c r="C445" s="5">
        <v>8403</v>
      </c>
      <c r="D445" s="5">
        <f>$F445-$F$441</f>
        <v>10845</v>
      </c>
      <c r="E445" s="5">
        <f>100*($F445-$F$441)/($G$441-$F$441)</f>
        <v>12.952346829093514</v>
      </c>
      <c r="F445" s="5">
        <v>102265</v>
      </c>
      <c r="G445" s="5">
        <v>97090</v>
      </c>
    </row>
    <row r="446" spans="1:7" ht="20.100000000000001" customHeight="1" x14ac:dyDescent="0.25">
      <c r="A446" s="5" t="s">
        <v>17</v>
      </c>
      <c r="B446" s="5">
        <v>181</v>
      </c>
      <c r="C446" s="5">
        <v>12622</v>
      </c>
      <c r="D446" s="5">
        <f>$F446-$F$441</f>
        <v>8776</v>
      </c>
      <c r="E446" s="5">
        <f>100*($F446-$F$441)/($G$441-$F$441)</f>
        <v>10.481308969306102</v>
      </c>
      <c r="F446" s="5">
        <v>100196</v>
      </c>
      <c r="G446" s="5">
        <v>97620</v>
      </c>
    </row>
    <row r="447" spans="1:7" ht="20.100000000000001" customHeight="1" x14ac:dyDescent="0.25">
      <c r="A447" s="6" t="s">
        <v>18</v>
      </c>
      <c r="B447" s="6">
        <v>564</v>
      </c>
      <c r="C447" s="6">
        <v>21073</v>
      </c>
      <c r="D447" s="6">
        <f>$F447-$F$441</f>
        <v>7565</v>
      </c>
      <c r="E447" s="6">
        <f>100*($F447-$F$441)/($G$441-$F$441)</f>
        <v>9.0349934312671678</v>
      </c>
      <c r="F447" s="6">
        <v>98985</v>
      </c>
      <c r="G447" s="6">
        <v>97390</v>
      </c>
    </row>
    <row r="450" spans="1:7" ht="20.100000000000001" customHeight="1" x14ac:dyDescent="0.25">
      <c r="A450" s="4" t="s">
        <v>19</v>
      </c>
      <c r="B450" s="4" t="s">
        <v>95</v>
      </c>
      <c r="C450" s="4" t="s">
        <v>77</v>
      </c>
      <c r="D450" s="4" t="s">
        <v>32</v>
      </c>
      <c r="E450" s="4" t="s">
        <v>23</v>
      </c>
      <c r="F450" s="4">
        <v>88900</v>
      </c>
      <c r="G450" s="4">
        <f>'[1]Худшее для КЗН'!$B$50</f>
        <v>177740</v>
      </c>
    </row>
    <row r="451" spans="1:7" ht="20.100000000000001" customHeight="1" x14ac:dyDescent="0.25">
      <c r="A451" s="4" t="s">
        <v>24</v>
      </c>
      <c r="B451" s="4" t="s">
        <v>25</v>
      </c>
      <c r="C451" s="4" t="s">
        <v>26</v>
      </c>
      <c r="D451" s="4" t="s">
        <v>27</v>
      </c>
      <c r="E451" s="4" t="s">
        <v>28</v>
      </c>
      <c r="F451" s="4" t="s">
        <v>29</v>
      </c>
      <c r="G451" s="4" t="s">
        <v>30</v>
      </c>
    </row>
    <row r="452" spans="1:7" ht="20.100000000000001" customHeight="1" x14ac:dyDescent="0.25">
      <c r="A452" s="5" t="s">
        <v>13</v>
      </c>
      <c r="B452" s="5">
        <v>16</v>
      </c>
      <c r="C452" s="5">
        <v>2083</v>
      </c>
      <c r="D452" s="5">
        <f>$F452-$F$450</f>
        <v>19141</v>
      </c>
      <c r="E452" s="5">
        <f>100*($F452-$F$450)/($G$450-$F$450)</f>
        <v>21.54547501125619</v>
      </c>
      <c r="F452" s="5">
        <v>108041</v>
      </c>
      <c r="G452" s="5">
        <v>105820</v>
      </c>
    </row>
    <row r="453" spans="1:7" ht="20.100000000000001" customHeight="1" x14ac:dyDescent="0.25">
      <c r="A453" s="5" t="s">
        <v>15</v>
      </c>
      <c r="B453" s="5">
        <v>42</v>
      </c>
      <c r="C453" s="5">
        <v>4193</v>
      </c>
      <c r="D453" s="5">
        <f>$F453-$F$450</f>
        <v>13498</v>
      </c>
      <c r="E453" s="5">
        <f>100*($F453-$F$450)/($G$450-$F$450)</f>
        <v>15.193606483565961</v>
      </c>
      <c r="F453" s="5">
        <v>102398</v>
      </c>
      <c r="G453" s="5">
        <v>98280</v>
      </c>
    </row>
    <row r="454" spans="1:7" ht="20.100000000000001" customHeight="1" x14ac:dyDescent="0.25">
      <c r="A454" s="5" t="s">
        <v>16</v>
      </c>
      <c r="B454" s="5">
        <v>97</v>
      </c>
      <c r="C454" s="5">
        <v>8391</v>
      </c>
      <c r="D454" s="5">
        <f>$F454-$F$450</f>
        <v>11631</v>
      </c>
      <c r="E454" s="5">
        <f>100*($F454-$F$450)/($G$450-$F$450)</f>
        <v>13.092075641602882</v>
      </c>
      <c r="F454" s="5">
        <v>100531</v>
      </c>
      <c r="G454" s="5">
        <v>98490</v>
      </c>
    </row>
    <row r="455" spans="1:7" ht="20.100000000000001" customHeight="1" x14ac:dyDescent="0.25">
      <c r="A455" s="5" t="s">
        <v>17</v>
      </c>
      <c r="B455" s="5">
        <v>188</v>
      </c>
      <c r="C455" s="5">
        <v>12584</v>
      </c>
      <c r="D455" s="5">
        <f>$F455-$F$450</f>
        <v>9641</v>
      </c>
      <c r="E455" s="5">
        <f>100*($F455-$F$450)/($G$450-$F$450)</f>
        <v>10.85209365150833</v>
      </c>
      <c r="F455" s="5">
        <v>98541</v>
      </c>
      <c r="G455" s="5">
        <v>96940</v>
      </c>
    </row>
    <row r="456" spans="1:7" ht="20.100000000000001" customHeight="1" x14ac:dyDescent="0.25">
      <c r="A456" s="6" t="s">
        <v>18</v>
      </c>
      <c r="B456" s="6">
        <v>563</v>
      </c>
      <c r="C456" s="6">
        <v>21104</v>
      </c>
      <c r="D456" s="6">
        <f>$F456-$F$450</f>
        <v>8208</v>
      </c>
      <c r="E456" s="6">
        <f>100*($F456-$F$450)/($G$450-$F$450)</f>
        <v>9.2390814948221518</v>
      </c>
      <c r="F456" s="6">
        <v>97108</v>
      </c>
      <c r="G456" s="6">
        <v>95800</v>
      </c>
    </row>
    <row r="459" spans="1:7" ht="20.100000000000001" customHeight="1" x14ac:dyDescent="0.25">
      <c r="A459" s="4" t="s">
        <v>19</v>
      </c>
      <c r="B459" s="4" t="s">
        <v>96</v>
      </c>
      <c r="C459" s="4" t="s">
        <v>52</v>
      </c>
      <c r="D459" s="4" t="s">
        <v>32</v>
      </c>
      <c r="E459" s="4" t="s">
        <v>23</v>
      </c>
      <c r="F459" s="4">
        <v>3683</v>
      </c>
      <c r="G459" s="4">
        <f>'[1]Худшее для КЗН'!$B$51</f>
        <v>4117</v>
      </c>
    </row>
    <row r="460" spans="1:7" ht="20.100000000000001" customHeight="1" x14ac:dyDescent="0.25">
      <c r="A460" s="4" t="s">
        <v>24</v>
      </c>
      <c r="B460" s="4" t="s">
        <v>25</v>
      </c>
      <c r="C460" s="4" t="s">
        <v>26</v>
      </c>
      <c r="D460" s="4" t="s">
        <v>27</v>
      </c>
      <c r="E460" s="4" t="s">
        <v>28</v>
      </c>
      <c r="F460" s="4" t="s">
        <v>29</v>
      </c>
      <c r="G460" s="4" t="s">
        <v>30</v>
      </c>
    </row>
    <row r="461" spans="1:7" ht="20.100000000000001" customHeight="1" x14ac:dyDescent="0.25">
      <c r="A461" s="5" t="s">
        <v>13</v>
      </c>
      <c r="B461" s="5">
        <v>9</v>
      </c>
      <c r="C461" s="5">
        <v>2060</v>
      </c>
      <c r="D461" s="5">
        <f>$F461-$F$459</f>
        <v>134</v>
      </c>
      <c r="E461" s="5">
        <f>100*($F461-$F$459)/($G$459-$F$459)</f>
        <v>30.875576036866359</v>
      </c>
      <c r="F461" s="5">
        <v>3817</v>
      </c>
      <c r="G461" s="5">
        <v>3800</v>
      </c>
    </row>
    <row r="462" spans="1:7" ht="20.100000000000001" customHeight="1" x14ac:dyDescent="0.25">
      <c r="A462" s="5" t="s">
        <v>15</v>
      </c>
      <c r="B462" s="5">
        <v>22</v>
      </c>
      <c r="C462" s="5">
        <v>4127</v>
      </c>
      <c r="D462" s="5">
        <f>$F462-$F$459</f>
        <v>121</v>
      </c>
      <c r="E462" s="5">
        <f>100*($F462-$F$459)/($G$459-$F$459)</f>
        <v>27.880184331797235</v>
      </c>
      <c r="F462" s="5">
        <v>3804</v>
      </c>
      <c r="G462" s="5">
        <v>3785</v>
      </c>
    </row>
    <row r="463" spans="1:7" ht="20.100000000000001" customHeight="1" x14ac:dyDescent="0.25">
      <c r="A463" s="5" t="s">
        <v>16</v>
      </c>
      <c r="B463" s="5">
        <v>64</v>
      </c>
      <c r="C463" s="5">
        <v>8275</v>
      </c>
      <c r="D463" s="5">
        <f>$F463-$F$459</f>
        <v>109</v>
      </c>
      <c r="E463" s="5">
        <f>100*($F463-$F$459)/($G$459-$F$459)</f>
        <v>25.11520737327189</v>
      </c>
      <c r="F463" s="5">
        <v>3792</v>
      </c>
      <c r="G463" s="5">
        <v>3776</v>
      </c>
    </row>
    <row r="464" spans="1:7" ht="20.100000000000001" customHeight="1" x14ac:dyDescent="0.25">
      <c r="A464" s="5" t="s">
        <v>17</v>
      </c>
      <c r="B464" s="5">
        <v>124</v>
      </c>
      <c r="C464" s="5">
        <v>12400</v>
      </c>
      <c r="D464" s="5">
        <f>$F464-$F$459</f>
        <v>109</v>
      </c>
      <c r="E464" s="5">
        <f>100*($F464-$F$459)/($G$459-$F$459)</f>
        <v>25.11520737327189</v>
      </c>
      <c r="F464" s="5">
        <v>3792</v>
      </c>
      <c r="G464" s="5">
        <v>3776</v>
      </c>
    </row>
    <row r="465" spans="1:7" ht="20.100000000000001" customHeight="1" x14ac:dyDescent="0.25">
      <c r="A465" s="6" t="s">
        <v>18</v>
      </c>
      <c r="B465" s="6">
        <v>412</v>
      </c>
      <c r="C465" s="6">
        <v>20686</v>
      </c>
      <c r="D465" s="6">
        <f>$F465-$F$459</f>
        <v>96</v>
      </c>
      <c r="E465" s="6">
        <f>100*($F465-$F$459)/($G$459-$F$459)</f>
        <v>22.119815668202765</v>
      </c>
      <c r="F465" s="6">
        <v>3779</v>
      </c>
      <c r="G465" s="6">
        <v>3766</v>
      </c>
    </row>
    <row r="468" spans="1:7" ht="20.100000000000001" customHeight="1" x14ac:dyDescent="0.25">
      <c r="A468" s="4" t="s">
        <v>19</v>
      </c>
      <c r="B468" s="4" t="s">
        <v>97</v>
      </c>
      <c r="C468" s="4" t="s">
        <v>52</v>
      </c>
      <c r="D468" s="4" t="s">
        <v>32</v>
      </c>
      <c r="E468" s="4" t="s">
        <v>23</v>
      </c>
      <c r="F468" s="4">
        <v>27076</v>
      </c>
      <c r="G468" s="4">
        <f>'[1]Худшее для КЗН'!$B$52</f>
        <v>39845</v>
      </c>
    </row>
    <row r="469" spans="1:7" ht="20.100000000000001" customHeight="1" x14ac:dyDescent="0.25">
      <c r="A469" s="4" t="s">
        <v>24</v>
      </c>
      <c r="B469" s="4" t="s">
        <v>25</v>
      </c>
      <c r="C469" s="4" t="s">
        <v>26</v>
      </c>
      <c r="D469" s="4" t="s">
        <v>27</v>
      </c>
      <c r="E469" s="4" t="s">
        <v>28</v>
      </c>
      <c r="F469" s="4" t="s">
        <v>29</v>
      </c>
      <c r="G469" s="4" t="s">
        <v>30</v>
      </c>
    </row>
    <row r="470" spans="1:7" ht="20.100000000000001" customHeight="1" x14ac:dyDescent="0.25">
      <c r="A470" s="5" t="s">
        <v>13</v>
      </c>
      <c r="B470" s="5">
        <v>9</v>
      </c>
      <c r="C470" s="5">
        <v>2059</v>
      </c>
      <c r="D470" s="5">
        <f>$F470-$F$468</f>
        <v>5203</v>
      </c>
      <c r="E470" s="5">
        <f>100*($F470-$F$468)/($G$468-$F$468)</f>
        <v>40.747121935938601</v>
      </c>
      <c r="F470" s="5">
        <v>32279</v>
      </c>
      <c r="G470" s="5">
        <v>31690</v>
      </c>
    </row>
    <row r="471" spans="1:7" ht="20.100000000000001" customHeight="1" x14ac:dyDescent="0.25">
      <c r="A471" s="5" t="s">
        <v>15</v>
      </c>
      <c r="B471" s="5">
        <v>27</v>
      </c>
      <c r="C471" s="5">
        <v>4138</v>
      </c>
      <c r="D471" s="5">
        <f>$F471-$F$468</f>
        <v>4708</v>
      </c>
      <c r="E471" s="5">
        <f>100*($F471-$F$468)/($G$468-$F$468)</f>
        <v>36.870545853238312</v>
      </c>
      <c r="F471" s="5">
        <v>31784</v>
      </c>
      <c r="G471" s="5">
        <v>31267</v>
      </c>
    </row>
    <row r="472" spans="1:7" ht="20.100000000000001" customHeight="1" x14ac:dyDescent="0.25">
      <c r="A472" s="5" t="s">
        <v>16</v>
      </c>
      <c r="B472" s="5">
        <v>80</v>
      </c>
      <c r="C472" s="5">
        <v>8308</v>
      </c>
      <c r="D472" s="5">
        <f>$F472-$F$468</f>
        <v>4494</v>
      </c>
      <c r="E472" s="5">
        <f>100*($F472-$F$468)/($G$468-$F$468)</f>
        <v>35.194611950818391</v>
      </c>
      <c r="F472" s="5">
        <v>31570</v>
      </c>
      <c r="G472" s="5">
        <v>30944</v>
      </c>
    </row>
    <row r="473" spans="1:7" ht="20.100000000000001" customHeight="1" x14ac:dyDescent="0.25">
      <c r="A473" s="5" t="s">
        <v>17</v>
      </c>
      <c r="B473" s="5">
        <v>147</v>
      </c>
      <c r="C473" s="5">
        <v>12473</v>
      </c>
      <c r="D473" s="5">
        <f>$F473-$F$468</f>
        <v>4196</v>
      </c>
      <c r="E473" s="5">
        <f>100*($F473-$F$468)/($G$468-$F$468)</f>
        <v>32.860834834364475</v>
      </c>
      <c r="F473" s="5">
        <v>31272</v>
      </c>
      <c r="G473" s="5">
        <v>30980</v>
      </c>
    </row>
    <row r="474" spans="1:7" ht="20.100000000000001" customHeight="1" x14ac:dyDescent="0.25">
      <c r="A474" s="6" t="s">
        <v>18</v>
      </c>
      <c r="B474" s="6">
        <v>407</v>
      </c>
      <c r="C474" s="6">
        <v>20811</v>
      </c>
      <c r="D474" s="6">
        <f>$F474-$F$468</f>
        <v>3394</v>
      </c>
      <c r="E474" s="6">
        <f>100*($F474-$F$468)/($G$468-$F$468)</f>
        <v>26.579998433706635</v>
      </c>
      <c r="F474" s="6">
        <v>30470</v>
      </c>
      <c r="G474" s="6">
        <v>29258</v>
      </c>
    </row>
    <row r="477" spans="1:7" ht="20.100000000000001" customHeight="1" x14ac:dyDescent="0.25">
      <c r="A477" s="4" t="s">
        <v>19</v>
      </c>
      <c r="B477" s="4" t="s">
        <v>98</v>
      </c>
      <c r="C477" s="4" t="s">
        <v>93</v>
      </c>
      <c r="D477" s="4" t="s">
        <v>32</v>
      </c>
      <c r="E477" s="4" t="s">
        <v>23</v>
      </c>
      <c r="F477" s="4">
        <v>13178</v>
      </c>
      <c r="G477" s="4">
        <f>'[1]Худшее для КЗН'!$B$53</f>
        <v>14223</v>
      </c>
    </row>
    <row r="478" spans="1:7" ht="20.100000000000001" customHeight="1" x14ac:dyDescent="0.25">
      <c r="A478" s="4" t="s">
        <v>24</v>
      </c>
      <c r="B478" s="4" t="s">
        <v>25</v>
      </c>
      <c r="C478" s="4" t="s">
        <v>26</v>
      </c>
      <c r="D478" s="4" t="s">
        <v>27</v>
      </c>
      <c r="E478" s="4" t="s">
        <v>28</v>
      </c>
      <c r="F478" s="4" t="s">
        <v>29</v>
      </c>
      <c r="G478" s="4" t="s">
        <v>30</v>
      </c>
    </row>
    <row r="479" spans="1:7" ht="20.100000000000001" customHeight="1" x14ac:dyDescent="0.25">
      <c r="A479" s="5" t="s">
        <v>13</v>
      </c>
      <c r="B479" s="5">
        <v>14</v>
      </c>
      <c r="C479" s="5">
        <v>2074</v>
      </c>
      <c r="D479" s="5">
        <f>$F479-$F$477</f>
        <v>377</v>
      </c>
      <c r="E479" s="5">
        <f>100*($F479-$F$477)/($G$477-$F$477)</f>
        <v>36.076555023923447</v>
      </c>
      <c r="F479" s="5">
        <v>13555</v>
      </c>
      <c r="G479" s="5">
        <v>13526</v>
      </c>
    </row>
    <row r="480" spans="1:7" ht="20.100000000000001" customHeight="1" x14ac:dyDescent="0.25">
      <c r="A480" s="5" t="s">
        <v>15</v>
      </c>
      <c r="B480" s="5">
        <v>32</v>
      </c>
      <c r="C480" s="5">
        <v>4173</v>
      </c>
      <c r="D480" s="5">
        <f>$F480-$F$477</f>
        <v>335</v>
      </c>
      <c r="E480" s="5">
        <f>100*($F480-$F$477)/($G$477-$F$477)</f>
        <v>32.057416267942585</v>
      </c>
      <c r="F480" s="5">
        <v>13513</v>
      </c>
      <c r="G480" s="5">
        <v>13492</v>
      </c>
    </row>
    <row r="481" spans="1:7" ht="20.100000000000001" customHeight="1" x14ac:dyDescent="0.25">
      <c r="A481" s="5" t="s">
        <v>16</v>
      </c>
      <c r="B481" s="5">
        <v>89</v>
      </c>
      <c r="C481" s="5">
        <v>8384</v>
      </c>
      <c r="D481" s="5">
        <f>$F481-$F$477</f>
        <v>317</v>
      </c>
      <c r="E481" s="5">
        <f>100*($F481-$F$477)/($G$477-$F$477)</f>
        <v>30.334928229665071</v>
      </c>
      <c r="F481" s="5">
        <v>13495</v>
      </c>
      <c r="G481" s="5">
        <v>13467</v>
      </c>
    </row>
    <row r="482" spans="1:7" ht="20.100000000000001" customHeight="1" x14ac:dyDescent="0.25">
      <c r="A482" s="5" t="s">
        <v>17</v>
      </c>
      <c r="B482" s="5">
        <v>171</v>
      </c>
      <c r="C482" s="5">
        <v>12493</v>
      </c>
      <c r="D482" s="5">
        <f>$F482-$F$477</f>
        <v>300</v>
      </c>
      <c r="E482" s="5">
        <f>100*($F482-$F$477)/($G$477-$F$477)</f>
        <v>28.708133971291865</v>
      </c>
      <c r="F482" s="5">
        <v>13478</v>
      </c>
      <c r="G482" s="5">
        <v>13449</v>
      </c>
    </row>
    <row r="483" spans="1:7" ht="20.100000000000001" customHeight="1" x14ac:dyDescent="0.25">
      <c r="A483" s="6" t="s">
        <v>18</v>
      </c>
      <c r="B483" s="6">
        <v>518</v>
      </c>
      <c r="C483" s="6">
        <v>20876</v>
      </c>
      <c r="D483" s="6">
        <f>$F483-$F$477</f>
        <v>289</v>
      </c>
      <c r="E483" s="6">
        <f>100*($F483-$F$477)/($G$477-$F$477)</f>
        <v>27.655502392344498</v>
      </c>
      <c r="F483" s="6">
        <v>13467</v>
      </c>
      <c r="G483" s="6">
        <v>13458</v>
      </c>
    </row>
    <row r="486" spans="1:7" ht="20.100000000000001" customHeight="1" x14ac:dyDescent="0.25">
      <c r="A486" s="4" t="s">
        <v>19</v>
      </c>
      <c r="B486" s="4" t="s">
        <v>99</v>
      </c>
      <c r="C486" s="4" t="s">
        <v>93</v>
      </c>
      <c r="D486" s="4" t="s">
        <v>32</v>
      </c>
      <c r="E486" s="4" t="s">
        <v>23</v>
      </c>
      <c r="F486" s="4">
        <v>151426</v>
      </c>
      <c r="G486" s="4">
        <f>'[1]Худшее для КЗН'!$B$54</f>
        <v>215640</v>
      </c>
    </row>
    <row r="487" spans="1:7" ht="20.100000000000001" customHeight="1" x14ac:dyDescent="0.25">
      <c r="A487" s="4" t="s">
        <v>24</v>
      </c>
      <c r="B487" s="4" t="s">
        <v>25</v>
      </c>
      <c r="C487" s="4" t="s">
        <v>26</v>
      </c>
      <c r="D487" s="4" t="s">
        <v>27</v>
      </c>
      <c r="E487" s="4" t="s">
        <v>28</v>
      </c>
      <c r="F487" s="4" t="s">
        <v>29</v>
      </c>
      <c r="G487" s="4" t="s">
        <v>30</v>
      </c>
    </row>
    <row r="488" spans="1:7" ht="20.100000000000001" customHeight="1" x14ac:dyDescent="0.25">
      <c r="A488" s="5" t="s">
        <v>13</v>
      </c>
      <c r="B488" s="5">
        <v>15</v>
      </c>
      <c r="C488" s="5">
        <v>2071</v>
      </c>
      <c r="D488" s="5">
        <f>$F488-$F$486</f>
        <v>30880</v>
      </c>
      <c r="E488" s="5">
        <f>100*($F488-$F$486)/($G$486-$F$486)</f>
        <v>48.089201731709593</v>
      </c>
      <c r="F488" s="5">
        <v>182306</v>
      </c>
      <c r="G488" s="5">
        <v>180775</v>
      </c>
    </row>
    <row r="489" spans="1:7" ht="20.100000000000001" customHeight="1" x14ac:dyDescent="0.25">
      <c r="A489" s="5" t="s">
        <v>15</v>
      </c>
      <c r="B489" s="5">
        <v>35</v>
      </c>
      <c r="C489" s="5">
        <v>4156</v>
      </c>
      <c r="D489" s="5">
        <f>$F489-$F$486</f>
        <v>29605</v>
      </c>
      <c r="E489" s="5">
        <f>100*($F489-$F$486)/($G$486-$F$486)</f>
        <v>46.103653408913942</v>
      </c>
      <c r="F489" s="5">
        <v>181031</v>
      </c>
      <c r="G489" s="5">
        <v>179368</v>
      </c>
    </row>
    <row r="490" spans="1:7" ht="20.100000000000001" customHeight="1" x14ac:dyDescent="0.25">
      <c r="A490" s="5" t="s">
        <v>16</v>
      </c>
      <c r="B490" s="5">
        <v>88</v>
      </c>
      <c r="C490" s="5">
        <v>8347</v>
      </c>
      <c r="D490" s="5">
        <f>$F490-$F$486</f>
        <v>28382</v>
      </c>
      <c r="E490" s="5">
        <f>100*($F490-$F$486)/($G$486-$F$486)</f>
        <v>44.199084311832308</v>
      </c>
      <c r="F490" s="5">
        <v>179808</v>
      </c>
      <c r="G490" s="5">
        <v>177820</v>
      </c>
    </row>
    <row r="491" spans="1:7" ht="20.100000000000001" customHeight="1" x14ac:dyDescent="0.25">
      <c r="A491" s="5" t="s">
        <v>17</v>
      </c>
      <c r="B491" s="5">
        <v>174</v>
      </c>
      <c r="C491" s="5">
        <v>12532</v>
      </c>
      <c r="D491" s="5">
        <f>$F491-$F$486</f>
        <v>27152</v>
      </c>
      <c r="E491" s="5">
        <f>100*($F491-$F$486)/($G$486-$F$486)</f>
        <v>42.283614165135326</v>
      </c>
      <c r="F491" s="5">
        <v>178578</v>
      </c>
      <c r="G491" s="5">
        <v>176914</v>
      </c>
    </row>
    <row r="492" spans="1:7" ht="20.100000000000001" customHeight="1" x14ac:dyDescent="0.25">
      <c r="A492" s="6" t="s">
        <v>18</v>
      </c>
      <c r="B492" s="6">
        <v>518</v>
      </c>
      <c r="C492" s="6">
        <v>20997</v>
      </c>
      <c r="D492" s="6">
        <f>$F492-$F$486</f>
        <v>24642</v>
      </c>
      <c r="E492" s="6">
        <f>100*($F492-$F$486)/($G$486-$F$486)</f>
        <v>38.37480923163173</v>
      </c>
      <c r="F492" s="6">
        <v>176068</v>
      </c>
      <c r="G492" s="6">
        <v>159768</v>
      </c>
    </row>
    <row r="495" spans="1:7" ht="20.100000000000001" customHeight="1" x14ac:dyDescent="0.25">
      <c r="A495" s="4" t="s">
        <v>19</v>
      </c>
      <c r="B495" s="4" t="s">
        <v>100</v>
      </c>
      <c r="C495" s="4" t="s">
        <v>101</v>
      </c>
      <c r="D495" s="4" t="s">
        <v>32</v>
      </c>
      <c r="E495" s="4" t="s">
        <v>23</v>
      </c>
      <c r="F495" s="4">
        <v>31538</v>
      </c>
      <c r="G495" s="4">
        <f>'[1]Худшее для КЗН'!$B$55</f>
        <v>33483</v>
      </c>
    </row>
    <row r="496" spans="1:7" ht="20.100000000000001" customHeight="1" x14ac:dyDescent="0.25">
      <c r="A496" s="4" t="s">
        <v>24</v>
      </c>
      <c r="B496" s="4" t="s">
        <v>25</v>
      </c>
      <c r="C496" s="4" t="s">
        <v>26</v>
      </c>
      <c r="D496" s="4" t="s">
        <v>27</v>
      </c>
      <c r="E496" s="4" t="s">
        <v>28</v>
      </c>
      <c r="F496" s="4" t="s">
        <v>29</v>
      </c>
      <c r="G496" s="4" t="s">
        <v>30</v>
      </c>
    </row>
    <row r="497" spans="1:7" ht="20.100000000000001" customHeight="1" x14ac:dyDescent="0.25">
      <c r="A497" s="5" t="s">
        <v>13</v>
      </c>
      <c r="B497" s="5">
        <v>23</v>
      </c>
      <c r="C497" s="5">
        <v>2073</v>
      </c>
      <c r="D497" s="5">
        <f>$F497-$F$495</f>
        <v>724</v>
      </c>
      <c r="E497" s="5">
        <f>100*($F497-$F$495)/($G$495-$F$495)</f>
        <v>37.22365038560411</v>
      </c>
      <c r="F497" s="5">
        <v>32262</v>
      </c>
      <c r="G497" s="5">
        <v>32207</v>
      </c>
    </row>
    <row r="498" spans="1:7" ht="20.100000000000001" customHeight="1" x14ac:dyDescent="0.25">
      <c r="A498" s="5" t="s">
        <v>15</v>
      </c>
      <c r="B498" s="5">
        <v>85</v>
      </c>
      <c r="C498" s="5">
        <v>4168</v>
      </c>
      <c r="D498" s="5">
        <f>$F498-$F$495</f>
        <v>669</v>
      </c>
      <c r="E498" s="5">
        <f>100*($F498-$F$495)/($G$495-$F$495)</f>
        <v>34.395886889460151</v>
      </c>
      <c r="F498" s="5">
        <v>32207</v>
      </c>
      <c r="G498" s="5">
        <v>32160</v>
      </c>
    </row>
    <row r="499" spans="1:7" ht="20.100000000000001" customHeight="1" x14ac:dyDescent="0.25">
      <c r="A499" s="5" t="s">
        <v>16</v>
      </c>
      <c r="B499" s="5">
        <v>129</v>
      </c>
      <c r="C499" s="5">
        <v>8361</v>
      </c>
      <c r="D499" s="5">
        <f>$F499-$F$495</f>
        <v>624</v>
      </c>
      <c r="E499" s="5">
        <f>100*($F499-$F$495)/($G$495-$F$495)</f>
        <v>32.082262210796912</v>
      </c>
      <c r="F499" s="5">
        <v>32162</v>
      </c>
      <c r="G499" s="5">
        <v>32139</v>
      </c>
    </row>
    <row r="500" spans="1:7" ht="20.100000000000001" customHeight="1" x14ac:dyDescent="0.25">
      <c r="A500" s="5" t="s">
        <v>17</v>
      </c>
      <c r="B500" s="5">
        <v>240</v>
      </c>
      <c r="C500" s="5">
        <v>12594</v>
      </c>
      <c r="D500" s="5">
        <f>$F500-$F$495</f>
        <v>605</v>
      </c>
      <c r="E500" s="5">
        <f>100*($F500-$F$495)/($G$495-$F$495)</f>
        <v>31.105398457583547</v>
      </c>
      <c r="F500" s="5">
        <v>32143</v>
      </c>
      <c r="G500" s="5">
        <v>32121</v>
      </c>
    </row>
    <row r="501" spans="1:7" ht="20.100000000000001" customHeight="1" x14ac:dyDescent="0.25">
      <c r="A501" s="6" t="s">
        <v>18</v>
      </c>
      <c r="B501" s="6">
        <v>636</v>
      </c>
      <c r="C501" s="6">
        <v>21015</v>
      </c>
      <c r="D501" s="6">
        <f>$F501-$F$495</f>
        <v>552</v>
      </c>
      <c r="E501" s="6">
        <f>100*($F501-$F$495)/($G$495-$F$495)</f>
        <v>28.380462724935732</v>
      </c>
      <c r="F501" s="6">
        <v>32090</v>
      </c>
      <c r="G501" s="6">
        <v>32035</v>
      </c>
    </row>
    <row r="504" spans="1:7" ht="20.100000000000001" customHeight="1" x14ac:dyDescent="0.25">
      <c r="A504" s="4" t="s">
        <v>19</v>
      </c>
      <c r="B504" s="4" t="s">
        <v>102</v>
      </c>
      <c r="C504" s="4" t="s">
        <v>101</v>
      </c>
      <c r="D504" s="4" t="s">
        <v>32</v>
      </c>
      <c r="E504" s="4" t="s">
        <v>23</v>
      </c>
      <c r="F504" s="4">
        <v>476581</v>
      </c>
      <c r="G504" s="4">
        <f>'[1]Худшее для КЗН'!$B$56</f>
        <v>680104</v>
      </c>
    </row>
    <row r="505" spans="1:7" ht="20.100000000000001" customHeight="1" x14ac:dyDescent="0.25">
      <c r="A505" s="4" t="s">
        <v>24</v>
      </c>
      <c r="B505" s="4" t="s">
        <v>25</v>
      </c>
      <c r="C505" s="4" t="s">
        <v>26</v>
      </c>
      <c r="D505" s="4" t="s">
        <v>27</v>
      </c>
      <c r="E505" s="4" t="s">
        <v>28</v>
      </c>
      <c r="F505" s="4" t="s">
        <v>29</v>
      </c>
      <c r="G505" s="4" t="s">
        <v>30</v>
      </c>
    </row>
    <row r="506" spans="1:7" ht="20.100000000000001" customHeight="1" x14ac:dyDescent="0.25">
      <c r="A506" s="5" t="s">
        <v>13</v>
      </c>
      <c r="B506" s="5">
        <v>21</v>
      </c>
      <c r="C506" s="5">
        <v>2079</v>
      </c>
      <c r="D506" s="5">
        <f>$F506-$F$504</f>
        <v>111694</v>
      </c>
      <c r="E506" s="5">
        <f>100*($F506-$F$504)/($G$504-$F$504)</f>
        <v>54.880283800848062</v>
      </c>
      <c r="F506" s="5">
        <v>588275</v>
      </c>
      <c r="G506" s="5">
        <v>585009</v>
      </c>
    </row>
    <row r="507" spans="1:7" ht="20.100000000000001" customHeight="1" x14ac:dyDescent="0.25">
      <c r="A507" s="5" t="s">
        <v>15</v>
      </c>
      <c r="B507" s="5">
        <v>47</v>
      </c>
      <c r="C507" s="5">
        <v>4168</v>
      </c>
      <c r="D507" s="5">
        <f>$F507-$F$504</f>
        <v>107578</v>
      </c>
      <c r="E507" s="5">
        <f>100*($F507-$F$504)/($G$504-$F$504)</f>
        <v>52.857907951435465</v>
      </c>
      <c r="F507" s="5">
        <v>584159</v>
      </c>
      <c r="G507" s="5">
        <v>580822</v>
      </c>
    </row>
    <row r="508" spans="1:7" ht="20.100000000000001" customHeight="1" x14ac:dyDescent="0.25">
      <c r="A508" s="5" t="s">
        <v>16</v>
      </c>
      <c r="B508" s="5">
        <v>130</v>
      </c>
      <c r="C508" s="5">
        <v>8379</v>
      </c>
      <c r="D508" s="5">
        <f>$F508-$F$504</f>
        <v>101686</v>
      </c>
      <c r="E508" s="5">
        <f>100*($F508-$F$504)/($G$504-$F$504)</f>
        <v>49.962903455629096</v>
      </c>
      <c r="F508" s="5">
        <v>578267</v>
      </c>
      <c r="G508" s="5">
        <v>572601</v>
      </c>
    </row>
    <row r="509" spans="1:7" ht="20.100000000000001" customHeight="1" x14ac:dyDescent="0.25">
      <c r="A509" s="5" t="s">
        <v>17</v>
      </c>
      <c r="B509" s="5">
        <v>230</v>
      </c>
      <c r="C509" s="5">
        <v>12593</v>
      </c>
      <c r="D509" s="5">
        <f>$F509-$F$504</f>
        <v>99708</v>
      </c>
      <c r="E509" s="5">
        <f>100*($F509-$F$504)/($G$504-$F$504)</f>
        <v>48.9910231276072</v>
      </c>
      <c r="F509" s="5">
        <v>576289</v>
      </c>
      <c r="G509" s="5">
        <v>571028</v>
      </c>
    </row>
    <row r="510" spans="1:7" ht="20.100000000000001" customHeight="1" x14ac:dyDescent="0.25">
      <c r="A510" s="6" t="s">
        <v>18</v>
      </c>
      <c r="B510" s="6">
        <v>782</v>
      </c>
      <c r="C510" s="6">
        <v>21045</v>
      </c>
      <c r="D510" s="6">
        <f>$F510-$F$504</f>
        <v>96751</v>
      </c>
      <c r="E510" s="6">
        <f>100*($F510-$F$504)/($G$504-$F$504)</f>
        <v>47.538116085159906</v>
      </c>
      <c r="F510" s="6">
        <v>573332</v>
      </c>
      <c r="G510" s="6">
        <v>569310</v>
      </c>
    </row>
    <row r="513" spans="1:7" ht="20.100000000000001" customHeight="1" x14ac:dyDescent="0.25">
      <c r="A513" s="4" t="s">
        <v>19</v>
      </c>
      <c r="B513" s="4" t="s">
        <v>103</v>
      </c>
      <c r="C513" s="4" t="s">
        <v>104</v>
      </c>
      <c r="D513" s="4" t="s">
        <v>32</v>
      </c>
      <c r="E513" s="4" t="s">
        <v>23</v>
      </c>
      <c r="F513" s="4">
        <v>62093</v>
      </c>
      <c r="G513" s="4">
        <f>'[1]Худшее для КЗН'!$B$57</f>
        <v>65243</v>
      </c>
    </row>
    <row r="514" spans="1:7" ht="20.100000000000001" customHeight="1" x14ac:dyDescent="0.25">
      <c r="A514" s="4" t="s">
        <v>24</v>
      </c>
      <c r="B514" s="4" t="s">
        <v>25</v>
      </c>
      <c r="C514" s="4" t="s">
        <v>26</v>
      </c>
      <c r="D514" s="4" t="s">
        <v>27</v>
      </c>
      <c r="E514" s="4" t="s">
        <v>28</v>
      </c>
      <c r="F514" s="4" t="s">
        <v>29</v>
      </c>
      <c r="G514" s="4" t="s">
        <v>30</v>
      </c>
    </row>
    <row r="515" spans="1:7" ht="20.100000000000001" customHeight="1" x14ac:dyDescent="0.25">
      <c r="A515" s="5" t="s">
        <v>13</v>
      </c>
      <c r="B515" s="5">
        <v>36</v>
      </c>
      <c r="C515" s="5">
        <v>2083</v>
      </c>
      <c r="D515" s="5">
        <f>$F515-$F$513</f>
        <v>1276</v>
      </c>
      <c r="E515" s="5">
        <f>100*($F515-$F$513)/($G$513-$F$513)</f>
        <v>40.507936507936506</v>
      </c>
      <c r="F515" s="5">
        <v>63369</v>
      </c>
      <c r="G515" s="5">
        <v>63306</v>
      </c>
    </row>
    <row r="516" spans="1:7" ht="20.100000000000001" customHeight="1" x14ac:dyDescent="0.25">
      <c r="A516" s="5" t="s">
        <v>15</v>
      </c>
      <c r="B516" s="5">
        <v>82</v>
      </c>
      <c r="C516" s="5">
        <v>4182</v>
      </c>
      <c r="D516" s="5">
        <f>$F516-$F$513</f>
        <v>1198</v>
      </c>
      <c r="E516" s="5">
        <f>100*($F516-$F$513)/($G$513-$F$513)</f>
        <v>38.031746031746032</v>
      </c>
      <c r="F516" s="5">
        <v>63291</v>
      </c>
      <c r="G516" s="5">
        <v>63240</v>
      </c>
    </row>
    <row r="517" spans="1:7" ht="20.100000000000001" customHeight="1" x14ac:dyDescent="0.25">
      <c r="A517" s="5" t="s">
        <v>16</v>
      </c>
      <c r="B517" s="5">
        <v>188</v>
      </c>
      <c r="C517" s="5">
        <v>8398</v>
      </c>
      <c r="D517" s="5">
        <f>$F517-$F$513</f>
        <v>1106</v>
      </c>
      <c r="E517" s="5">
        <f>100*($F517-$F$513)/($G$513-$F$513)</f>
        <v>35.111111111111114</v>
      </c>
      <c r="F517" s="5">
        <v>63199</v>
      </c>
      <c r="G517" s="5">
        <v>63107</v>
      </c>
    </row>
    <row r="518" spans="1:7" ht="20.100000000000001" customHeight="1" x14ac:dyDescent="0.25">
      <c r="A518" s="5" t="s">
        <v>17</v>
      </c>
      <c r="B518" s="5">
        <v>340</v>
      </c>
      <c r="C518" s="5">
        <v>12682</v>
      </c>
      <c r="D518" s="5">
        <f>$F518-$F$513</f>
        <v>1070</v>
      </c>
      <c r="E518" s="5">
        <f>100*($F518-$F$513)/($G$513-$F$513)</f>
        <v>33.968253968253968</v>
      </c>
      <c r="F518" s="5">
        <v>63163</v>
      </c>
      <c r="G518" s="5">
        <v>63079</v>
      </c>
    </row>
    <row r="519" spans="1:7" ht="20.100000000000001" customHeight="1" x14ac:dyDescent="0.25">
      <c r="A519" s="6" t="s">
        <v>18</v>
      </c>
      <c r="B519" s="6">
        <v>857</v>
      </c>
      <c r="C519" s="6">
        <v>21116</v>
      </c>
      <c r="D519" s="6">
        <f>$F519-$F$513</f>
        <v>1020</v>
      </c>
      <c r="E519" s="6">
        <f>100*($F519-$F$513)/($G$513-$F$513)</f>
        <v>32.38095238095238</v>
      </c>
      <c r="F519" s="6">
        <v>63113</v>
      </c>
      <c r="G519" s="6">
        <v>63049</v>
      </c>
    </row>
    <row r="522" spans="1:7" ht="20.100000000000001" customHeight="1" x14ac:dyDescent="0.25">
      <c r="A522" s="4" t="s">
        <v>19</v>
      </c>
      <c r="B522" s="4" t="s">
        <v>105</v>
      </c>
      <c r="C522" s="4" t="s">
        <v>104</v>
      </c>
      <c r="D522" s="4" t="s">
        <v>32</v>
      </c>
      <c r="E522" s="4" t="s">
        <v>23</v>
      </c>
      <c r="F522" s="4">
        <v>1210244</v>
      </c>
      <c r="G522" s="4">
        <f>'[1]Худшее для КЗН'!$B$58</f>
        <v>1690407</v>
      </c>
    </row>
    <row r="523" spans="1:7" ht="20.100000000000001" customHeight="1" x14ac:dyDescent="0.25">
      <c r="A523" s="4" t="s">
        <v>24</v>
      </c>
      <c r="B523" s="4" t="s">
        <v>25</v>
      </c>
      <c r="C523" s="4" t="s">
        <v>26</v>
      </c>
      <c r="D523" s="4" t="s">
        <v>27</v>
      </c>
      <c r="E523" s="4" t="s">
        <v>28</v>
      </c>
      <c r="F523" s="4" t="s">
        <v>29</v>
      </c>
      <c r="G523" s="4" t="s">
        <v>30</v>
      </c>
    </row>
    <row r="524" spans="1:7" ht="20.100000000000001" customHeight="1" x14ac:dyDescent="0.25">
      <c r="A524" s="5" t="s">
        <v>13</v>
      </c>
      <c r="B524" s="5">
        <v>34</v>
      </c>
      <c r="C524" s="5">
        <v>2094</v>
      </c>
      <c r="D524" s="5">
        <f>$F524-$F$522</f>
        <v>280629</v>
      </c>
      <c r="E524" s="5">
        <f>100*($F524-$F$522)/($G$522-$F$522)</f>
        <v>58.444528212294578</v>
      </c>
      <c r="F524" s="5">
        <v>1490873</v>
      </c>
      <c r="G524" s="5">
        <v>1482715</v>
      </c>
    </row>
    <row r="525" spans="1:7" ht="20.100000000000001" customHeight="1" x14ac:dyDescent="0.25">
      <c r="A525" s="5" t="s">
        <v>15</v>
      </c>
      <c r="B525" s="5">
        <v>76</v>
      </c>
      <c r="C525" s="5">
        <v>4194</v>
      </c>
      <c r="D525" s="5">
        <f>$F525-$F$522</f>
        <v>270958</v>
      </c>
      <c r="E525" s="5">
        <f>100*($F525-$F$522)/($G$522-$F$522)</f>
        <v>56.43042050303751</v>
      </c>
      <c r="F525" s="5">
        <v>1481202</v>
      </c>
      <c r="G525" s="5">
        <v>1473346</v>
      </c>
    </row>
    <row r="526" spans="1:7" ht="20.100000000000001" customHeight="1" x14ac:dyDescent="0.25">
      <c r="A526" s="5" t="s">
        <v>16</v>
      </c>
      <c r="B526" s="5">
        <v>176</v>
      </c>
      <c r="C526" s="5">
        <v>8392</v>
      </c>
      <c r="D526" s="5">
        <f>$F526-$F$522</f>
        <v>260732</v>
      </c>
      <c r="E526" s="5">
        <f>100*($F526-$F$522)/($G$522-$F$522)</f>
        <v>54.300727044774376</v>
      </c>
      <c r="F526" s="5">
        <v>1470976</v>
      </c>
      <c r="G526" s="5">
        <v>1465787</v>
      </c>
    </row>
    <row r="527" spans="1:7" ht="20.100000000000001" customHeight="1" x14ac:dyDescent="0.25">
      <c r="A527" s="5" t="s">
        <v>17</v>
      </c>
      <c r="B527" s="5">
        <v>314</v>
      </c>
      <c r="C527" s="5">
        <v>12692</v>
      </c>
      <c r="D527" s="5">
        <f>$F527-$F$522</f>
        <v>255943</v>
      </c>
      <c r="E527" s="5">
        <f>100*($F527-$F$522)/($G$522-$F$522)</f>
        <v>53.303357401549057</v>
      </c>
      <c r="F527" s="5">
        <v>1466187</v>
      </c>
      <c r="G527" s="5">
        <v>1459435</v>
      </c>
    </row>
    <row r="528" spans="1:7" ht="20.100000000000001" customHeight="1" x14ac:dyDescent="0.25">
      <c r="A528" s="6" t="s">
        <v>18</v>
      </c>
      <c r="B528" s="6">
        <v>838</v>
      </c>
      <c r="C528" s="6">
        <v>21221</v>
      </c>
      <c r="D528" s="6">
        <f>$F528-$F$522</f>
        <v>250549</v>
      </c>
      <c r="E528" s="6">
        <f>100*($F528-$F$522)/($G$522-$F$522)</f>
        <v>52.179988878776584</v>
      </c>
      <c r="F528" s="6">
        <v>1460793</v>
      </c>
      <c r="G528" s="6">
        <v>1456744</v>
      </c>
    </row>
    <row r="531" spans="1:7" ht="20.100000000000001" customHeight="1" x14ac:dyDescent="0.25">
      <c r="A531" s="4" t="s">
        <v>19</v>
      </c>
      <c r="B531" s="4" t="s">
        <v>106</v>
      </c>
      <c r="C531" s="4" t="s">
        <v>107</v>
      </c>
      <c r="D531" s="4" t="s">
        <v>32</v>
      </c>
      <c r="E531" s="4" t="s">
        <v>23</v>
      </c>
      <c r="F531" s="4">
        <v>107218</v>
      </c>
      <c r="G531" s="4">
        <f>'[1]Худшее для КЗН'!$B$59</f>
        <v>111904</v>
      </c>
    </row>
    <row r="532" spans="1:7" ht="20.100000000000001" customHeight="1" x14ac:dyDescent="0.25">
      <c r="A532" s="4" t="s">
        <v>24</v>
      </c>
      <c r="B532" s="4" t="s">
        <v>25</v>
      </c>
      <c r="C532" s="4" t="s">
        <v>26</v>
      </c>
      <c r="D532" s="4" t="s">
        <v>27</v>
      </c>
      <c r="E532" s="4" t="s">
        <v>28</v>
      </c>
      <c r="F532" s="4" t="s">
        <v>29</v>
      </c>
      <c r="G532" s="4" t="s">
        <v>30</v>
      </c>
    </row>
    <row r="533" spans="1:7" ht="20.100000000000001" customHeight="1" x14ac:dyDescent="0.25">
      <c r="A533" s="5" t="s">
        <v>13</v>
      </c>
      <c r="B533" s="5">
        <v>48</v>
      </c>
      <c r="C533" s="5">
        <v>2094</v>
      </c>
      <c r="D533" s="5">
        <f>$F533-$F$531</f>
        <v>1969</v>
      </c>
      <c r="E533" s="5">
        <f>100*($F533-$F$531)/($G$531-$F$531)</f>
        <v>42.018779342723008</v>
      </c>
      <c r="F533" s="5">
        <v>109187</v>
      </c>
      <c r="G533" s="5">
        <v>109126</v>
      </c>
    </row>
    <row r="534" spans="1:7" ht="20.100000000000001" customHeight="1" x14ac:dyDescent="0.25">
      <c r="A534" s="5" t="s">
        <v>15</v>
      </c>
      <c r="B534" s="5">
        <v>92</v>
      </c>
      <c r="C534" s="5">
        <v>4215</v>
      </c>
      <c r="D534" s="5">
        <f>$F534-$F$531</f>
        <v>1821</v>
      </c>
      <c r="E534" s="5">
        <f>100*($F534-$F$531)/($G$531-$F$531)</f>
        <v>38.86043533930858</v>
      </c>
      <c r="F534" s="5">
        <v>109039</v>
      </c>
      <c r="G534" s="5">
        <v>108949</v>
      </c>
    </row>
    <row r="535" spans="1:7" ht="20.100000000000001" customHeight="1" x14ac:dyDescent="0.25">
      <c r="A535" s="5" t="s">
        <v>16</v>
      </c>
      <c r="B535" s="5">
        <v>220</v>
      </c>
      <c r="C535" s="5">
        <v>8456</v>
      </c>
      <c r="D535" s="5">
        <f>$F535-$F$531</f>
        <v>1704</v>
      </c>
      <c r="E535" s="5">
        <f>100*($F535-$F$531)/($G$531-$F$531)</f>
        <v>36.363636363636367</v>
      </c>
      <c r="F535" s="5">
        <v>108922</v>
      </c>
      <c r="G535" s="5">
        <v>108807</v>
      </c>
    </row>
    <row r="536" spans="1:7" ht="20.100000000000001" customHeight="1" x14ac:dyDescent="0.25">
      <c r="A536" s="5" t="s">
        <v>17</v>
      </c>
      <c r="B536" s="5">
        <v>390</v>
      </c>
      <c r="C536" s="5">
        <v>12739</v>
      </c>
      <c r="D536" s="5">
        <f>$F536-$F$531</f>
        <v>1638</v>
      </c>
      <c r="E536" s="5">
        <f>100*($F536-$F$531)/($G$531-$F$531)</f>
        <v>34.955185659411015</v>
      </c>
      <c r="F536" s="5">
        <v>108856</v>
      </c>
      <c r="G536" s="5">
        <v>108814</v>
      </c>
    </row>
    <row r="537" spans="1:7" ht="20.100000000000001" customHeight="1" x14ac:dyDescent="0.25">
      <c r="A537" s="6" t="s">
        <v>18</v>
      </c>
      <c r="B537" s="6">
        <v>981</v>
      </c>
      <c r="C537" s="6">
        <v>21215</v>
      </c>
      <c r="D537" s="6">
        <f>$F537-$F$531</f>
        <v>1566</v>
      </c>
      <c r="E537" s="6">
        <f>100*($F537-$F$531)/($G$531-$F$531)</f>
        <v>33.418693982074267</v>
      </c>
      <c r="F537" s="6">
        <v>108784</v>
      </c>
      <c r="G537" s="6">
        <v>108662</v>
      </c>
    </row>
    <row r="540" spans="1:7" ht="20.100000000000001" customHeight="1" x14ac:dyDescent="0.25">
      <c r="A540" s="4" t="s">
        <v>19</v>
      </c>
      <c r="B540" s="4" t="s">
        <v>108</v>
      </c>
      <c r="C540" s="4" t="s">
        <v>107</v>
      </c>
      <c r="D540" s="4" t="s">
        <v>32</v>
      </c>
      <c r="E540" s="4" t="s">
        <v>23</v>
      </c>
      <c r="F540" s="4">
        <v>2520135</v>
      </c>
      <c r="G540" s="4">
        <f>'[1]Худшее для КЗН'!$B$60</f>
        <v>3530634</v>
      </c>
    </row>
    <row r="541" spans="1:7" ht="20.100000000000001" customHeight="1" x14ac:dyDescent="0.25">
      <c r="A541" s="4" t="s">
        <v>24</v>
      </c>
      <c r="B541" s="4" t="s">
        <v>25</v>
      </c>
      <c r="C541" s="4" t="s">
        <v>26</v>
      </c>
      <c r="D541" s="4" t="s">
        <v>27</v>
      </c>
      <c r="E541" s="4" t="s">
        <v>28</v>
      </c>
      <c r="F541" s="4" t="s">
        <v>29</v>
      </c>
      <c r="G541" s="4" t="s">
        <v>30</v>
      </c>
    </row>
    <row r="542" spans="1:7" ht="20.100000000000001" customHeight="1" x14ac:dyDescent="0.25">
      <c r="A542" s="5" t="s">
        <v>13</v>
      </c>
      <c r="B542" s="5">
        <v>43</v>
      </c>
      <c r="C542" s="5">
        <v>2100</v>
      </c>
      <c r="D542" s="5">
        <f>$F542-$F$540</f>
        <v>624179</v>
      </c>
      <c r="E542" s="5">
        <f>100*($F542-$F$540)/($G$540-$F$540)</f>
        <v>61.769383245307516</v>
      </c>
      <c r="F542" s="5">
        <v>3144314</v>
      </c>
      <c r="G542" s="5">
        <v>3128900</v>
      </c>
    </row>
    <row r="543" spans="1:7" ht="20.100000000000001" customHeight="1" x14ac:dyDescent="0.25">
      <c r="A543" s="5" t="s">
        <v>15</v>
      </c>
      <c r="B543" s="5">
        <v>94</v>
      </c>
      <c r="C543" s="5">
        <v>4202</v>
      </c>
      <c r="D543" s="5">
        <f>$F543-$F$540</f>
        <v>607258</v>
      </c>
      <c r="E543" s="5">
        <f>100*($F543-$F$540)/($G$540-$F$540)</f>
        <v>60.094864022626446</v>
      </c>
      <c r="F543" s="5">
        <v>3127393</v>
      </c>
      <c r="G543" s="5">
        <v>3116315</v>
      </c>
    </row>
    <row r="544" spans="1:7" ht="20.100000000000001" customHeight="1" x14ac:dyDescent="0.25">
      <c r="A544" s="5" t="s">
        <v>16</v>
      </c>
      <c r="B544" s="5">
        <v>229</v>
      </c>
      <c r="C544" s="5">
        <v>8454</v>
      </c>
      <c r="D544" s="5">
        <f>$F544-$F$540</f>
        <v>588917</v>
      </c>
      <c r="E544" s="5">
        <f>100*($F544-$F$540)/($G$540-$F$540)</f>
        <v>58.279820168055586</v>
      </c>
      <c r="F544" s="5">
        <v>3109052</v>
      </c>
      <c r="G544" s="5">
        <v>3101323</v>
      </c>
    </row>
    <row r="545" spans="1:7" ht="20.100000000000001" customHeight="1" x14ac:dyDescent="0.25">
      <c r="A545" s="5" t="s">
        <v>17</v>
      </c>
      <c r="B545" s="5">
        <v>386</v>
      </c>
      <c r="C545" s="5">
        <v>12752</v>
      </c>
      <c r="D545" s="5">
        <f>$F545-$F$540</f>
        <v>577887</v>
      </c>
      <c r="E545" s="5">
        <f>100*($F545-$F$540)/($G$540-$F$540)</f>
        <v>57.18828024570039</v>
      </c>
      <c r="F545" s="5">
        <v>3098022</v>
      </c>
      <c r="G545" s="5">
        <v>3074138</v>
      </c>
    </row>
    <row r="546" spans="1:7" ht="20.100000000000001" customHeight="1" x14ac:dyDescent="0.25">
      <c r="A546" s="6" t="s">
        <v>18</v>
      </c>
      <c r="B546" s="6">
        <v>995</v>
      </c>
      <c r="C546" s="6">
        <v>21191</v>
      </c>
      <c r="D546" s="6">
        <f>$F546-$F$540</f>
        <v>566185</v>
      </c>
      <c r="E546" s="6">
        <f>100*($F546-$F$540)/($G$540-$F$540)</f>
        <v>56.030238525718481</v>
      </c>
      <c r="F546" s="6">
        <v>3086320</v>
      </c>
      <c r="G546" s="6">
        <v>3075066</v>
      </c>
    </row>
    <row r="549" spans="1:7" ht="20.100000000000001" customHeight="1" x14ac:dyDescent="0.25">
      <c r="A549" s="4" t="s">
        <v>19</v>
      </c>
      <c r="B549" s="4" t="s">
        <v>109</v>
      </c>
      <c r="C549" s="4" t="s">
        <v>110</v>
      </c>
      <c r="D549" s="4" t="s">
        <v>111</v>
      </c>
      <c r="E549" s="4" t="s">
        <v>23</v>
      </c>
      <c r="F549" s="4">
        <v>169755</v>
      </c>
      <c r="G549" s="4">
        <f>'[1]Худшее для КЗН'!$B$61</f>
        <v>176233</v>
      </c>
    </row>
    <row r="550" spans="1:7" ht="20.100000000000001" customHeight="1" x14ac:dyDescent="0.25">
      <c r="A550" s="4" t="s">
        <v>24</v>
      </c>
      <c r="B550" s="4" t="s">
        <v>25</v>
      </c>
      <c r="C550" s="4" t="s">
        <v>26</v>
      </c>
      <c r="D550" s="4" t="s">
        <v>27</v>
      </c>
      <c r="E550" s="4" t="s">
        <v>28</v>
      </c>
      <c r="F550" s="4" t="s">
        <v>29</v>
      </c>
      <c r="G550" s="4" t="s">
        <v>30</v>
      </c>
    </row>
    <row r="551" spans="1:7" ht="20.100000000000001" customHeight="1" x14ac:dyDescent="0.25">
      <c r="A551" s="5" t="s">
        <v>13</v>
      </c>
      <c r="B551" s="5">
        <v>59</v>
      </c>
      <c r="C551" s="5">
        <v>2109</v>
      </c>
      <c r="D551" s="5">
        <f>$F551-$F$549</f>
        <v>2764</v>
      </c>
      <c r="E551" s="5">
        <f>100*($F551-$F$549)/($G$549-$F$549)</f>
        <v>42.6674899660389</v>
      </c>
      <c r="F551" s="5">
        <v>172519</v>
      </c>
      <c r="G551" s="5">
        <v>172388</v>
      </c>
    </row>
    <row r="552" spans="1:7" ht="20.100000000000001" customHeight="1" x14ac:dyDescent="0.25">
      <c r="A552" s="5" t="s">
        <v>15</v>
      </c>
      <c r="B552" s="5">
        <v>129</v>
      </c>
      <c r="C552" s="5">
        <v>4204</v>
      </c>
      <c r="D552" s="5">
        <f>$F552-$F$549</f>
        <v>2623</v>
      </c>
      <c r="E552" s="5">
        <f>100*($F552-$F$549)/($G$549-$F$549)</f>
        <v>40.490892250694657</v>
      </c>
      <c r="F552" s="5">
        <v>172378</v>
      </c>
      <c r="G552" s="5">
        <v>172240</v>
      </c>
    </row>
    <row r="553" spans="1:7" ht="20.100000000000001" customHeight="1" x14ac:dyDescent="0.25">
      <c r="A553" s="5" t="s">
        <v>16</v>
      </c>
      <c r="B553" s="5">
        <v>289</v>
      </c>
      <c r="C553" s="5">
        <v>8474</v>
      </c>
      <c r="D553" s="5">
        <f>$F553-$F$549</f>
        <v>2457</v>
      </c>
      <c r="E553" s="5">
        <f>100*($F553-$F$549)/($G$549-$F$549)</f>
        <v>37.928372954615625</v>
      </c>
      <c r="F553" s="5">
        <v>172212</v>
      </c>
      <c r="G553" s="5">
        <v>172100</v>
      </c>
    </row>
    <row r="554" spans="1:7" ht="20.100000000000001" customHeight="1" x14ac:dyDescent="0.25">
      <c r="A554" s="5" t="s">
        <v>17</v>
      </c>
      <c r="B554" s="5">
        <v>464</v>
      </c>
      <c r="C554" s="5">
        <v>12722</v>
      </c>
      <c r="D554" s="5">
        <f>$F554-$F$549</f>
        <v>2300</v>
      </c>
      <c r="E554" s="5">
        <f>100*($F554-$F$549)/($G$549-$F$549)</f>
        <v>35.504785427601114</v>
      </c>
      <c r="F554" s="5">
        <v>172055</v>
      </c>
      <c r="G554" s="5">
        <v>171912</v>
      </c>
    </row>
    <row r="555" spans="1:7" ht="20.100000000000001" customHeight="1" x14ac:dyDescent="0.25">
      <c r="A555" s="6" t="s">
        <v>18</v>
      </c>
      <c r="B555" s="6">
        <v>1090</v>
      </c>
      <c r="C555" s="6">
        <v>21340</v>
      </c>
      <c r="D555" s="6">
        <f>$F555-$F$549</f>
        <v>2203</v>
      </c>
      <c r="E555" s="6">
        <f>100*($F555-$F$549)/($G$549-$F$549)</f>
        <v>34.007409694350109</v>
      </c>
      <c r="F555" s="6">
        <v>171958</v>
      </c>
      <c r="G555" s="6">
        <v>171825</v>
      </c>
    </row>
    <row r="558" spans="1:7" ht="20.100000000000001" customHeight="1" x14ac:dyDescent="0.25">
      <c r="A558" s="4" t="s">
        <v>19</v>
      </c>
      <c r="B558" s="4" t="s">
        <v>112</v>
      </c>
      <c r="C558" s="4" t="s">
        <v>110</v>
      </c>
      <c r="D558" s="4" t="s">
        <v>32</v>
      </c>
      <c r="E558" s="4" t="s">
        <v>23</v>
      </c>
      <c r="F558" s="4">
        <v>4603200</v>
      </c>
      <c r="G558" s="4">
        <f>'[1]Худшее для КЗН'!$B$62</f>
        <v>6431615</v>
      </c>
    </row>
    <row r="559" spans="1:7" ht="20.100000000000001" customHeight="1" x14ac:dyDescent="0.25">
      <c r="A559" s="4" t="s">
        <v>24</v>
      </c>
      <c r="B559" s="4" t="s">
        <v>25</v>
      </c>
      <c r="C559" s="4" t="s">
        <v>26</v>
      </c>
      <c r="D559" s="4" t="s">
        <v>27</v>
      </c>
      <c r="E559" s="4" t="s">
        <v>28</v>
      </c>
      <c r="F559" s="4" t="s">
        <v>29</v>
      </c>
      <c r="G559" s="4" t="s">
        <v>30</v>
      </c>
    </row>
    <row r="560" spans="1:7" ht="20.100000000000001" customHeight="1" x14ac:dyDescent="0.25">
      <c r="A560" s="5" t="s">
        <v>13</v>
      </c>
      <c r="B560" s="5">
        <v>54</v>
      </c>
      <c r="C560" s="5">
        <v>2101</v>
      </c>
      <c r="D560" s="5">
        <f>$F560-$F$558</f>
        <v>1168549</v>
      </c>
      <c r="E560" s="5">
        <f>100*($F560-$F$558)/($G$558-$F$558)</f>
        <v>63.910490780265967</v>
      </c>
      <c r="F560" s="5">
        <v>5771749</v>
      </c>
      <c r="G560" s="5">
        <v>5763005</v>
      </c>
    </row>
    <row r="561" spans="1:7" ht="20.100000000000001" customHeight="1" x14ac:dyDescent="0.25">
      <c r="A561" s="5" t="s">
        <v>15</v>
      </c>
      <c r="B561" s="5">
        <v>116</v>
      </c>
      <c r="C561" s="5">
        <v>4208</v>
      </c>
      <c r="D561" s="5">
        <f>$F561-$F$558</f>
        <v>1141397</v>
      </c>
      <c r="E561" s="5">
        <f>100*($F561-$F$558)/($G$558-$F$558)</f>
        <v>62.42548874298231</v>
      </c>
      <c r="F561" s="5">
        <v>5744597</v>
      </c>
      <c r="G561" s="5">
        <v>5715196</v>
      </c>
    </row>
    <row r="562" spans="1:7" ht="20.100000000000001" customHeight="1" x14ac:dyDescent="0.25">
      <c r="A562" s="5" t="s">
        <v>16</v>
      </c>
      <c r="B562" s="5">
        <v>274</v>
      </c>
      <c r="C562" s="5">
        <v>8513</v>
      </c>
      <c r="D562" s="5">
        <f>$F562-$F$558</f>
        <v>1108889</v>
      </c>
      <c r="E562" s="5">
        <f>100*($F562-$F$558)/($G$558-$F$558)</f>
        <v>60.647555396340543</v>
      </c>
      <c r="F562" s="5">
        <v>5712089</v>
      </c>
      <c r="G562" s="5">
        <v>5694009</v>
      </c>
    </row>
    <row r="563" spans="1:7" ht="20.100000000000001" customHeight="1" x14ac:dyDescent="0.25">
      <c r="A563" s="5" t="s">
        <v>17</v>
      </c>
      <c r="B563" s="5">
        <v>460</v>
      </c>
      <c r="C563" s="5">
        <v>12746</v>
      </c>
      <c r="D563" s="5">
        <f>$F563-$F$558</f>
        <v>1096591</v>
      </c>
      <c r="E563" s="5">
        <f>100*($F563-$F$558)/($G$558-$F$558)</f>
        <v>59.9749509821348</v>
      </c>
      <c r="F563" s="5">
        <v>5699791</v>
      </c>
      <c r="G563" s="5">
        <v>5669017</v>
      </c>
    </row>
    <row r="564" spans="1:7" ht="20.100000000000001" customHeight="1" x14ac:dyDescent="0.25">
      <c r="A564" s="6" t="s">
        <v>18</v>
      </c>
      <c r="B564" s="6">
        <v>1093</v>
      </c>
      <c r="C564" s="6">
        <v>21281</v>
      </c>
      <c r="D564" s="6">
        <f>$F564-$F$558</f>
        <v>1076077</v>
      </c>
      <c r="E564" s="6">
        <f>100*($F564-$F$558)/($G$558-$F$558)</f>
        <v>58.852995627360308</v>
      </c>
      <c r="F564" s="6">
        <v>5679277</v>
      </c>
      <c r="G564" s="6">
        <v>5669970</v>
      </c>
    </row>
    <row r="567" spans="1:7" ht="20.100000000000001" customHeight="1" x14ac:dyDescent="0.25">
      <c r="A567" s="4" t="s">
        <v>19</v>
      </c>
      <c r="B567" s="4" t="s">
        <v>113</v>
      </c>
      <c r="C567" s="4" t="s">
        <v>114</v>
      </c>
      <c r="D567" s="4" t="s">
        <v>42</v>
      </c>
      <c r="E567" s="4" t="s">
        <v>23</v>
      </c>
      <c r="F567" s="4">
        <v>253195</v>
      </c>
      <c r="G567" s="4">
        <f>'[1]Худшее для КЗН'!$B$63</f>
        <v>261841</v>
      </c>
    </row>
    <row r="568" spans="1:7" ht="20.100000000000001" customHeight="1" x14ac:dyDescent="0.25">
      <c r="A568" s="4" t="s">
        <v>24</v>
      </c>
      <c r="B568" s="4" t="s">
        <v>25</v>
      </c>
      <c r="C568" s="4" t="s">
        <v>26</v>
      </c>
      <c r="D568" s="4" t="s">
        <v>27</v>
      </c>
      <c r="E568" s="4" t="s">
        <v>28</v>
      </c>
      <c r="F568" s="4" t="s">
        <v>29</v>
      </c>
      <c r="G568" s="4" t="s">
        <v>30</v>
      </c>
    </row>
    <row r="569" spans="1:7" ht="20.100000000000001" customHeight="1" x14ac:dyDescent="0.25">
      <c r="A569" s="5" t="s">
        <v>13</v>
      </c>
      <c r="B569" s="5">
        <v>68</v>
      </c>
      <c r="C569" s="5">
        <v>2109</v>
      </c>
      <c r="D569" s="5">
        <f>$F569-$F$567</f>
        <v>3740</v>
      </c>
      <c r="E569" s="5">
        <f>100*($F569-$F$567)/($G$567-$F$567)</f>
        <v>43.256997455470739</v>
      </c>
      <c r="F569" s="5">
        <v>256935</v>
      </c>
      <c r="G569" s="5">
        <v>256795</v>
      </c>
    </row>
    <row r="570" spans="1:7" ht="20.100000000000001" customHeight="1" x14ac:dyDescent="0.25">
      <c r="A570" s="5" t="s">
        <v>15</v>
      </c>
      <c r="B570" s="5">
        <v>145</v>
      </c>
      <c r="C570" s="5">
        <v>4235</v>
      </c>
      <c r="D570" s="5">
        <f>$F570-$F$567</f>
        <v>3498</v>
      </c>
      <c r="E570" s="5">
        <f>100*($F570-$F$567)/($G$567-$F$567)</f>
        <v>40.458015267175576</v>
      </c>
      <c r="F570" s="5">
        <v>256693</v>
      </c>
      <c r="G570" s="5">
        <v>256572</v>
      </c>
    </row>
    <row r="571" spans="1:7" ht="20.100000000000001" customHeight="1" x14ac:dyDescent="0.25">
      <c r="A571" s="5" t="s">
        <v>16</v>
      </c>
      <c r="B571" s="5">
        <v>338</v>
      </c>
      <c r="C571" s="5">
        <v>8473</v>
      </c>
      <c r="D571" s="5">
        <f>$F571-$F$567</f>
        <v>3340</v>
      </c>
      <c r="E571" s="5">
        <f>100*($F571-$F$567)/($G$567-$F$567)</f>
        <v>38.630580615313441</v>
      </c>
      <c r="F571" s="5">
        <v>256535</v>
      </c>
      <c r="G571" s="5">
        <v>256414</v>
      </c>
    </row>
    <row r="572" spans="1:7" ht="20.100000000000001" customHeight="1" x14ac:dyDescent="0.25">
      <c r="A572" s="5" t="s">
        <v>17</v>
      </c>
      <c r="B572" s="5">
        <v>556</v>
      </c>
      <c r="C572" s="5">
        <v>12821</v>
      </c>
      <c r="D572" s="5">
        <f>$F572-$F$567</f>
        <v>3186</v>
      </c>
      <c r="E572" s="5">
        <f>100*($F572-$F$567)/($G$567-$F$567)</f>
        <v>36.849410131852878</v>
      </c>
      <c r="F572" s="5">
        <v>256381</v>
      </c>
      <c r="G572" s="5">
        <v>256185</v>
      </c>
    </row>
    <row r="573" spans="1:7" ht="20.100000000000001" customHeight="1" x14ac:dyDescent="0.25">
      <c r="A573" s="6" t="s">
        <v>18</v>
      </c>
      <c r="B573" s="6">
        <v>1305</v>
      </c>
      <c r="C573" s="6">
        <v>21449</v>
      </c>
      <c r="D573" s="6">
        <f>$F573-$F$567</f>
        <v>2975</v>
      </c>
      <c r="E573" s="6">
        <f>100*($F573-$F$567)/($G$567-$F$567)</f>
        <v>34.408975248669904</v>
      </c>
      <c r="F573" s="6">
        <v>256170</v>
      </c>
      <c r="G573" s="6">
        <v>256034</v>
      </c>
    </row>
    <row r="576" spans="1:7" ht="20.100000000000001" customHeight="1" x14ac:dyDescent="0.25">
      <c r="A576" s="4" t="s">
        <v>19</v>
      </c>
      <c r="B576" s="4" t="s">
        <v>115</v>
      </c>
      <c r="C576" s="4" t="s">
        <v>114</v>
      </c>
      <c r="D576" s="4" t="s">
        <v>42</v>
      </c>
      <c r="E576" s="4" t="s">
        <v>23</v>
      </c>
      <c r="F576" s="4">
        <v>7763962</v>
      </c>
      <c r="G576" s="4">
        <f>'[1]Худшее для КЗН'!$B$64</f>
        <v>10916368</v>
      </c>
    </row>
    <row r="577" spans="1:7" ht="20.100000000000001" customHeight="1" x14ac:dyDescent="0.25">
      <c r="A577" s="4" t="s">
        <v>24</v>
      </c>
      <c r="B577" s="4" t="s">
        <v>25</v>
      </c>
      <c r="C577" s="4" t="s">
        <v>26</v>
      </c>
      <c r="D577" s="4" t="s">
        <v>27</v>
      </c>
      <c r="E577" s="4" t="s">
        <v>28</v>
      </c>
      <c r="F577" s="4" t="s">
        <v>29</v>
      </c>
      <c r="G577" s="4" t="s">
        <v>30</v>
      </c>
    </row>
    <row r="578" spans="1:7" ht="20.100000000000001" customHeight="1" x14ac:dyDescent="0.25">
      <c r="A578" s="5" t="s">
        <v>13</v>
      </c>
      <c r="B578" s="5">
        <v>70</v>
      </c>
      <c r="C578" s="5">
        <v>2106</v>
      </c>
      <c r="D578" s="5">
        <f>$F578-$F$576</f>
        <v>2039314</v>
      </c>
      <c r="E578" s="5">
        <f>100*($F578-$F$576)/($G$576-$F$576)</f>
        <v>64.690715599450073</v>
      </c>
      <c r="F578" s="5">
        <v>9803276</v>
      </c>
      <c r="G578" s="5">
        <v>9769456</v>
      </c>
    </row>
    <row r="579" spans="1:7" ht="20.100000000000001" customHeight="1" x14ac:dyDescent="0.25">
      <c r="A579" s="5" t="s">
        <v>15</v>
      </c>
      <c r="B579" s="5">
        <v>151</v>
      </c>
      <c r="C579" s="5">
        <v>4226</v>
      </c>
      <c r="D579" s="5">
        <f>$F579-$F$576</f>
        <v>2008083</v>
      </c>
      <c r="E579" s="5">
        <f>100*($F579-$F$576)/($G$576-$F$576)</f>
        <v>63.700011990841283</v>
      </c>
      <c r="F579" s="5">
        <v>9772045</v>
      </c>
      <c r="G579" s="5">
        <v>9721839</v>
      </c>
    </row>
    <row r="580" spans="1:7" ht="20.100000000000001" customHeight="1" x14ac:dyDescent="0.25">
      <c r="A580" s="5" t="s">
        <v>16</v>
      </c>
      <c r="B580" s="5">
        <v>343</v>
      </c>
      <c r="C580" s="5">
        <v>8466</v>
      </c>
      <c r="D580" s="5">
        <f>$F580-$F$576</f>
        <v>1959482</v>
      </c>
      <c r="E580" s="5">
        <f>100*($F580-$F$576)/($G$576-$F$576)</f>
        <v>62.158300675737834</v>
      </c>
      <c r="F580" s="5">
        <v>9723444</v>
      </c>
      <c r="G580" s="5">
        <v>9692486</v>
      </c>
    </row>
    <row r="581" spans="1:7" ht="20.100000000000001" customHeight="1" x14ac:dyDescent="0.25">
      <c r="A581" s="5" t="s">
        <v>17</v>
      </c>
      <c r="B581" s="5">
        <v>565</v>
      </c>
      <c r="C581" s="5">
        <v>12759</v>
      </c>
      <c r="D581" s="5">
        <f>$F581-$F$576</f>
        <v>1941465</v>
      </c>
      <c r="E581" s="5">
        <f>100*($F581-$F$576)/($G$576-$F$576)</f>
        <v>61.586768963134823</v>
      </c>
      <c r="F581" s="5">
        <v>9705427</v>
      </c>
      <c r="G581" s="5">
        <v>9676913</v>
      </c>
    </row>
    <row r="582" spans="1:7" ht="20.100000000000001" customHeight="1" x14ac:dyDescent="0.25">
      <c r="A582" s="6" t="s">
        <v>18</v>
      </c>
      <c r="B582" s="6">
        <v>1272</v>
      </c>
      <c r="C582" s="6">
        <v>21430</v>
      </c>
      <c r="D582" s="6">
        <f>$F582-$F$576</f>
        <v>1896102</v>
      </c>
      <c r="E582" s="6">
        <f>100*($F582-$F$576)/($G$576-$F$576)</f>
        <v>60.147772843980121</v>
      </c>
      <c r="F582" s="6">
        <v>9660064</v>
      </c>
      <c r="G582" s="6">
        <v>9630138</v>
      </c>
    </row>
    <row r="585" spans="1:7" ht="20.100000000000001" customHeight="1" x14ac:dyDescent="0.25">
      <c r="A585" s="4" t="s">
        <v>19</v>
      </c>
      <c r="B585" s="4" t="s">
        <v>116</v>
      </c>
      <c r="C585" s="4" t="s">
        <v>117</v>
      </c>
      <c r="D585" s="4" t="s">
        <v>42</v>
      </c>
      <c r="E585" s="4" t="s">
        <v>23</v>
      </c>
      <c r="F585" s="4">
        <v>360630</v>
      </c>
      <c r="G585" s="4">
        <f>'[1]Худшее для КЗН'!$B$65</f>
        <v>371826</v>
      </c>
    </row>
    <row r="586" spans="1:7" ht="20.100000000000001" customHeight="1" x14ac:dyDescent="0.25">
      <c r="A586" s="4" t="s">
        <v>24</v>
      </c>
      <c r="B586" s="4" t="s">
        <v>25</v>
      </c>
      <c r="C586" s="4" t="s">
        <v>26</v>
      </c>
      <c r="D586" s="4" t="s">
        <v>27</v>
      </c>
      <c r="E586" s="4" t="s">
        <v>28</v>
      </c>
      <c r="F586" s="4" t="s">
        <v>29</v>
      </c>
      <c r="G586" s="4" t="s">
        <v>30</v>
      </c>
    </row>
    <row r="587" spans="1:7" ht="20.100000000000001" customHeight="1" x14ac:dyDescent="0.25">
      <c r="A587" s="5" t="s">
        <v>13</v>
      </c>
      <c r="B587" s="5">
        <v>84</v>
      </c>
      <c r="C587" s="5">
        <v>2108</v>
      </c>
      <c r="D587" s="5">
        <f>$F587-$F$585</f>
        <v>4958</v>
      </c>
      <c r="E587" s="5">
        <f>100*($F587-$F$585)/($G$585-$F$585)</f>
        <v>44.283672740264379</v>
      </c>
      <c r="F587" s="5">
        <v>365588</v>
      </c>
      <c r="G587" s="5">
        <v>365302</v>
      </c>
    </row>
    <row r="588" spans="1:7" ht="20.100000000000001" customHeight="1" x14ac:dyDescent="0.25">
      <c r="A588" s="5" t="s">
        <v>15</v>
      </c>
      <c r="B588" s="5">
        <v>178</v>
      </c>
      <c r="C588" s="5">
        <v>4249</v>
      </c>
      <c r="D588" s="5">
        <f>$F588-$F$585</f>
        <v>4619</v>
      </c>
      <c r="E588" s="5">
        <f>100*($F588-$F$585)/($G$585-$F$585)</f>
        <v>41.25580564487317</v>
      </c>
      <c r="F588" s="5">
        <v>365249</v>
      </c>
      <c r="G588" s="5">
        <v>365104</v>
      </c>
    </row>
    <row r="589" spans="1:7" ht="20.100000000000001" customHeight="1" x14ac:dyDescent="0.25">
      <c r="A589" s="5" t="s">
        <v>16</v>
      </c>
      <c r="B589" s="5">
        <v>407</v>
      </c>
      <c r="C589" s="5">
        <v>8503</v>
      </c>
      <c r="D589" s="5">
        <f>$F589-$F$585</f>
        <v>4394</v>
      </c>
      <c r="E589" s="5">
        <f>100*($F589-$F$585)/($G$585-$F$585)</f>
        <v>39.246159342622363</v>
      </c>
      <c r="F589" s="5">
        <v>365024</v>
      </c>
      <c r="G589" s="5">
        <v>364884</v>
      </c>
    </row>
    <row r="590" spans="1:7" ht="20.100000000000001" customHeight="1" x14ac:dyDescent="0.25">
      <c r="A590" s="5" t="s">
        <v>17</v>
      </c>
      <c r="B590" s="5">
        <v>667</v>
      </c>
      <c r="C590" s="5">
        <v>12838</v>
      </c>
      <c r="D590" s="5">
        <f>$F590-$F$585</f>
        <v>4243</v>
      </c>
      <c r="E590" s="5">
        <f>100*($F590-$F$585)/($G$585-$F$585)</f>
        <v>37.897463379778493</v>
      </c>
      <c r="F590" s="5">
        <v>364873</v>
      </c>
      <c r="G590" s="5">
        <v>364685</v>
      </c>
    </row>
    <row r="591" spans="1:7" ht="20.100000000000001" customHeight="1" x14ac:dyDescent="0.25">
      <c r="A591" s="6" t="s">
        <v>18</v>
      </c>
      <c r="B591" s="6">
        <v>1475</v>
      </c>
      <c r="C591" s="6">
        <v>21506</v>
      </c>
      <c r="D591" s="6">
        <f>$F591-$F$585</f>
        <v>4133</v>
      </c>
      <c r="E591" s="6">
        <f>100*($F591-$F$585)/($G$585-$F$585)</f>
        <v>36.914969632011434</v>
      </c>
      <c r="F591" s="6">
        <v>364763</v>
      </c>
      <c r="G591" s="6">
        <v>364624</v>
      </c>
    </row>
    <row r="594" spans="1:7" ht="20.100000000000001" customHeight="1" x14ac:dyDescent="0.25">
      <c r="A594" s="4" t="s">
        <v>19</v>
      </c>
      <c r="B594" s="4" t="s">
        <v>118</v>
      </c>
      <c r="C594" s="4" t="s">
        <v>117</v>
      </c>
      <c r="D594" s="4" t="s">
        <v>42</v>
      </c>
      <c r="E594" s="4" t="s">
        <v>23</v>
      </c>
      <c r="F594" s="4">
        <v>12490441</v>
      </c>
      <c r="G594" s="4">
        <f>'[1]Худшее для КЗН'!$B$66</f>
        <v>17448753</v>
      </c>
    </row>
    <row r="595" spans="1:7" ht="20.100000000000001" customHeight="1" x14ac:dyDescent="0.25">
      <c r="A595" s="4" t="s">
        <v>24</v>
      </c>
      <c r="B595" s="4" t="s">
        <v>25</v>
      </c>
      <c r="C595" s="4" t="s">
        <v>26</v>
      </c>
      <c r="D595" s="4" t="s">
        <v>27</v>
      </c>
      <c r="E595" s="4" t="s">
        <v>28</v>
      </c>
      <c r="F595" s="4" t="s">
        <v>29</v>
      </c>
      <c r="G595" s="4" t="s">
        <v>30</v>
      </c>
    </row>
    <row r="596" spans="1:7" ht="20.100000000000001" customHeight="1" x14ac:dyDescent="0.25">
      <c r="A596" s="5" t="s">
        <v>13</v>
      </c>
      <c r="B596" s="5">
        <v>82</v>
      </c>
      <c r="C596" s="5">
        <v>2117</v>
      </c>
      <c r="D596" s="5">
        <f>$F596-$F$594</f>
        <v>3325166</v>
      </c>
      <c r="E596" s="5">
        <f>100*($F596-$F$594)/($G$594-$F$594)</f>
        <v>67.062459966214305</v>
      </c>
      <c r="F596" s="5">
        <v>15815607</v>
      </c>
      <c r="G596" s="5">
        <v>15769277</v>
      </c>
    </row>
    <row r="597" spans="1:7" ht="20.100000000000001" customHeight="1" x14ac:dyDescent="0.25">
      <c r="A597" s="5" t="s">
        <v>15</v>
      </c>
      <c r="B597" s="5">
        <v>177</v>
      </c>
      <c r="C597" s="5">
        <v>4239</v>
      </c>
      <c r="D597" s="5">
        <f>$F597-$F$594</f>
        <v>3270316</v>
      </c>
      <c r="E597" s="5">
        <f>100*($F597-$F$594)/($G$594-$F$594)</f>
        <v>65.956236719270592</v>
      </c>
      <c r="F597" s="5">
        <v>15760757</v>
      </c>
      <c r="G597" s="5">
        <v>15727122</v>
      </c>
    </row>
    <row r="598" spans="1:7" ht="20.100000000000001" customHeight="1" x14ac:dyDescent="0.25">
      <c r="A598" s="5" t="s">
        <v>16</v>
      </c>
      <c r="B598" s="5">
        <v>410</v>
      </c>
      <c r="C598" s="5">
        <v>8541</v>
      </c>
      <c r="D598" s="5">
        <f>$F598-$F$594</f>
        <v>3191421</v>
      </c>
      <c r="E598" s="5">
        <f>100*($F598-$F$594)/($G$594-$F$594)</f>
        <v>64.365070209377706</v>
      </c>
      <c r="F598" s="5">
        <v>15681862</v>
      </c>
      <c r="G598" s="5">
        <v>15611756</v>
      </c>
    </row>
    <row r="599" spans="1:7" ht="20.100000000000001" customHeight="1" x14ac:dyDescent="0.25">
      <c r="A599" s="5" t="s">
        <v>17</v>
      </c>
      <c r="B599" s="5">
        <v>666</v>
      </c>
      <c r="C599" s="5">
        <v>12857</v>
      </c>
      <c r="D599" s="5">
        <f>$F599-$F$594</f>
        <v>3148205</v>
      </c>
      <c r="E599" s="5">
        <f>100*($F599-$F$594)/($G$594-$F$594)</f>
        <v>63.493483266079259</v>
      </c>
      <c r="F599" s="5">
        <v>15638646</v>
      </c>
      <c r="G599" s="5">
        <v>15588960</v>
      </c>
    </row>
    <row r="600" spans="1:7" ht="20.100000000000001" customHeight="1" x14ac:dyDescent="0.25">
      <c r="A600" s="6" t="s">
        <v>18</v>
      </c>
      <c r="B600" s="6">
        <v>1479</v>
      </c>
      <c r="C600" s="6">
        <v>21521</v>
      </c>
      <c r="D600" s="6">
        <f>$F600-$F$594</f>
        <v>3094815</v>
      </c>
      <c r="E600" s="6">
        <f>100*($F600-$F$594)/($G$594-$F$594)</f>
        <v>62.416705523976709</v>
      </c>
      <c r="F600" s="6">
        <v>15585256</v>
      </c>
      <c r="G600" s="6">
        <v>15517138</v>
      </c>
    </row>
    <row r="603" spans="1:7" ht="20.100000000000001" customHeight="1" x14ac:dyDescent="0.25">
      <c r="A603" s="4" t="s">
        <v>19</v>
      </c>
      <c r="B603" s="4" t="s">
        <v>119</v>
      </c>
      <c r="C603" s="4" t="s">
        <v>40</v>
      </c>
      <c r="D603" s="4" t="s">
        <v>32</v>
      </c>
      <c r="E603" s="4" t="s">
        <v>23</v>
      </c>
      <c r="F603" s="4">
        <v>578</v>
      </c>
      <c r="G603" s="4">
        <f>'[1]Худшее для КЗН'!$B$67</f>
        <v>1042</v>
      </c>
    </row>
    <row r="604" spans="1:7" ht="20.100000000000001" customHeight="1" x14ac:dyDescent="0.25">
      <c r="A604" s="4" t="s">
        <v>24</v>
      </c>
      <c r="B604" s="4" t="s">
        <v>25</v>
      </c>
      <c r="C604" s="4" t="s">
        <v>26</v>
      </c>
      <c r="D604" s="4" t="s">
        <v>27</v>
      </c>
      <c r="E604" s="4" t="s">
        <v>28</v>
      </c>
      <c r="F604" s="4" t="s">
        <v>29</v>
      </c>
      <c r="G604" s="4" t="s">
        <v>30</v>
      </c>
    </row>
    <row r="605" spans="1:7" ht="20.100000000000001" customHeight="1" x14ac:dyDescent="0.25">
      <c r="A605" s="5" t="s">
        <v>13</v>
      </c>
      <c r="B605" s="5">
        <v>6</v>
      </c>
      <c r="C605" s="5">
        <v>2052</v>
      </c>
      <c r="D605" s="5">
        <f>$F605-$F$603</f>
        <v>36</v>
      </c>
      <c r="E605" s="5">
        <f>100*($F605-$F$603)/($G$603-$F$603)</f>
        <v>7.7586206896551726</v>
      </c>
      <c r="F605" s="5">
        <v>614</v>
      </c>
      <c r="G605" s="5">
        <v>596</v>
      </c>
    </row>
    <row r="606" spans="1:7" ht="20.100000000000001" customHeight="1" x14ac:dyDescent="0.25">
      <c r="A606" s="5" t="s">
        <v>15</v>
      </c>
      <c r="B606" s="5">
        <v>15</v>
      </c>
      <c r="C606" s="5">
        <v>4103</v>
      </c>
      <c r="D606" s="5">
        <f>$F606-$F$603</f>
        <v>31</v>
      </c>
      <c r="E606" s="5">
        <f>100*($F606-$F$603)/($G$603-$F$603)</f>
        <v>6.681034482758621</v>
      </c>
      <c r="F606" s="5">
        <v>609</v>
      </c>
      <c r="G606" s="5">
        <v>592</v>
      </c>
    </row>
    <row r="607" spans="1:7" ht="20.100000000000001" customHeight="1" x14ac:dyDescent="0.25">
      <c r="A607" s="6" t="s">
        <v>16</v>
      </c>
      <c r="B607" s="6">
        <v>48</v>
      </c>
      <c r="C607" s="6">
        <v>8233</v>
      </c>
      <c r="D607" s="6">
        <f>$F607-$F$603</f>
        <v>14</v>
      </c>
      <c r="E607" s="6">
        <f>100*($F607-$F$603)/($G$603-$F$603)</f>
        <v>3.0172413793103448</v>
      </c>
      <c r="F607" s="6">
        <v>592</v>
      </c>
      <c r="G607" s="6">
        <v>578</v>
      </c>
    </row>
    <row r="608" spans="1:7" ht="20.100000000000001" customHeight="1" x14ac:dyDescent="0.25">
      <c r="A608" s="5" t="s">
        <v>17</v>
      </c>
      <c r="B608" s="5">
        <v>99</v>
      </c>
      <c r="C608" s="5">
        <v>12325</v>
      </c>
      <c r="D608" s="5">
        <f>$F608-$F$603</f>
        <v>17</v>
      </c>
      <c r="E608" s="5">
        <f>100*($F608-$F$603)/($G$603-$F$603)</f>
        <v>3.6637931034482758</v>
      </c>
      <c r="F608" s="5">
        <v>595</v>
      </c>
      <c r="G608" s="5">
        <v>586</v>
      </c>
    </row>
    <row r="609" spans="1:7" ht="20.100000000000001" customHeight="1" x14ac:dyDescent="0.25">
      <c r="A609" s="5" t="s">
        <v>18</v>
      </c>
      <c r="B609" s="5">
        <v>361</v>
      </c>
      <c r="C609" s="5">
        <v>20550</v>
      </c>
      <c r="D609" s="5">
        <f>$F609-$F$603</f>
        <v>15</v>
      </c>
      <c r="E609" s="5">
        <f>100*($F609-$F$603)/($G$603-$F$603)</f>
        <v>3.2327586206896552</v>
      </c>
      <c r="F609" s="5">
        <v>593</v>
      </c>
      <c r="G609" s="5">
        <v>588</v>
      </c>
    </row>
    <row r="612" spans="1:7" ht="20.100000000000001" customHeight="1" x14ac:dyDescent="0.25">
      <c r="A612" s="4" t="s">
        <v>19</v>
      </c>
      <c r="B612" s="4" t="s">
        <v>120</v>
      </c>
      <c r="C612" s="4" t="s">
        <v>88</v>
      </c>
      <c r="D612" s="4" t="s">
        <v>32</v>
      </c>
      <c r="E612" s="4" t="s">
        <v>23</v>
      </c>
      <c r="F612" s="4">
        <v>1014</v>
      </c>
      <c r="G612" s="4">
        <f>'[1]Худшее для КЗН'!$B$68</f>
        <v>1744</v>
      </c>
    </row>
    <row r="613" spans="1:7" ht="20.100000000000001" customHeight="1" x14ac:dyDescent="0.25">
      <c r="A613" s="4" t="s">
        <v>24</v>
      </c>
      <c r="B613" s="4" t="s">
        <v>25</v>
      </c>
      <c r="C613" s="4" t="s">
        <v>26</v>
      </c>
      <c r="D613" s="4" t="s">
        <v>27</v>
      </c>
      <c r="E613" s="4" t="s">
        <v>28</v>
      </c>
      <c r="F613" s="4" t="s">
        <v>29</v>
      </c>
      <c r="G613" s="4" t="s">
        <v>30</v>
      </c>
    </row>
    <row r="614" spans="1:7" ht="20.100000000000001" customHeight="1" x14ac:dyDescent="0.25">
      <c r="A614" s="5" t="s">
        <v>13</v>
      </c>
      <c r="B614" s="5">
        <v>7</v>
      </c>
      <c r="C614" s="5">
        <v>2062</v>
      </c>
      <c r="D614" s="5">
        <f>$F614-$F$612</f>
        <v>65</v>
      </c>
      <c r="E614" s="5">
        <f>100*($F614-$F$612)/($G$612-$F$612)</f>
        <v>8.9041095890410951</v>
      </c>
      <c r="F614" s="5">
        <v>1079</v>
      </c>
      <c r="G614" s="5">
        <v>1030</v>
      </c>
    </row>
    <row r="615" spans="1:7" ht="20.100000000000001" customHeight="1" x14ac:dyDescent="0.25">
      <c r="A615" s="5" t="s">
        <v>15</v>
      </c>
      <c r="B615" s="5">
        <v>17</v>
      </c>
      <c r="C615" s="5">
        <v>4124</v>
      </c>
      <c r="D615" s="5">
        <f>$F615-$F$612</f>
        <v>53</v>
      </c>
      <c r="E615" s="5">
        <f>100*($F615-$F$612)/($G$612-$F$612)</f>
        <v>7.2602739726027394</v>
      </c>
      <c r="F615" s="5">
        <v>1067</v>
      </c>
      <c r="G615" s="5">
        <v>1028</v>
      </c>
    </row>
    <row r="616" spans="1:7" ht="20.100000000000001" customHeight="1" x14ac:dyDescent="0.25">
      <c r="A616" s="5" t="s">
        <v>16</v>
      </c>
      <c r="B616" s="5">
        <v>52</v>
      </c>
      <c r="C616" s="5">
        <v>8256</v>
      </c>
      <c r="D616" s="5">
        <f>$F616-$F$612</f>
        <v>29</v>
      </c>
      <c r="E616" s="5">
        <f>100*($F616-$F$612)/($G$612-$F$612)</f>
        <v>3.9726027397260273</v>
      </c>
      <c r="F616" s="5">
        <v>1043</v>
      </c>
      <c r="G616" s="5">
        <v>1022</v>
      </c>
    </row>
    <row r="617" spans="1:7" ht="20.100000000000001" customHeight="1" x14ac:dyDescent="0.25">
      <c r="A617" s="5" t="s">
        <v>17</v>
      </c>
      <c r="B617" s="5">
        <v>105</v>
      </c>
      <c r="C617" s="5">
        <v>12330</v>
      </c>
      <c r="D617" s="5">
        <f>$F617-$F$612</f>
        <v>25</v>
      </c>
      <c r="E617" s="5">
        <f>100*($F617-$F$612)/($G$612-$F$612)</f>
        <v>3.4246575342465753</v>
      </c>
      <c r="F617" s="5">
        <v>1039</v>
      </c>
      <c r="G617" s="5">
        <v>1016</v>
      </c>
    </row>
    <row r="618" spans="1:7" ht="20.100000000000001" customHeight="1" x14ac:dyDescent="0.25">
      <c r="A618" s="6" t="s">
        <v>18</v>
      </c>
      <c r="B618" s="6">
        <v>370</v>
      </c>
      <c r="C618" s="6">
        <v>20624</v>
      </c>
      <c r="D618" s="6">
        <f>$F618-$F$612</f>
        <v>19</v>
      </c>
      <c r="E618" s="6">
        <f>100*($F618-$F$612)/($G$612-$F$612)</f>
        <v>2.6027397260273974</v>
      </c>
      <c r="F618" s="6">
        <v>1033</v>
      </c>
      <c r="G618" s="6">
        <v>1016</v>
      </c>
    </row>
    <row r="621" spans="1:7" ht="20.100000000000001" customHeight="1" x14ac:dyDescent="0.25">
      <c r="A621" s="4" t="s">
        <v>19</v>
      </c>
      <c r="B621" s="4" t="s">
        <v>121</v>
      </c>
      <c r="C621" s="4" t="s">
        <v>45</v>
      </c>
      <c r="D621" s="4" t="s">
        <v>32</v>
      </c>
      <c r="E621" s="4" t="s">
        <v>23</v>
      </c>
      <c r="F621" s="4">
        <v>1150</v>
      </c>
      <c r="G621" s="4">
        <f>'[1]Худшее для КЗН'!$B$69</f>
        <v>2016</v>
      </c>
    </row>
    <row r="622" spans="1:7" ht="20.100000000000001" customHeight="1" x14ac:dyDescent="0.25">
      <c r="A622" s="4" t="s">
        <v>24</v>
      </c>
      <c r="B622" s="4" t="s">
        <v>25</v>
      </c>
      <c r="C622" s="4" t="s">
        <v>26</v>
      </c>
      <c r="D622" s="4" t="s">
        <v>27</v>
      </c>
      <c r="E622" s="4" t="s">
        <v>28</v>
      </c>
      <c r="F622" s="4" t="s">
        <v>29</v>
      </c>
      <c r="G622" s="4" t="s">
        <v>30</v>
      </c>
    </row>
    <row r="623" spans="1:7" ht="20.100000000000001" customHeight="1" x14ac:dyDescent="0.25">
      <c r="A623" s="5" t="s">
        <v>13</v>
      </c>
      <c r="B623" s="5">
        <v>8</v>
      </c>
      <c r="C623" s="5">
        <v>2058</v>
      </c>
      <c r="D623" s="5">
        <f>$F623-$F$621</f>
        <v>93</v>
      </c>
      <c r="E623" s="5">
        <f>100*($F623-$F$621)/($G$621-$F$621)</f>
        <v>10.739030023094688</v>
      </c>
      <c r="F623" s="5">
        <v>1243</v>
      </c>
      <c r="G623" s="5">
        <v>1202</v>
      </c>
    </row>
    <row r="624" spans="1:7" ht="20.100000000000001" customHeight="1" x14ac:dyDescent="0.25">
      <c r="A624" s="5" t="s">
        <v>15</v>
      </c>
      <c r="B624" s="5">
        <v>17</v>
      </c>
      <c r="C624" s="5">
        <v>4120</v>
      </c>
      <c r="D624" s="5">
        <f>$F624-$F$621</f>
        <v>68</v>
      </c>
      <c r="E624" s="5">
        <f>100*($F624-$F$621)/($G$621-$F$621)</f>
        <v>7.8521939953810627</v>
      </c>
      <c r="F624" s="5">
        <v>1218</v>
      </c>
      <c r="G624" s="5">
        <v>1190</v>
      </c>
    </row>
    <row r="625" spans="1:7" ht="20.100000000000001" customHeight="1" x14ac:dyDescent="0.25">
      <c r="A625" s="5" t="s">
        <v>16</v>
      </c>
      <c r="B625" s="5">
        <v>54</v>
      </c>
      <c r="C625" s="5">
        <v>8248</v>
      </c>
      <c r="D625" s="5">
        <f>$F625-$F$621</f>
        <v>40</v>
      </c>
      <c r="E625" s="5">
        <f>100*($F625-$F$621)/($G$621-$F$621)</f>
        <v>4.6189376443418011</v>
      </c>
      <c r="F625" s="5">
        <v>1190</v>
      </c>
      <c r="G625" s="5">
        <v>1170</v>
      </c>
    </row>
    <row r="626" spans="1:7" ht="20.100000000000001" customHeight="1" x14ac:dyDescent="0.25">
      <c r="A626" s="5" t="s">
        <v>17</v>
      </c>
      <c r="B626" s="5">
        <v>110</v>
      </c>
      <c r="C626" s="5">
        <v>12351</v>
      </c>
      <c r="D626" s="5">
        <f>$F626-$F$621</f>
        <v>30</v>
      </c>
      <c r="E626" s="5">
        <f>100*($F626-$F$621)/($G$621-$F$621)</f>
        <v>3.464203233256351</v>
      </c>
      <c r="F626" s="5">
        <v>1180</v>
      </c>
      <c r="G626" s="5">
        <v>1150</v>
      </c>
    </row>
    <row r="627" spans="1:7" ht="20.100000000000001" customHeight="1" x14ac:dyDescent="0.25">
      <c r="A627" s="6" t="s">
        <v>18</v>
      </c>
      <c r="B627" s="6">
        <v>385</v>
      </c>
      <c r="C627" s="6">
        <v>20646</v>
      </c>
      <c r="D627" s="6">
        <f>$F627-$F$621</f>
        <v>10</v>
      </c>
      <c r="E627" s="6">
        <f>100*($F627-$F$621)/($G$621-$F$621)</f>
        <v>1.1547344110854503</v>
      </c>
      <c r="F627" s="6">
        <v>1160</v>
      </c>
      <c r="G627" s="6">
        <v>1150</v>
      </c>
    </row>
    <row r="630" spans="1:7" ht="20.100000000000001" customHeight="1" x14ac:dyDescent="0.25">
      <c r="A630" s="4" t="s">
        <v>19</v>
      </c>
      <c r="B630" s="4" t="s">
        <v>122</v>
      </c>
      <c r="C630" s="4" t="s">
        <v>66</v>
      </c>
      <c r="D630" s="4" t="s">
        <v>32</v>
      </c>
      <c r="E630" s="4" t="s">
        <v>23</v>
      </c>
      <c r="F630" s="4">
        <v>1610</v>
      </c>
      <c r="G630" s="4">
        <f>'[1]Худшее для КЗН'!$B$70</f>
        <v>2682</v>
      </c>
    </row>
    <row r="631" spans="1:7" ht="20.100000000000001" customHeight="1" x14ac:dyDescent="0.25">
      <c r="A631" s="4" t="s">
        <v>24</v>
      </c>
      <c r="B631" s="4" t="s">
        <v>25</v>
      </c>
      <c r="C631" s="4" t="s">
        <v>26</v>
      </c>
      <c r="D631" s="4" t="s">
        <v>27</v>
      </c>
      <c r="E631" s="4" t="s">
        <v>28</v>
      </c>
      <c r="F631" s="4" t="s">
        <v>29</v>
      </c>
      <c r="G631" s="4" t="s">
        <v>30</v>
      </c>
    </row>
    <row r="632" spans="1:7" ht="20.100000000000001" customHeight="1" x14ac:dyDescent="0.25">
      <c r="A632" s="5" t="s">
        <v>13</v>
      </c>
      <c r="B632" s="5">
        <v>11</v>
      </c>
      <c r="C632" s="5">
        <v>2062</v>
      </c>
      <c r="D632" s="5">
        <f>$F632-$F$630</f>
        <v>141</v>
      </c>
      <c r="E632" s="5">
        <f>100*($F632-$F$630)/($G$630-$F$630)</f>
        <v>13.152985074626866</v>
      </c>
      <c r="F632" s="5">
        <v>1751</v>
      </c>
      <c r="G632" s="5">
        <v>1670</v>
      </c>
    </row>
    <row r="633" spans="1:7" ht="20.100000000000001" customHeight="1" x14ac:dyDescent="0.25">
      <c r="A633" s="5" t="s">
        <v>15</v>
      </c>
      <c r="B633" s="5">
        <v>19</v>
      </c>
      <c r="C633" s="5">
        <v>4134</v>
      </c>
      <c r="D633" s="5">
        <f>$F633-$F$630</f>
        <v>115</v>
      </c>
      <c r="E633" s="5">
        <f>100*($F633-$F$630)/($G$630-$F$630)</f>
        <v>10.727611940298507</v>
      </c>
      <c r="F633" s="5">
        <v>1725</v>
      </c>
      <c r="G633" s="5">
        <v>1680</v>
      </c>
    </row>
    <row r="634" spans="1:7" ht="20.100000000000001" customHeight="1" x14ac:dyDescent="0.25">
      <c r="A634" s="5" t="s">
        <v>16</v>
      </c>
      <c r="B634" s="5">
        <v>57</v>
      </c>
      <c r="C634" s="5">
        <v>8274</v>
      </c>
      <c r="D634" s="5">
        <f>$F634-$F$630</f>
        <v>76</v>
      </c>
      <c r="E634" s="5">
        <f>100*($F634-$F$630)/($G$630-$F$630)</f>
        <v>7.08955223880597</v>
      </c>
      <c r="F634" s="5">
        <v>1686</v>
      </c>
      <c r="G634" s="5">
        <v>1642</v>
      </c>
    </row>
    <row r="635" spans="1:7" ht="20.100000000000001" customHeight="1" x14ac:dyDescent="0.25">
      <c r="A635" s="5" t="s">
        <v>17</v>
      </c>
      <c r="B635" s="5">
        <v>117</v>
      </c>
      <c r="C635" s="5">
        <v>12420</v>
      </c>
      <c r="D635" s="5">
        <f>$F635-$F$630</f>
        <v>59</v>
      </c>
      <c r="E635" s="5">
        <f>100*($F635-$F$630)/($G$630-$F$630)</f>
        <v>5.5037313432835822</v>
      </c>
      <c r="F635" s="5">
        <v>1669</v>
      </c>
      <c r="G635" s="5">
        <v>1638</v>
      </c>
    </row>
    <row r="636" spans="1:7" ht="20.100000000000001" customHeight="1" x14ac:dyDescent="0.25">
      <c r="A636" s="6" t="s">
        <v>18</v>
      </c>
      <c r="B636" s="6">
        <v>424</v>
      </c>
      <c r="C636" s="6">
        <v>20712</v>
      </c>
      <c r="D636" s="6">
        <f>$F636-$F$630</f>
        <v>50</v>
      </c>
      <c r="E636" s="6">
        <f>100*($F636-$F$630)/($G$630-$F$630)</f>
        <v>4.6641791044776122</v>
      </c>
      <c r="F636" s="6">
        <v>1660</v>
      </c>
      <c r="G636" s="6">
        <v>1622</v>
      </c>
    </row>
    <row r="639" spans="1:7" ht="20.100000000000001" customHeight="1" x14ac:dyDescent="0.25">
      <c r="A639" s="4" t="s">
        <v>19</v>
      </c>
      <c r="B639" s="4" t="s">
        <v>123</v>
      </c>
      <c r="C639" s="4" t="s">
        <v>66</v>
      </c>
      <c r="D639" s="4" t="s">
        <v>32</v>
      </c>
      <c r="E639" s="4" t="s">
        <v>23</v>
      </c>
      <c r="F639" s="4">
        <v>1240</v>
      </c>
      <c r="G639" s="4">
        <f>'[1]Худшее для КЗН'!$B$71</f>
        <v>2202</v>
      </c>
    </row>
    <row r="640" spans="1:7" ht="20.100000000000001" customHeight="1" x14ac:dyDescent="0.25">
      <c r="A640" s="4" t="s">
        <v>24</v>
      </c>
      <c r="B640" s="4" t="s">
        <v>25</v>
      </c>
      <c r="C640" s="4" t="s">
        <v>26</v>
      </c>
      <c r="D640" s="4" t="s">
        <v>27</v>
      </c>
      <c r="E640" s="4" t="s">
        <v>28</v>
      </c>
      <c r="F640" s="4" t="s">
        <v>29</v>
      </c>
      <c r="G640" s="4" t="s">
        <v>30</v>
      </c>
    </row>
    <row r="641" spans="1:7" ht="20.100000000000001" customHeight="1" x14ac:dyDescent="0.25">
      <c r="A641" s="5" t="s">
        <v>13</v>
      </c>
      <c r="B641" s="5">
        <v>21</v>
      </c>
      <c r="C641" s="5">
        <v>2062</v>
      </c>
      <c r="D641" s="5">
        <f>$F641-$F$639</f>
        <v>123</v>
      </c>
      <c r="E641" s="5">
        <f>100*($F641-$F$639)/($G$639-$F$639)</f>
        <v>12.785862785862786</v>
      </c>
      <c r="F641" s="5">
        <v>1363</v>
      </c>
      <c r="G641" s="5">
        <v>1312</v>
      </c>
    </row>
    <row r="642" spans="1:7" ht="20.100000000000001" customHeight="1" x14ac:dyDescent="0.25">
      <c r="A642" s="5" t="s">
        <v>15</v>
      </c>
      <c r="B642" s="5">
        <v>30</v>
      </c>
      <c r="C642" s="5">
        <v>4125</v>
      </c>
      <c r="D642" s="5">
        <f>$F642-$F$639</f>
        <v>99</v>
      </c>
      <c r="E642" s="5">
        <f>100*($F642-$F$639)/($G$639-$F$639)</f>
        <v>10.29106029106029</v>
      </c>
      <c r="F642" s="5">
        <v>1339</v>
      </c>
      <c r="G642" s="5">
        <v>1286</v>
      </c>
    </row>
    <row r="643" spans="1:7" ht="20.100000000000001" customHeight="1" x14ac:dyDescent="0.25">
      <c r="A643" s="5" t="s">
        <v>16</v>
      </c>
      <c r="B643" s="5">
        <v>63</v>
      </c>
      <c r="C643" s="5">
        <v>8269</v>
      </c>
      <c r="D643" s="5">
        <f>$F643-$F$639</f>
        <v>67</v>
      </c>
      <c r="E643" s="5">
        <f>100*($F643-$F$639)/($G$639-$F$639)</f>
        <v>6.9646569646569647</v>
      </c>
      <c r="F643" s="5">
        <v>1307</v>
      </c>
      <c r="G643" s="5">
        <v>1274</v>
      </c>
    </row>
    <row r="644" spans="1:7" ht="20.100000000000001" customHeight="1" x14ac:dyDescent="0.25">
      <c r="A644" s="5" t="s">
        <v>17</v>
      </c>
      <c r="B644" s="5">
        <v>124</v>
      </c>
      <c r="C644" s="5">
        <v>12393</v>
      </c>
      <c r="D644" s="5">
        <f>$F644-$F$639</f>
        <v>50</v>
      </c>
      <c r="E644" s="5">
        <f>100*($F644-$F$639)/($G$639-$F$639)</f>
        <v>5.1975051975051976</v>
      </c>
      <c r="F644" s="5">
        <v>1290</v>
      </c>
      <c r="G644" s="5">
        <v>1264</v>
      </c>
    </row>
    <row r="645" spans="1:7" ht="20.100000000000001" customHeight="1" x14ac:dyDescent="0.25">
      <c r="A645" s="6" t="s">
        <v>18</v>
      </c>
      <c r="B645" s="6">
        <v>458</v>
      </c>
      <c r="C645" s="6">
        <v>20690</v>
      </c>
      <c r="D645" s="6">
        <f>$F645-$F$639</f>
        <v>43</v>
      </c>
      <c r="E645" s="6">
        <f>100*($F645-$F$639)/($G$639-$F$639)</f>
        <v>4.4698544698544698</v>
      </c>
      <c r="F645" s="6">
        <v>1283</v>
      </c>
      <c r="G645" s="6">
        <v>1240</v>
      </c>
    </row>
    <row r="648" spans="1:7" ht="20.100000000000001" customHeight="1" x14ac:dyDescent="0.25">
      <c r="A648" s="4" t="s">
        <v>19</v>
      </c>
      <c r="B648" s="4" t="s">
        <v>124</v>
      </c>
      <c r="C648" s="4" t="s">
        <v>125</v>
      </c>
      <c r="D648" s="4" t="s">
        <v>32</v>
      </c>
      <c r="E648" s="4" t="s">
        <v>23</v>
      </c>
      <c r="F648" s="4">
        <v>1732</v>
      </c>
      <c r="G648" s="4">
        <f>'[1]Худшее для КЗН'!$B$72</f>
        <v>2922</v>
      </c>
    </row>
    <row r="649" spans="1:7" ht="20.100000000000001" customHeight="1" x14ac:dyDescent="0.25">
      <c r="A649" s="4" t="s">
        <v>24</v>
      </c>
      <c r="B649" s="4" t="s">
        <v>25</v>
      </c>
      <c r="C649" s="4" t="s">
        <v>26</v>
      </c>
      <c r="D649" s="4" t="s">
        <v>27</v>
      </c>
      <c r="E649" s="4" t="s">
        <v>28</v>
      </c>
      <c r="F649" s="4" t="s">
        <v>29</v>
      </c>
      <c r="G649" s="4" t="s">
        <v>30</v>
      </c>
    </row>
    <row r="650" spans="1:7" ht="20.100000000000001" customHeight="1" x14ac:dyDescent="0.25">
      <c r="A650" s="5" t="s">
        <v>13</v>
      </c>
      <c r="B650" s="5">
        <v>9</v>
      </c>
      <c r="C650" s="5">
        <v>2063</v>
      </c>
      <c r="D650" s="5">
        <f>$F650-$F$648</f>
        <v>149</v>
      </c>
      <c r="E650" s="5">
        <f>100*($F650-$F$648)/($G$648-$F$648)</f>
        <v>12.521008403361344</v>
      </c>
      <c r="F650" s="5">
        <v>1881</v>
      </c>
      <c r="G650" s="5">
        <v>1806</v>
      </c>
    </row>
    <row r="651" spans="1:7" ht="20.100000000000001" customHeight="1" x14ac:dyDescent="0.25">
      <c r="A651" s="5" t="s">
        <v>15</v>
      </c>
      <c r="B651" s="5">
        <v>21</v>
      </c>
      <c r="C651" s="5">
        <v>4149</v>
      </c>
      <c r="D651" s="5">
        <f>$F651-$F$648</f>
        <v>96</v>
      </c>
      <c r="E651" s="5">
        <f>100*($F651-$F$648)/($G$648-$F$648)</f>
        <v>8.0672268907563023</v>
      </c>
      <c r="F651" s="5">
        <v>1828</v>
      </c>
      <c r="G651" s="5">
        <v>1790</v>
      </c>
    </row>
    <row r="652" spans="1:7" ht="20.100000000000001" customHeight="1" x14ac:dyDescent="0.25">
      <c r="A652" s="5" t="s">
        <v>16</v>
      </c>
      <c r="B652" s="5">
        <v>68</v>
      </c>
      <c r="C652" s="5">
        <v>8300</v>
      </c>
      <c r="D652" s="5">
        <f>$F652-$F$648</f>
        <v>66</v>
      </c>
      <c r="E652" s="5">
        <f>100*($F652-$F$648)/($G$648-$F$648)</f>
        <v>5.5462184873949578</v>
      </c>
      <c r="F652" s="5">
        <v>1798</v>
      </c>
      <c r="G652" s="5">
        <v>1756</v>
      </c>
    </row>
    <row r="653" spans="1:7" ht="20.100000000000001" customHeight="1" x14ac:dyDescent="0.25">
      <c r="A653" s="5" t="s">
        <v>17</v>
      </c>
      <c r="B653" s="5">
        <v>132</v>
      </c>
      <c r="C653" s="5">
        <v>12439</v>
      </c>
      <c r="D653" s="5">
        <f>$F653-$F$648</f>
        <v>57</v>
      </c>
      <c r="E653" s="5">
        <f>100*($F653-$F$648)/($G$648-$F$648)</f>
        <v>4.7899159663865545</v>
      </c>
      <c r="F653" s="5">
        <v>1789</v>
      </c>
      <c r="G653" s="5">
        <v>1736</v>
      </c>
    </row>
    <row r="654" spans="1:7" ht="20.100000000000001" customHeight="1" x14ac:dyDescent="0.25">
      <c r="A654" s="6" t="s">
        <v>18</v>
      </c>
      <c r="B654" s="6">
        <v>418</v>
      </c>
      <c r="C654" s="6">
        <v>20740</v>
      </c>
      <c r="D654" s="6">
        <f>$F654-$F$648</f>
        <v>39</v>
      </c>
      <c r="E654" s="6">
        <f>100*($F654-$F$648)/($G$648-$F$648)</f>
        <v>3.2773109243697478</v>
      </c>
      <c r="F654" s="6">
        <v>1771</v>
      </c>
      <c r="G654" s="6">
        <v>1744</v>
      </c>
    </row>
    <row r="657" spans="1:7" ht="20.100000000000001" customHeight="1" x14ac:dyDescent="0.25">
      <c r="A657" s="4" t="s">
        <v>19</v>
      </c>
      <c r="B657" s="4" t="s">
        <v>126</v>
      </c>
      <c r="C657" s="4" t="s">
        <v>49</v>
      </c>
      <c r="D657" s="4" t="s">
        <v>32</v>
      </c>
      <c r="E657" s="4" t="s">
        <v>23</v>
      </c>
      <c r="F657" s="4">
        <v>1930</v>
      </c>
      <c r="G657" s="4">
        <f>'[1]Худшее для КЗН'!$B$73</f>
        <v>3202</v>
      </c>
    </row>
    <row r="658" spans="1:7" ht="20.100000000000001" customHeight="1" x14ac:dyDescent="0.25">
      <c r="A658" s="4" t="s">
        <v>24</v>
      </c>
      <c r="B658" s="4" t="s">
        <v>25</v>
      </c>
      <c r="C658" s="4" t="s">
        <v>26</v>
      </c>
      <c r="D658" s="4" t="s">
        <v>27</v>
      </c>
      <c r="E658" s="4" t="s">
        <v>28</v>
      </c>
      <c r="F658" s="4" t="s">
        <v>29</v>
      </c>
      <c r="G658" s="4" t="s">
        <v>30</v>
      </c>
    </row>
    <row r="659" spans="1:7" ht="20.100000000000001" customHeight="1" x14ac:dyDescent="0.25">
      <c r="A659" s="5" t="s">
        <v>13</v>
      </c>
      <c r="B659" s="5">
        <v>9</v>
      </c>
      <c r="C659" s="5">
        <v>2061</v>
      </c>
      <c r="D659" s="5">
        <f>$F659-$F$657</f>
        <v>198</v>
      </c>
      <c r="E659" s="5">
        <f>100*($F659-$F$657)/($G$657-$F$657)</f>
        <v>15.566037735849056</v>
      </c>
      <c r="F659" s="5">
        <v>2128</v>
      </c>
      <c r="G659" s="5">
        <v>2046</v>
      </c>
    </row>
    <row r="660" spans="1:7" ht="20.100000000000001" customHeight="1" x14ac:dyDescent="0.25">
      <c r="A660" s="5" t="s">
        <v>15</v>
      </c>
      <c r="B660" s="5">
        <v>21</v>
      </c>
      <c r="C660" s="5">
        <v>4139</v>
      </c>
      <c r="D660" s="5">
        <f>$F660-$F$657</f>
        <v>119</v>
      </c>
      <c r="E660" s="5">
        <f>100*($F660-$F$657)/($G$657-$F$657)</f>
        <v>9.3553459119496853</v>
      </c>
      <c r="F660" s="5">
        <v>2049</v>
      </c>
      <c r="G660" s="5">
        <v>2004</v>
      </c>
    </row>
    <row r="661" spans="1:7" ht="20.100000000000001" customHeight="1" x14ac:dyDescent="0.25">
      <c r="A661" s="5" t="s">
        <v>16</v>
      </c>
      <c r="B661" s="5">
        <v>72</v>
      </c>
      <c r="C661" s="5">
        <v>8322</v>
      </c>
      <c r="D661" s="5">
        <f>$F661-$F$657</f>
        <v>91</v>
      </c>
      <c r="E661" s="5">
        <f>100*($F661-$F$657)/($G$657-$F$657)</f>
        <v>7.1540880503144653</v>
      </c>
      <c r="F661" s="5">
        <v>2021</v>
      </c>
      <c r="G661" s="5">
        <v>1972</v>
      </c>
    </row>
    <row r="662" spans="1:7" ht="20.100000000000001" customHeight="1" x14ac:dyDescent="0.25">
      <c r="A662" s="5" t="s">
        <v>17</v>
      </c>
      <c r="B662" s="5">
        <v>150</v>
      </c>
      <c r="C662" s="5">
        <v>12438</v>
      </c>
      <c r="D662" s="5">
        <f>$F662-$F$657</f>
        <v>76</v>
      </c>
      <c r="E662" s="5">
        <f>100*($F662-$F$657)/($G$657-$F$657)</f>
        <v>5.9748427672955975</v>
      </c>
      <c r="F662" s="5">
        <v>2006</v>
      </c>
      <c r="G662" s="5">
        <v>1982</v>
      </c>
    </row>
    <row r="663" spans="1:7" ht="20.100000000000001" customHeight="1" x14ac:dyDescent="0.25">
      <c r="A663" s="6" t="s">
        <v>18</v>
      </c>
      <c r="B663" s="6">
        <v>619</v>
      </c>
      <c r="C663" s="6">
        <v>20711</v>
      </c>
      <c r="D663" s="6">
        <f>$F663-$F$657</f>
        <v>57</v>
      </c>
      <c r="E663" s="6">
        <f>100*($F663-$F$657)/($G$657-$F$657)</f>
        <v>4.4811320754716979</v>
      </c>
      <c r="F663" s="6">
        <v>1987</v>
      </c>
      <c r="G663" s="6">
        <v>1962</v>
      </c>
    </row>
    <row r="666" spans="1:7" ht="20.100000000000001" customHeight="1" x14ac:dyDescent="0.25">
      <c r="A666" s="4" t="s">
        <v>19</v>
      </c>
      <c r="B666" s="4" t="s">
        <v>127</v>
      </c>
      <c r="C666" s="4" t="s">
        <v>52</v>
      </c>
      <c r="D666" s="4" t="s">
        <v>32</v>
      </c>
      <c r="E666" s="4" t="s">
        <v>23</v>
      </c>
      <c r="F666" s="4">
        <v>2570</v>
      </c>
      <c r="G666" s="4">
        <f>'[1]Худшее для КЗН'!$B$74</f>
        <v>4204</v>
      </c>
    </row>
    <row r="667" spans="1:7" ht="20.100000000000001" customHeight="1" x14ac:dyDescent="0.25">
      <c r="A667" s="4" t="s">
        <v>24</v>
      </c>
      <c r="B667" s="4" t="s">
        <v>25</v>
      </c>
      <c r="C667" s="4" t="s">
        <v>26</v>
      </c>
      <c r="D667" s="4" t="s">
        <v>27</v>
      </c>
      <c r="E667" s="4" t="s">
        <v>28</v>
      </c>
      <c r="F667" s="4" t="s">
        <v>29</v>
      </c>
      <c r="G667" s="4" t="s">
        <v>30</v>
      </c>
    </row>
    <row r="668" spans="1:7" ht="20.100000000000001" customHeight="1" x14ac:dyDescent="0.25">
      <c r="A668" s="5" t="s">
        <v>13</v>
      </c>
      <c r="B668" s="5">
        <v>16</v>
      </c>
      <c r="C668" s="5">
        <v>2072</v>
      </c>
      <c r="D668" s="5">
        <f>$F668-$F$666</f>
        <v>237</v>
      </c>
      <c r="E668" s="5">
        <f>100*($F668-$F$666)/($G$666-$F$666)</f>
        <v>14.504283965728273</v>
      </c>
      <c r="F668" s="5">
        <v>2807</v>
      </c>
      <c r="G668" s="5">
        <v>2768</v>
      </c>
    </row>
    <row r="669" spans="1:7" ht="20.100000000000001" customHeight="1" x14ac:dyDescent="0.25">
      <c r="A669" s="5" t="s">
        <v>15</v>
      </c>
      <c r="B669" s="5">
        <v>28</v>
      </c>
      <c r="C669" s="5">
        <v>4136</v>
      </c>
      <c r="D669" s="5">
        <f>$F669-$F$666</f>
        <v>181</v>
      </c>
      <c r="E669" s="5">
        <f>100*($F669-$F$666)/($G$666-$F$666)</f>
        <v>11.077111383108935</v>
      </c>
      <c r="F669" s="5">
        <v>2751</v>
      </c>
      <c r="G669" s="5">
        <v>2720</v>
      </c>
    </row>
    <row r="670" spans="1:7" ht="20.100000000000001" customHeight="1" x14ac:dyDescent="0.25">
      <c r="A670" s="5" t="s">
        <v>16</v>
      </c>
      <c r="B670" s="5">
        <v>79</v>
      </c>
      <c r="C670" s="5">
        <v>8279</v>
      </c>
      <c r="D670" s="5">
        <f>$F670-$F$666</f>
        <v>129</v>
      </c>
      <c r="E670" s="5">
        <f>100*($F670-$F$666)/($G$666-$F$666)</f>
        <v>7.8947368421052628</v>
      </c>
      <c r="F670" s="5">
        <v>2699</v>
      </c>
      <c r="G670" s="5">
        <v>2658</v>
      </c>
    </row>
    <row r="671" spans="1:7" ht="20.100000000000001" customHeight="1" x14ac:dyDescent="0.25">
      <c r="A671" s="5" t="s">
        <v>17</v>
      </c>
      <c r="B671" s="5">
        <v>172</v>
      </c>
      <c r="C671" s="5">
        <v>12438</v>
      </c>
      <c r="D671" s="5">
        <f>$F671-$F$666</f>
        <v>119</v>
      </c>
      <c r="E671" s="5">
        <f>100*($F671-$F$666)/($G$666-$F$666)</f>
        <v>7.282741738066095</v>
      </c>
      <c r="F671" s="5">
        <v>2689</v>
      </c>
      <c r="G671" s="5">
        <v>2642</v>
      </c>
    </row>
    <row r="672" spans="1:7" ht="20.100000000000001" customHeight="1" x14ac:dyDescent="0.25">
      <c r="A672" s="6" t="s">
        <v>18</v>
      </c>
      <c r="B672" s="6">
        <v>497</v>
      </c>
      <c r="C672" s="6">
        <v>20778</v>
      </c>
      <c r="D672" s="6">
        <f>$F672-$F$666</f>
        <v>105</v>
      </c>
      <c r="E672" s="6">
        <f>100*($F672-$F$666)/($G$666-$F$666)</f>
        <v>6.4259485924112605</v>
      </c>
      <c r="F672" s="6">
        <v>2675</v>
      </c>
      <c r="G672" s="6">
        <v>2612</v>
      </c>
    </row>
    <row r="675" spans="1:7" ht="20.100000000000001" customHeight="1" x14ac:dyDescent="0.25">
      <c r="A675" s="4" t="s">
        <v>19</v>
      </c>
      <c r="B675" s="4" t="s">
        <v>128</v>
      </c>
      <c r="C675" s="4" t="s">
        <v>129</v>
      </c>
      <c r="D675" s="4" t="s">
        <v>32</v>
      </c>
      <c r="E675" s="4" t="s">
        <v>23</v>
      </c>
      <c r="F675" s="4">
        <v>2438</v>
      </c>
      <c r="G675" s="4">
        <f>'[1]Худшее для КЗН'!$B$75</f>
        <v>4374</v>
      </c>
    </row>
    <row r="676" spans="1:7" ht="20.100000000000001" customHeight="1" x14ac:dyDescent="0.25">
      <c r="A676" s="4" t="s">
        <v>24</v>
      </c>
      <c r="B676" s="4" t="s">
        <v>25</v>
      </c>
      <c r="C676" s="4" t="s">
        <v>26</v>
      </c>
      <c r="D676" s="4" t="s">
        <v>27</v>
      </c>
      <c r="E676" s="4" t="s">
        <v>28</v>
      </c>
      <c r="F676" s="4" t="s">
        <v>29</v>
      </c>
      <c r="G676" s="4" t="s">
        <v>30</v>
      </c>
    </row>
    <row r="677" spans="1:7" ht="20.100000000000001" customHeight="1" x14ac:dyDescent="0.25">
      <c r="A677" s="5" t="s">
        <v>13</v>
      </c>
      <c r="B677" s="5">
        <v>11</v>
      </c>
      <c r="C677" s="5">
        <v>2065</v>
      </c>
      <c r="D677" s="5">
        <f>$F677-$F$675</f>
        <v>280</v>
      </c>
      <c r="E677" s="5">
        <f>100*($F677-$F$675)/($G$675-$F$675)</f>
        <v>14.462809917355372</v>
      </c>
      <c r="F677" s="5">
        <v>2718</v>
      </c>
      <c r="G677" s="5">
        <v>2646</v>
      </c>
    </row>
    <row r="678" spans="1:7" ht="20.100000000000001" customHeight="1" x14ac:dyDescent="0.25">
      <c r="A678" s="5" t="s">
        <v>15</v>
      </c>
      <c r="B678" s="5">
        <v>25</v>
      </c>
      <c r="C678" s="5">
        <v>4143</v>
      </c>
      <c r="D678" s="5">
        <f>$F678-$F$675</f>
        <v>213</v>
      </c>
      <c r="E678" s="5">
        <f>100*($F678-$F$675)/($G$675-$F$675)</f>
        <v>11.00206611570248</v>
      </c>
      <c r="F678" s="5">
        <v>2651</v>
      </c>
      <c r="G678" s="5">
        <v>2586</v>
      </c>
    </row>
    <row r="679" spans="1:7" ht="20.100000000000001" customHeight="1" x14ac:dyDescent="0.25">
      <c r="A679" s="5" t="s">
        <v>16</v>
      </c>
      <c r="B679" s="5">
        <v>74</v>
      </c>
      <c r="C679" s="5">
        <v>8323</v>
      </c>
      <c r="D679" s="5">
        <f>$F679-$F$675</f>
        <v>153</v>
      </c>
      <c r="E679" s="5">
        <f>100*($F679-$F$675)/($G$675-$F$675)</f>
        <v>7.9028925619834709</v>
      </c>
      <c r="F679" s="5">
        <v>2591</v>
      </c>
      <c r="G679" s="5">
        <v>2542</v>
      </c>
    </row>
    <row r="680" spans="1:7" ht="20.100000000000001" customHeight="1" x14ac:dyDescent="0.25">
      <c r="A680" s="5" t="s">
        <v>17</v>
      </c>
      <c r="B680" s="5">
        <v>145</v>
      </c>
      <c r="C680" s="5">
        <v>12520</v>
      </c>
      <c r="D680" s="5">
        <f>$F680-$F$675</f>
        <v>119</v>
      </c>
      <c r="E680" s="5">
        <f>100*($F680-$F$675)/($G$675-$F$675)</f>
        <v>6.1466942148760326</v>
      </c>
      <c r="F680" s="5">
        <v>2557</v>
      </c>
      <c r="G680" s="5">
        <v>2480</v>
      </c>
    </row>
    <row r="681" spans="1:7" ht="20.100000000000001" customHeight="1" x14ac:dyDescent="0.25">
      <c r="A681" s="6" t="s">
        <v>18</v>
      </c>
      <c r="B681" s="6">
        <v>466</v>
      </c>
      <c r="C681" s="6">
        <v>20956</v>
      </c>
      <c r="D681" s="6">
        <f>$F681-$F$675</f>
        <v>102</v>
      </c>
      <c r="E681" s="6">
        <f>100*($F681-$F$675)/($G$675-$F$675)</f>
        <v>5.2685950413223139</v>
      </c>
      <c r="F681" s="6">
        <v>2540</v>
      </c>
      <c r="G681" s="6">
        <v>2470</v>
      </c>
    </row>
    <row r="684" spans="1:7" ht="20.100000000000001" customHeight="1" x14ac:dyDescent="0.25">
      <c r="A684" s="4" t="s">
        <v>19</v>
      </c>
      <c r="B684" s="4" t="s">
        <v>130</v>
      </c>
      <c r="C684" s="4" t="s">
        <v>56</v>
      </c>
      <c r="D684" s="4" t="s">
        <v>32</v>
      </c>
      <c r="E684" s="4" t="s">
        <v>23</v>
      </c>
      <c r="F684" s="4">
        <v>3596</v>
      </c>
      <c r="G684" s="4">
        <f>'[1]Худшее для КЗН'!$B$76</f>
        <v>6652</v>
      </c>
    </row>
    <row r="685" spans="1:7" ht="20.100000000000001" customHeight="1" x14ac:dyDescent="0.25">
      <c r="A685" s="4" t="s">
        <v>24</v>
      </c>
      <c r="B685" s="4" t="s">
        <v>25</v>
      </c>
      <c r="C685" s="4" t="s">
        <v>26</v>
      </c>
      <c r="D685" s="4" t="s">
        <v>27</v>
      </c>
      <c r="E685" s="4" t="s">
        <v>28</v>
      </c>
      <c r="F685" s="4" t="s">
        <v>29</v>
      </c>
      <c r="G685" s="4" t="s">
        <v>30</v>
      </c>
    </row>
    <row r="686" spans="1:7" ht="20.100000000000001" customHeight="1" x14ac:dyDescent="0.25">
      <c r="A686" s="5" t="s">
        <v>13</v>
      </c>
      <c r="B686" s="5">
        <v>11</v>
      </c>
      <c r="C686" s="5">
        <v>2076</v>
      </c>
      <c r="D686" s="5">
        <f>$F686-$F$684</f>
        <v>383</v>
      </c>
      <c r="E686" s="5">
        <f>100*($F686-$F$684)/($G$684-$F$684)</f>
        <v>12.532722513089006</v>
      </c>
      <c r="F686" s="5">
        <v>3979</v>
      </c>
      <c r="G686" s="5">
        <v>3888</v>
      </c>
    </row>
    <row r="687" spans="1:7" ht="20.100000000000001" customHeight="1" x14ac:dyDescent="0.25">
      <c r="A687" s="5" t="s">
        <v>15</v>
      </c>
      <c r="B687" s="5">
        <v>28</v>
      </c>
      <c r="C687" s="5">
        <v>4157</v>
      </c>
      <c r="D687" s="5">
        <f>$F687-$F$684</f>
        <v>305</v>
      </c>
      <c r="E687" s="5">
        <f>100*($F687-$F$684)/($G$684-$F$684)</f>
        <v>9.9803664921465973</v>
      </c>
      <c r="F687" s="5">
        <v>3901</v>
      </c>
      <c r="G687" s="5">
        <v>3792</v>
      </c>
    </row>
    <row r="688" spans="1:7" ht="20.100000000000001" customHeight="1" x14ac:dyDescent="0.25">
      <c r="A688" s="5" t="s">
        <v>16</v>
      </c>
      <c r="B688" s="5">
        <v>76</v>
      </c>
      <c r="C688" s="5">
        <v>8369</v>
      </c>
      <c r="D688" s="5">
        <f>$F688-$F$684</f>
        <v>237</v>
      </c>
      <c r="E688" s="5">
        <f>100*($F688-$F$684)/($G$684-$F$684)</f>
        <v>7.755235602094241</v>
      </c>
      <c r="F688" s="5">
        <v>3833</v>
      </c>
      <c r="G688" s="5">
        <v>3732</v>
      </c>
    </row>
    <row r="689" spans="1:7" ht="20.100000000000001" customHeight="1" x14ac:dyDescent="0.25">
      <c r="A689" s="5" t="s">
        <v>17</v>
      </c>
      <c r="B689" s="5">
        <v>163</v>
      </c>
      <c r="C689" s="5">
        <v>12568</v>
      </c>
      <c r="D689" s="5">
        <f>$F689-$F$684</f>
        <v>171</v>
      </c>
      <c r="E689" s="5">
        <f>100*($F689-$F$684)/($G$684-$F$684)</f>
        <v>5.5955497382198951</v>
      </c>
      <c r="F689" s="5">
        <v>3767</v>
      </c>
      <c r="G689" s="5">
        <v>3700</v>
      </c>
    </row>
    <row r="690" spans="1:7" ht="20.100000000000001" customHeight="1" x14ac:dyDescent="0.25">
      <c r="A690" s="6" t="s">
        <v>18</v>
      </c>
      <c r="B690" s="6">
        <v>504</v>
      </c>
      <c r="C690" s="6">
        <v>20942</v>
      </c>
      <c r="D690" s="6">
        <f>$F690-$F$684</f>
        <v>132</v>
      </c>
      <c r="E690" s="6">
        <f>100*($F690-$F$684)/($G$684-$F$684)</f>
        <v>4.3193717277486909</v>
      </c>
      <c r="F690" s="6">
        <v>3728</v>
      </c>
      <c r="G690" s="6">
        <v>3662</v>
      </c>
    </row>
    <row r="693" spans="1:7" ht="20.100000000000001" customHeight="1" x14ac:dyDescent="0.25">
      <c r="A693" s="4" t="s">
        <v>19</v>
      </c>
      <c r="B693" s="4" t="s">
        <v>131</v>
      </c>
      <c r="C693" s="4" t="s">
        <v>132</v>
      </c>
      <c r="D693" s="4" t="s">
        <v>32</v>
      </c>
      <c r="E693" s="4" t="s">
        <v>23</v>
      </c>
      <c r="F693" s="4">
        <v>3488</v>
      </c>
      <c r="G693" s="4">
        <f>'[1]Худшее для КЗН'!$B$77</f>
        <v>5994</v>
      </c>
    </row>
    <row r="694" spans="1:7" ht="20.100000000000001" customHeight="1" x14ac:dyDescent="0.25">
      <c r="A694" s="4" t="s">
        <v>24</v>
      </c>
      <c r="B694" s="4" t="s">
        <v>25</v>
      </c>
      <c r="C694" s="4" t="s">
        <v>26</v>
      </c>
      <c r="D694" s="4" t="s">
        <v>27</v>
      </c>
      <c r="E694" s="4" t="s">
        <v>28</v>
      </c>
      <c r="F694" s="4" t="s">
        <v>29</v>
      </c>
      <c r="G694" s="4" t="s">
        <v>30</v>
      </c>
    </row>
    <row r="695" spans="1:7" ht="20.100000000000001" customHeight="1" x14ac:dyDescent="0.25">
      <c r="A695" s="5" t="s">
        <v>13</v>
      </c>
      <c r="B695" s="5">
        <v>14</v>
      </c>
      <c r="C695" s="5">
        <v>2079</v>
      </c>
      <c r="D695" s="5">
        <f>$F695-$F$693</f>
        <v>468</v>
      </c>
      <c r="E695" s="5">
        <f>100*($F695-$F$693)/($G$693-$F$693)</f>
        <v>18.675179569034317</v>
      </c>
      <c r="F695" s="5">
        <v>3956</v>
      </c>
      <c r="G695" s="5">
        <v>3854</v>
      </c>
    </row>
    <row r="696" spans="1:7" ht="20.100000000000001" customHeight="1" x14ac:dyDescent="0.25">
      <c r="A696" s="5" t="s">
        <v>15</v>
      </c>
      <c r="B696" s="5">
        <v>31</v>
      </c>
      <c r="C696" s="5">
        <v>4166</v>
      </c>
      <c r="D696" s="5">
        <f>$F696-$F$693</f>
        <v>357</v>
      </c>
      <c r="E696" s="5">
        <f>100*($F696-$F$693)/($G$693-$F$693)</f>
        <v>14.245810055865922</v>
      </c>
      <c r="F696" s="5">
        <v>3845</v>
      </c>
      <c r="G696" s="5">
        <v>3760</v>
      </c>
    </row>
    <row r="697" spans="1:7" ht="20.100000000000001" customHeight="1" x14ac:dyDescent="0.25">
      <c r="A697" s="5" t="s">
        <v>16</v>
      </c>
      <c r="B697" s="5">
        <v>82</v>
      </c>
      <c r="C697" s="5">
        <v>8350</v>
      </c>
      <c r="D697" s="5">
        <f>$F697-$F$693</f>
        <v>243</v>
      </c>
      <c r="E697" s="5">
        <f>100*($F697-$F$693)/($G$693-$F$693)</f>
        <v>9.696727853152435</v>
      </c>
      <c r="F697" s="5">
        <v>3731</v>
      </c>
      <c r="G697" s="5">
        <v>3616</v>
      </c>
    </row>
    <row r="698" spans="1:7" ht="20.100000000000001" customHeight="1" x14ac:dyDescent="0.25">
      <c r="A698" s="5" t="s">
        <v>17</v>
      </c>
      <c r="B698" s="5">
        <v>157</v>
      </c>
      <c r="C698" s="5">
        <v>12531</v>
      </c>
      <c r="D698" s="5">
        <f>$F698-$F$693</f>
        <v>233</v>
      </c>
      <c r="E698" s="5">
        <f>100*($F698-$F$693)/($G$693-$F$693)</f>
        <v>9.2976855546687958</v>
      </c>
      <c r="F698" s="5">
        <v>3721</v>
      </c>
      <c r="G698" s="5">
        <v>3630</v>
      </c>
    </row>
    <row r="699" spans="1:7" ht="20.100000000000001" customHeight="1" x14ac:dyDescent="0.25">
      <c r="A699" s="6" t="s">
        <v>18</v>
      </c>
      <c r="B699" s="6">
        <v>501</v>
      </c>
      <c r="C699" s="6">
        <v>20972</v>
      </c>
      <c r="D699" s="6">
        <f>$F699-$F$693</f>
        <v>216</v>
      </c>
      <c r="E699" s="6">
        <f>100*($F699-$F$693)/($G$693-$F$693)</f>
        <v>8.6193136472466083</v>
      </c>
      <c r="F699" s="6">
        <v>3704</v>
      </c>
      <c r="G699" s="6">
        <v>3624</v>
      </c>
    </row>
    <row r="702" spans="1:7" ht="20.100000000000001" customHeight="1" x14ac:dyDescent="0.25">
      <c r="A702" s="4" t="s">
        <v>19</v>
      </c>
      <c r="B702" s="4" t="s">
        <v>133</v>
      </c>
      <c r="C702" s="4" t="s">
        <v>59</v>
      </c>
      <c r="D702" s="4" t="s">
        <v>32</v>
      </c>
      <c r="E702" s="4" t="s">
        <v>23</v>
      </c>
      <c r="F702" s="4">
        <v>3744</v>
      </c>
      <c r="G702" s="4">
        <f>'[1]Худшее для КЗН'!$B$78</f>
        <v>6218</v>
      </c>
    </row>
    <row r="703" spans="1:7" ht="20.100000000000001" customHeight="1" x14ac:dyDescent="0.25">
      <c r="A703" s="4" t="s">
        <v>24</v>
      </c>
      <c r="B703" s="4" t="s">
        <v>25</v>
      </c>
      <c r="C703" s="4" t="s">
        <v>26</v>
      </c>
      <c r="D703" s="4" t="s">
        <v>27</v>
      </c>
      <c r="E703" s="4" t="s">
        <v>28</v>
      </c>
      <c r="F703" s="4" t="s">
        <v>29</v>
      </c>
      <c r="G703" s="4" t="s">
        <v>30</v>
      </c>
    </row>
    <row r="704" spans="1:7" ht="20.100000000000001" customHeight="1" x14ac:dyDescent="0.25">
      <c r="A704" s="5" t="s">
        <v>13</v>
      </c>
      <c r="B704" s="5">
        <v>12</v>
      </c>
      <c r="C704" s="5">
        <v>2068</v>
      </c>
      <c r="D704" s="5">
        <f>$F704-$F$702</f>
        <v>448</v>
      </c>
      <c r="E704" s="5">
        <f>100*($F704-$F$702)/($G$702-$F$702)</f>
        <v>18.108326596604687</v>
      </c>
      <c r="F704" s="5">
        <v>4192</v>
      </c>
      <c r="G704" s="5">
        <v>4108</v>
      </c>
    </row>
    <row r="705" spans="1:7" ht="20.100000000000001" customHeight="1" x14ac:dyDescent="0.25">
      <c r="A705" s="5" t="s">
        <v>15</v>
      </c>
      <c r="B705" s="5">
        <v>29</v>
      </c>
      <c r="C705" s="5">
        <v>4152</v>
      </c>
      <c r="D705" s="5">
        <f>$F705-$F$702</f>
        <v>329</v>
      </c>
      <c r="E705" s="5">
        <f>100*($F705-$F$702)/($G$702-$F$702)</f>
        <v>13.298302344381568</v>
      </c>
      <c r="F705" s="5">
        <v>4073</v>
      </c>
      <c r="G705" s="5">
        <v>3980</v>
      </c>
    </row>
    <row r="706" spans="1:7" ht="20.100000000000001" customHeight="1" x14ac:dyDescent="0.25">
      <c r="A706" s="5" t="s">
        <v>16</v>
      </c>
      <c r="B706" s="5">
        <v>79</v>
      </c>
      <c r="C706" s="5">
        <v>8328</v>
      </c>
      <c r="D706" s="5">
        <f>$F706-$F$702</f>
        <v>251</v>
      </c>
      <c r="E706" s="5">
        <f>100*($F706-$F$702)/($G$702-$F$702)</f>
        <v>10.145513338722717</v>
      </c>
      <c r="F706" s="5">
        <v>3995</v>
      </c>
      <c r="G706" s="5">
        <v>3894</v>
      </c>
    </row>
    <row r="707" spans="1:7" ht="20.100000000000001" customHeight="1" x14ac:dyDescent="0.25">
      <c r="A707" s="5" t="s">
        <v>17</v>
      </c>
      <c r="B707" s="5">
        <v>165</v>
      </c>
      <c r="C707" s="5">
        <v>12549</v>
      </c>
      <c r="D707" s="5">
        <f>$F707-$F$702</f>
        <v>206</v>
      </c>
      <c r="E707" s="5">
        <f>100*($F707-$F$702)/($G$702-$F$702)</f>
        <v>8.3265966046887634</v>
      </c>
      <c r="F707" s="5">
        <v>3950</v>
      </c>
      <c r="G707" s="5">
        <v>3884</v>
      </c>
    </row>
    <row r="708" spans="1:7" ht="20.100000000000001" customHeight="1" x14ac:dyDescent="0.25">
      <c r="A708" s="6" t="s">
        <v>18</v>
      </c>
      <c r="B708" s="6">
        <v>519</v>
      </c>
      <c r="C708" s="6">
        <v>20951</v>
      </c>
      <c r="D708" s="6">
        <f>$F708-$F$702</f>
        <v>142</v>
      </c>
      <c r="E708" s="6">
        <f>100*($F708-$F$702)/($G$702-$F$702)</f>
        <v>5.7396928051738074</v>
      </c>
      <c r="F708" s="6">
        <v>3886</v>
      </c>
      <c r="G708" s="6">
        <v>3856</v>
      </c>
    </row>
    <row r="711" spans="1:7" ht="20.100000000000001" customHeight="1" x14ac:dyDescent="0.25">
      <c r="A711" s="4" t="s">
        <v>19</v>
      </c>
      <c r="B711" s="4" t="s">
        <v>134</v>
      </c>
      <c r="C711" s="4" t="s">
        <v>135</v>
      </c>
      <c r="D711" s="4" t="s">
        <v>32</v>
      </c>
      <c r="E711" s="4" t="s">
        <v>23</v>
      </c>
      <c r="F711" s="4">
        <v>5234</v>
      </c>
      <c r="G711" s="4">
        <f>'[1]Худшее для КЗН'!$B$79</f>
        <v>8896</v>
      </c>
    </row>
    <row r="712" spans="1:7" ht="20.100000000000001" customHeight="1" x14ac:dyDescent="0.25">
      <c r="A712" s="4" t="s">
        <v>24</v>
      </c>
      <c r="B712" s="4" t="s">
        <v>25</v>
      </c>
      <c r="C712" s="4" t="s">
        <v>26</v>
      </c>
      <c r="D712" s="4" t="s">
        <v>27</v>
      </c>
      <c r="E712" s="4" t="s">
        <v>28</v>
      </c>
      <c r="F712" s="4" t="s">
        <v>29</v>
      </c>
      <c r="G712" s="4" t="s">
        <v>30</v>
      </c>
    </row>
    <row r="713" spans="1:7" ht="20.100000000000001" customHeight="1" x14ac:dyDescent="0.25">
      <c r="A713" s="5" t="s">
        <v>13</v>
      </c>
      <c r="B713" s="5">
        <v>13</v>
      </c>
      <c r="C713" s="5">
        <v>2080</v>
      </c>
      <c r="D713" s="5">
        <f>$F713-$F$711</f>
        <v>656</v>
      </c>
      <c r="E713" s="5">
        <f>100*($F713-$F$711)/($G$711-$F$711)</f>
        <v>17.913708356089568</v>
      </c>
      <c r="F713" s="5">
        <v>5890</v>
      </c>
      <c r="G713" s="5">
        <v>5782</v>
      </c>
    </row>
    <row r="714" spans="1:7" ht="20.100000000000001" customHeight="1" x14ac:dyDescent="0.25">
      <c r="A714" s="5" t="s">
        <v>15</v>
      </c>
      <c r="B714" s="5">
        <v>31</v>
      </c>
      <c r="C714" s="5">
        <v>4184</v>
      </c>
      <c r="D714" s="5">
        <f>$F714-$F$711</f>
        <v>494</v>
      </c>
      <c r="E714" s="5">
        <f>100*($F714-$F$711)/($G$711-$F$711)</f>
        <v>13.48989623156745</v>
      </c>
      <c r="F714" s="5">
        <v>5728</v>
      </c>
      <c r="G714" s="5">
        <v>5550</v>
      </c>
    </row>
    <row r="715" spans="1:7" ht="20.100000000000001" customHeight="1" x14ac:dyDescent="0.25">
      <c r="A715" s="5" t="s">
        <v>16</v>
      </c>
      <c r="B715" s="5">
        <v>85</v>
      </c>
      <c r="C715" s="5">
        <v>8351</v>
      </c>
      <c r="D715" s="5">
        <f>$F715-$F$711</f>
        <v>418</v>
      </c>
      <c r="E715" s="5">
        <f>100*($F715-$F$711)/($G$711-$F$711)</f>
        <v>11.414527580557072</v>
      </c>
      <c r="F715" s="5">
        <v>5652</v>
      </c>
      <c r="G715" s="5">
        <v>5482</v>
      </c>
    </row>
    <row r="716" spans="1:7" ht="20.100000000000001" customHeight="1" x14ac:dyDescent="0.25">
      <c r="A716" s="5" t="s">
        <v>17</v>
      </c>
      <c r="B716" s="5">
        <v>168</v>
      </c>
      <c r="C716" s="5">
        <v>12547</v>
      </c>
      <c r="D716" s="5">
        <f>$F716-$F$711</f>
        <v>358</v>
      </c>
      <c r="E716" s="5">
        <f>100*($F716-$F$711)/($G$711-$F$711)</f>
        <v>9.7760786455488802</v>
      </c>
      <c r="F716" s="5">
        <v>5592</v>
      </c>
      <c r="G716" s="5">
        <v>5522</v>
      </c>
    </row>
    <row r="717" spans="1:7" ht="20.100000000000001" customHeight="1" x14ac:dyDescent="0.25">
      <c r="A717" s="6" t="s">
        <v>18</v>
      </c>
      <c r="B717" s="6">
        <v>514</v>
      </c>
      <c r="C717" s="6">
        <v>20984</v>
      </c>
      <c r="D717" s="6">
        <f>$F717-$F$711</f>
        <v>271</v>
      </c>
      <c r="E717" s="6">
        <f>100*($F717-$F$711)/($G$711-$F$711)</f>
        <v>7.4003276897870016</v>
      </c>
      <c r="F717" s="6">
        <v>5505</v>
      </c>
      <c r="G717" s="6">
        <v>5380</v>
      </c>
    </row>
    <row r="720" spans="1:7" ht="20.100000000000001" customHeight="1" x14ac:dyDescent="0.25">
      <c r="A720" s="4" t="s">
        <v>19</v>
      </c>
      <c r="B720" s="4" t="s">
        <v>136</v>
      </c>
      <c r="C720" s="4" t="s">
        <v>137</v>
      </c>
      <c r="D720" s="4" t="s">
        <v>111</v>
      </c>
      <c r="E720" s="4" t="s">
        <v>23</v>
      </c>
      <c r="F720" s="4">
        <v>5166</v>
      </c>
      <c r="G720" s="4">
        <f>'[1]Худшее для КЗН'!$B$80</f>
        <v>8540</v>
      </c>
    </row>
    <row r="721" spans="1:7" ht="20.100000000000001" customHeight="1" x14ac:dyDescent="0.25">
      <c r="A721" s="4" t="s">
        <v>24</v>
      </c>
      <c r="B721" s="4" t="s">
        <v>25</v>
      </c>
      <c r="C721" s="4" t="s">
        <v>26</v>
      </c>
      <c r="D721" s="4" t="s">
        <v>27</v>
      </c>
      <c r="E721" s="4" t="s">
        <v>28</v>
      </c>
      <c r="F721" s="4" t="s">
        <v>29</v>
      </c>
      <c r="G721" s="4" t="s">
        <v>30</v>
      </c>
    </row>
    <row r="722" spans="1:7" ht="20.100000000000001" customHeight="1" x14ac:dyDescent="0.25">
      <c r="A722" s="5" t="s">
        <v>13</v>
      </c>
      <c r="B722" s="5">
        <v>16</v>
      </c>
      <c r="C722" s="5">
        <v>2079</v>
      </c>
      <c r="D722" s="5">
        <f>$F722-$F$720</f>
        <v>616</v>
      </c>
      <c r="E722" s="5">
        <f>100*($F722-$F$720)/($G$720-$F$720)</f>
        <v>18.257261410788381</v>
      </c>
      <c r="F722" s="5">
        <v>5782</v>
      </c>
      <c r="G722" s="5">
        <v>5638</v>
      </c>
    </row>
    <row r="723" spans="1:7" ht="20.100000000000001" customHeight="1" x14ac:dyDescent="0.25">
      <c r="A723" s="5" t="s">
        <v>15</v>
      </c>
      <c r="B723" s="5">
        <v>35</v>
      </c>
      <c r="C723" s="5">
        <v>4166</v>
      </c>
      <c r="D723" s="5">
        <f>$F723-$F$720</f>
        <v>489</v>
      </c>
      <c r="E723" s="5">
        <f>100*($F723-$F$720)/($G$720-$F$720)</f>
        <v>14.493183165382336</v>
      </c>
      <c r="F723" s="5">
        <v>5655</v>
      </c>
      <c r="G723" s="5">
        <v>5588</v>
      </c>
    </row>
    <row r="724" spans="1:7" ht="20.100000000000001" customHeight="1" x14ac:dyDescent="0.25">
      <c r="A724" s="5" t="s">
        <v>16</v>
      </c>
      <c r="B724" s="5">
        <v>93</v>
      </c>
      <c r="C724" s="5">
        <v>8377</v>
      </c>
      <c r="D724" s="5">
        <f>$F724-$F$720</f>
        <v>383</v>
      </c>
      <c r="E724" s="5">
        <f>100*($F724-$F$720)/($G$720-$F$720)</f>
        <v>11.351511558980439</v>
      </c>
      <c r="F724" s="5">
        <v>5549</v>
      </c>
      <c r="G724" s="5">
        <v>5456</v>
      </c>
    </row>
    <row r="725" spans="1:7" ht="20.100000000000001" customHeight="1" x14ac:dyDescent="0.25">
      <c r="A725" s="5" t="s">
        <v>17</v>
      </c>
      <c r="B725" s="5">
        <v>174</v>
      </c>
      <c r="C725" s="5">
        <v>12606</v>
      </c>
      <c r="D725" s="5">
        <f>$F725-$F$720</f>
        <v>323</v>
      </c>
      <c r="E725" s="5">
        <f>100*($F725-$F$720)/($G$720-$F$720)</f>
        <v>9.5732068761114402</v>
      </c>
      <c r="F725" s="5">
        <v>5489</v>
      </c>
      <c r="G725" s="5">
        <v>5376</v>
      </c>
    </row>
    <row r="726" spans="1:7" ht="20.100000000000001" customHeight="1" x14ac:dyDescent="0.25">
      <c r="A726" s="6" t="s">
        <v>18</v>
      </c>
      <c r="B726" s="6">
        <v>598</v>
      </c>
      <c r="C726" s="6">
        <v>21020</v>
      </c>
      <c r="D726" s="6">
        <f>$F726-$F$720</f>
        <v>262</v>
      </c>
      <c r="E726" s="6">
        <f>100*($F726-$F$720)/($G$720-$F$720)</f>
        <v>7.7652637818612922</v>
      </c>
      <c r="F726" s="6">
        <v>5428</v>
      </c>
      <c r="G726" s="6">
        <v>5332</v>
      </c>
    </row>
    <row r="729" spans="1:7" ht="20.100000000000001" customHeight="1" x14ac:dyDescent="0.25">
      <c r="A729" s="4" t="s">
        <v>19</v>
      </c>
      <c r="B729" s="4" t="s">
        <v>138</v>
      </c>
      <c r="C729" s="4" t="s">
        <v>93</v>
      </c>
      <c r="D729" s="4" t="s">
        <v>32</v>
      </c>
      <c r="E729" s="4" t="s">
        <v>23</v>
      </c>
      <c r="F729" s="4">
        <v>6124</v>
      </c>
      <c r="G729" s="4">
        <f>'[1]Худшее для КЗН'!$B$81</f>
        <v>10080</v>
      </c>
    </row>
    <row r="730" spans="1:7" ht="20.100000000000001" customHeight="1" x14ac:dyDescent="0.25">
      <c r="A730" s="4" t="s">
        <v>24</v>
      </c>
      <c r="B730" s="4" t="s">
        <v>25</v>
      </c>
      <c r="C730" s="4" t="s">
        <v>26</v>
      </c>
      <c r="D730" s="4" t="s">
        <v>27</v>
      </c>
      <c r="E730" s="4" t="s">
        <v>28</v>
      </c>
      <c r="F730" s="4" t="s">
        <v>29</v>
      </c>
      <c r="G730" s="4" t="s">
        <v>30</v>
      </c>
    </row>
    <row r="731" spans="1:7" ht="20.100000000000001" customHeight="1" x14ac:dyDescent="0.25">
      <c r="A731" s="5" t="s">
        <v>13</v>
      </c>
      <c r="B731" s="5">
        <v>17</v>
      </c>
      <c r="C731" s="5">
        <v>2071</v>
      </c>
      <c r="D731" s="5">
        <f>$F731-$F$729</f>
        <v>770</v>
      </c>
      <c r="E731" s="5">
        <f>100*($F731-$F$729)/($G$729-$F$729)</f>
        <v>19.464105156723964</v>
      </c>
      <c r="F731" s="5">
        <v>6894</v>
      </c>
      <c r="G731" s="5">
        <v>6720</v>
      </c>
    </row>
    <row r="732" spans="1:7" ht="20.100000000000001" customHeight="1" x14ac:dyDescent="0.25">
      <c r="A732" s="5" t="s">
        <v>15</v>
      </c>
      <c r="B732" s="5">
        <v>49</v>
      </c>
      <c r="C732" s="5">
        <v>4186</v>
      </c>
      <c r="D732" s="5">
        <f>$F732-$F$729</f>
        <v>663</v>
      </c>
      <c r="E732" s="5">
        <f>100*($F732-$F$729)/($G$729-$F$729)</f>
        <v>16.759352881698685</v>
      </c>
      <c r="F732" s="5">
        <v>6787</v>
      </c>
      <c r="G732" s="5">
        <v>6666</v>
      </c>
    </row>
    <row r="733" spans="1:7" ht="20.100000000000001" customHeight="1" x14ac:dyDescent="0.25">
      <c r="A733" s="5" t="s">
        <v>16</v>
      </c>
      <c r="B733" s="5">
        <v>110</v>
      </c>
      <c r="C733" s="5">
        <v>8342</v>
      </c>
      <c r="D733" s="5">
        <f>$F733-$F$729</f>
        <v>556</v>
      </c>
      <c r="E733" s="5">
        <f>100*($F733-$F$729)/($G$729-$F$729)</f>
        <v>14.054600606673407</v>
      </c>
      <c r="F733" s="5">
        <v>6680</v>
      </c>
      <c r="G733" s="5">
        <v>6556</v>
      </c>
    </row>
    <row r="734" spans="1:7" ht="20.100000000000001" customHeight="1" x14ac:dyDescent="0.25">
      <c r="A734" s="5" t="s">
        <v>17</v>
      </c>
      <c r="B734" s="5">
        <v>179</v>
      </c>
      <c r="C734" s="5">
        <v>12566</v>
      </c>
      <c r="D734" s="5">
        <f>$F734-$F$729</f>
        <v>459</v>
      </c>
      <c r="E734" s="5">
        <f>100*($F734-$F$729)/($G$729-$F$729)</f>
        <v>11.602628918099089</v>
      </c>
      <c r="F734" s="5">
        <v>6583</v>
      </c>
      <c r="G734" s="5">
        <v>6460</v>
      </c>
    </row>
    <row r="735" spans="1:7" ht="20.100000000000001" customHeight="1" x14ac:dyDescent="0.25">
      <c r="A735" s="6" t="s">
        <v>18</v>
      </c>
      <c r="B735" s="6">
        <v>525</v>
      </c>
      <c r="C735" s="6">
        <v>20999</v>
      </c>
      <c r="D735" s="6">
        <f>$F735-$F$729</f>
        <v>380</v>
      </c>
      <c r="E735" s="6">
        <f>100*($F735-$F$729)/($G$729-$F$729)</f>
        <v>9.6056622851365017</v>
      </c>
      <c r="F735" s="6">
        <v>6504</v>
      </c>
      <c r="G735" s="6">
        <v>6418</v>
      </c>
    </row>
    <row r="738" spans="1:7" ht="20.100000000000001" customHeight="1" x14ac:dyDescent="0.25">
      <c r="A738" s="4" t="s">
        <v>19</v>
      </c>
      <c r="B738" s="4" t="s">
        <v>139</v>
      </c>
      <c r="C738" s="4" t="s">
        <v>40</v>
      </c>
      <c r="D738" s="4" t="s">
        <v>32</v>
      </c>
      <c r="E738" s="4" t="s">
        <v>23</v>
      </c>
      <c r="F738" s="4">
        <v>235528</v>
      </c>
      <c r="G738" s="4">
        <f>'[1]Худшее для КЗН'!$B$82</f>
        <v>373094</v>
      </c>
    </row>
    <row r="739" spans="1:7" ht="20.100000000000001" customHeight="1" x14ac:dyDescent="0.25">
      <c r="A739" s="4" t="s">
        <v>24</v>
      </c>
      <c r="B739" s="4" t="s">
        <v>25</v>
      </c>
      <c r="C739" s="4" t="s">
        <v>26</v>
      </c>
      <c r="D739" s="4" t="s">
        <v>27</v>
      </c>
      <c r="E739" s="4" t="s">
        <v>28</v>
      </c>
      <c r="F739" s="4" t="s">
        <v>29</v>
      </c>
      <c r="G739" s="4" t="s">
        <v>30</v>
      </c>
    </row>
    <row r="740" spans="1:7" ht="20.100000000000001" customHeight="1" x14ac:dyDescent="0.25">
      <c r="A740" s="5" t="s">
        <v>13</v>
      </c>
      <c r="B740" s="5">
        <v>6</v>
      </c>
      <c r="C740" s="5">
        <v>2050</v>
      </c>
      <c r="D740" s="5">
        <f>$F740-$F$738</f>
        <v>12981</v>
      </c>
      <c r="E740" s="5">
        <f>100*($F740-$F$738)/($G$738-$F$738)</f>
        <v>9.4361978977363599</v>
      </c>
      <c r="F740" s="5">
        <v>248509</v>
      </c>
      <c r="G740" s="5">
        <v>241910</v>
      </c>
    </row>
    <row r="741" spans="1:7" ht="20.100000000000001" customHeight="1" x14ac:dyDescent="0.25">
      <c r="A741" s="5" t="s">
        <v>15</v>
      </c>
      <c r="B741" s="5">
        <v>14</v>
      </c>
      <c r="C741" s="5">
        <v>4113</v>
      </c>
      <c r="D741" s="5">
        <f>$F741-$F$738</f>
        <v>10084</v>
      </c>
      <c r="E741" s="5">
        <f>100*($F741-$F$738)/($G$738-$F$738)</f>
        <v>7.3302996379919456</v>
      </c>
      <c r="F741" s="5">
        <v>245612</v>
      </c>
      <c r="G741" s="5">
        <v>238134</v>
      </c>
    </row>
    <row r="742" spans="1:7" ht="20.100000000000001" customHeight="1" x14ac:dyDescent="0.25">
      <c r="A742" s="5" t="s">
        <v>16</v>
      </c>
      <c r="B742" s="5">
        <v>45</v>
      </c>
      <c r="C742" s="5">
        <v>8233</v>
      </c>
      <c r="D742" s="5">
        <f>$F742-$F$738</f>
        <v>7643</v>
      </c>
      <c r="E742" s="5">
        <f>100*($F742-$F$738)/($G$738-$F$738)</f>
        <v>5.5558786328017096</v>
      </c>
      <c r="F742" s="5">
        <v>243171</v>
      </c>
      <c r="G742" s="5">
        <v>235654</v>
      </c>
    </row>
    <row r="743" spans="1:7" ht="20.100000000000001" customHeight="1" x14ac:dyDescent="0.25">
      <c r="A743" s="5" t="s">
        <v>17</v>
      </c>
      <c r="B743" s="5">
        <v>93</v>
      </c>
      <c r="C743" s="5">
        <v>12294</v>
      </c>
      <c r="D743" s="5">
        <f>$F743-$F$738</f>
        <v>7941</v>
      </c>
      <c r="E743" s="5">
        <f>100*($F743-$F$738)/($G$738-$F$738)</f>
        <v>5.7725019263480801</v>
      </c>
      <c r="F743" s="5">
        <v>243469</v>
      </c>
      <c r="G743" s="5">
        <v>235654</v>
      </c>
    </row>
    <row r="744" spans="1:7" ht="20.100000000000001" customHeight="1" x14ac:dyDescent="0.25">
      <c r="A744" s="6" t="s">
        <v>18</v>
      </c>
      <c r="B744" s="6">
        <v>339</v>
      </c>
      <c r="C744" s="6">
        <v>20557</v>
      </c>
      <c r="D744" s="6">
        <f>$F744-$F$738</f>
        <v>3397</v>
      </c>
      <c r="E744" s="6">
        <f>100*($F744-$F$738)/($G$738-$F$738)</f>
        <v>2.4693601616678538</v>
      </c>
      <c r="F744" s="6">
        <v>238925</v>
      </c>
      <c r="G744" s="6">
        <v>235528</v>
      </c>
    </row>
    <row r="747" spans="1:7" ht="20.100000000000001" customHeight="1" x14ac:dyDescent="0.25">
      <c r="A747" s="4" t="s">
        <v>19</v>
      </c>
      <c r="B747" s="4" t="s">
        <v>140</v>
      </c>
      <c r="C747" s="4" t="s">
        <v>45</v>
      </c>
      <c r="D747" s="4" t="s">
        <v>32</v>
      </c>
      <c r="E747" s="4" t="s">
        <v>23</v>
      </c>
      <c r="F747" s="4">
        <v>354210</v>
      </c>
      <c r="G747" s="4">
        <f>'[1]Худшее для КЗН'!$B$83</f>
        <v>566296</v>
      </c>
    </row>
    <row r="748" spans="1:7" ht="20.100000000000001" customHeight="1" x14ac:dyDescent="0.25">
      <c r="A748" s="4" t="s">
        <v>24</v>
      </c>
      <c r="B748" s="4" t="s">
        <v>25</v>
      </c>
      <c r="C748" s="4" t="s">
        <v>26</v>
      </c>
      <c r="D748" s="4" t="s">
        <v>27</v>
      </c>
      <c r="E748" s="4" t="s">
        <v>28</v>
      </c>
      <c r="F748" s="4" t="s">
        <v>29</v>
      </c>
      <c r="G748" s="4" t="s">
        <v>30</v>
      </c>
    </row>
    <row r="749" spans="1:7" ht="20.100000000000001" customHeight="1" x14ac:dyDescent="0.25">
      <c r="A749" s="5" t="s">
        <v>13</v>
      </c>
      <c r="B749" s="5">
        <v>7</v>
      </c>
      <c r="C749" s="5">
        <v>2060</v>
      </c>
      <c r="D749" s="5">
        <f>$F749-$F$747</f>
        <v>32612</v>
      </c>
      <c r="E749" s="5">
        <f>100*($F749-$F$747)/($G$747-$F$747)</f>
        <v>15.376781117094009</v>
      </c>
      <c r="F749" s="5">
        <v>386822</v>
      </c>
      <c r="G749" s="5">
        <v>377918</v>
      </c>
    </row>
    <row r="750" spans="1:7" ht="20.100000000000001" customHeight="1" x14ac:dyDescent="0.25">
      <c r="A750" s="5" t="s">
        <v>15</v>
      </c>
      <c r="B750" s="5">
        <v>16</v>
      </c>
      <c r="C750" s="5">
        <v>4128</v>
      </c>
      <c r="D750" s="5">
        <f>$F750-$F$747</f>
        <v>24703</v>
      </c>
      <c r="E750" s="5">
        <f>100*($F750-$F$747)/($G$747-$F$747)</f>
        <v>11.647633507162189</v>
      </c>
      <c r="F750" s="5">
        <v>378913</v>
      </c>
      <c r="G750" s="5">
        <v>364906</v>
      </c>
    </row>
    <row r="751" spans="1:7" ht="20.100000000000001" customHeight="1" x14ac:dyDescent="0.25">
      <c r="A751" s="5" t="s">
        <v>16</v>
      </c>
      <c r="B751" s="5">
        <v>51</v>
      </c>
      <c r="C751" s="5">
        <v>8227</v>
      </c>
      <c r="D751" s="5">
        <f>$F751-$F$747</f>
        <v>22845</v>
      </c>
      <c r="E751" s="5">
        <f>100*($F751-$F$747)/($G$747-$F$747)</f>
        <v>10.771573795535772</v>
      </c>
      <c r="F751" s="5">
        <v>377055</v>
      </c>
      <c r="G751" s="5">
        <v>370598</v>
      </c>
    </row>
    <row r="752" spans="1:7" ht="20.100000000000001" customHeight="1" x14ac:dyDescent="0.25">
      <c r="A752" s="5" t="s">
        <v>17</v>
      </c>
      <c r="B752" s="5">
        <v>103</v>
      </c>
      <c r="C752" s="5">
        <v>12375</v>
      </c>
      <c r="D752" s="5">
        <f>$F752-$F$747</f>
        <v>17471</v>
      </c>
      <c r="E752" s="5">
        <f>100*($F752-$F$747)/($G$747-$F$747)</f>
        <v>8.2376960289693795</v>
      </c>
      <c r="F752" s="5">
        <v>371681</v>
      </c>
      <c r="G752" s="5">
        <v>366372</v>
      </c>
    </row>
    <row r="753" spans="1:7" ht="20.100000000000001" customHeight="1" x14ac:dyDescent="0.25">
      <c r="A753" s="6" t="s">
        <v>18</v>
      </c>
      <c r="B753" s="6">
        <v>364</v>
      </c>
      <c r="C753" s="6">
        <v>20622</v>
      </c>
      <c r="D753" s="6">
        <f>$F753-$F$747</f>
        <v>17257</v>
      </c>
      <c r="E753" s="6">
        <f>100*($F753-$F$747)/($G$747-$F$747)</f>
        <v>8.1367935648746261</v>
      </c>
      <c r="F753" s="6">
        <v>371467</v>
      </c>
      <c r="G753" s="6">
        <v>364766</v>
      </c>
    </row>
    <row r="756" spans="1:7" ht="20.100000000000001" customHeight="1" x14ac:dyDescent="0.25">
      <c r="A756" s="4" t="s">
        <v>19</v>
      </c>
      <c r="B756" s="4" t="s">
        <v>141</v>
      </c>
      <c r="C756" s="4" t="s">
        <v>52</v>
      </c>
      <c r="D756" s="4" t="s">
        <v>32</v>
      </c>
      <c r="E756" s="4" t="s">
        <v>23</v>
      </c>
      <c r="F756" s="4">
        <v>725522</v>
      </c>
      <c r="G756" s="4">
        <f>'[1]Худшее для КЗН'!$B$84</f>
        <v>1078776</v>
      </c>
    </row>
    <row r="757" spans="1:7" ht="20.100000000000001" customHeight="1" x14ac:dyDescent="0.25">
      <c r="A757" s="4" t="s">
        <v>24</v>
      </c>
      <c r="B757" s="4" t="s">
        <v>25</v>
      </c>
      <c r="C757" s="4" t="s">
        <v>26</v>
      </c>
      <c r="D757" s="4" t="s">
        <v>27</v>
      </c>
      <c r="E757" s="4" t="s">
        <v>28</v>
      </c>
      <c r="F757" s="4" t="s">
        <v>29</v>
      </c>
      <c r="G757" s="4" t="s">
        <v>30</v>
      </c>
    </row>
    <row r="758" spans="1:7" ht="20.100000000000001" customHeight="1" x14ac:dyDescent="0.25">
      <c r="A758" s="5" t="s">
        <v>13</v>
      </c>
      <c r="B758" s="5">
        <v>9</v>
      </c>
      <c r="C758" s="5">
        <v>2060</v>
      </c>
      <c r="D758" s="5">
        <f>$F758-$F$756</f>
        <v>65788</v>
      </c>
      <c r="E758" s="5">
        <f>100*($F758-$F$756)/($G$756-$F$756)</f>
        <v>18.623426769406716</v>
      </c>
      <c r="F758" s="5">
        <v>791310</v>
      </c>
      <c r="G758" s="5">
        <v>776046</v>
      </c>
    </row>
    <row r="759" spans="1:7" ht="20.100000000000001" customHeight="1" x14ac:dyDescent="0.25">
      <c r="A759" s="5" t="s">
        <v>15</v>
      </c>
      <c r="B759" s="5">
        <v>21</v>
      </c>
      <c r="C759" s="5">
        <v>4133</v>
      </c>
      <c r="D759" s="5">
        <f>$F759-$F$756</f>
        <v>47693</v>
      </c>
      <c r="E759" s="5">
        <f>100*($F759-$F$756)/($G$756-$F$756)</f>
        <v>13.501050235807663</v>
      </c>
      <c r="F759" s="5">
        <v>773215</v>
      </c>
      <c r="G759" s="5">
        <v>751548</v>
      </c>
    </row>
    <row r="760" spans="1:7" ht="20.100000000000001" customHeight="1" x14ac:dyDescent="0.25">
      <c r="A760" s="5" t="s">
        <v>16</v>
      </c>
      <c r="B760" s="5">
        <v>62</v>
      </c>
      <c r="C760" s="5">
        <v>8312</v>
      </c>
      <c r="D760" s="5">
        <f>$F760-$F$756</f>
        <v>39489</v>
      </c>
      <c r="E760" s="5">
        <f>100*($F760-$F$756)/($G$756-$F$756)</f>
        <v>11.17864199697668</v>
      </c>
      <c r="F760" s="5">
        <v>765011</v>
      </c>
      <c r="G760" s="5">
        <v>752854</v>
      </c>
    </row>
    <row r="761" spans="1:7" ht="20.100000000000001" customHeight="1" x14ac:dyDescent="0.25">
      <c r="A761" s="5" t="s">
        <v>17</v>
      </c>
      <c r="B761" s="5">
        <v>122</v>
      </c>
      <c r="C761" s="5">
        <v>12438</v>
      </c>
      <c r="D761" s="5">
        <f>$F761-$F$756</f>
        <v>31561</v>
      </c>
      <c r="E761" s="5">
        <f>100*($F761-$F$756)/($G$756-$F$756)</f>
        <v>8.9343645082575147</v>
      </c>
      <c r="F761" s="5">
        <v>757083</v>
      </c>
      <c r="G761" s="5">
        <v>747142</v>
      </c>
    </row>
    <row r="762" spans="1:7" ht="20.100000000000001" customHeight="1" x14ac:dyDescent="0.25">
      <c r="A762" s="6" t="s">
        <v>18</v>
      </c>
      <c r="B762" s="6">
        <v>414</v>
      </c>
      <c r="C762" s="6">
        <v>20753</v>
      </c>
      <c r="D762" s="6">
        <f>$F762-$F$756</f>
        <v>27020</v>
      </c>
      <c r="E762" s="6">
        <f>100*($F762-$F$756)/($G$756-$F$756)</f>
        <v>7.6488872029757626</v>
      </c>
      <c r="F762" s="6">
        <v>752542</v>
      </c>
      <c r="G762" s="6">
        <v>742708</v>
      </c>
    </row>
    <row r="765" spans="1:7" ht="20.100000000000001" customHeight="1" x14ac:dyDescent="0.25">
      <c r="A765" s="4" t="s">
        <v>19</v>
      </c>
      <c r="B765" s="4" t="s">
        <v>142</v>
      </c>
      <c r="C765" s="4" t="s">
        <v>40</v>
      </c>
      <c r="D765" s="4" t="s">
        <v>32</v>
      </c>
      <c r="E765" s="4" t="s">
        <v>23</v>
      </c>
      <c r="F765" s="4">
        <v>31410</v>
      </c>
      <c r="G765" s="4">
        <f>'[1]Худшее для КЗН'!$B$85</f>
        <v>95134</v>
      </c>
    </row>
    <row r="766" spans="1:7" ht="20.100000000000001" customHeight="1" x14ac:dyDescent="0.25">
      <c r="A766" s="4" t="s">
        <v>24</v>
      </c>
      <c r="B766" s="4" t="s">
        <v>25</v>
      </c>
      <c r="C766" s="4" t="s">
        <v>26</v>
      </c>
      <c r="D766" s="4" t="s">
        <v>27</v>
      </c>
      <c r="E766" s="4" t="s">
        <v>28</v>
      </c>
      <c r="F766" s="4" t="s">
        <v>29</v>
      </c>
      <c r="G766" s="4" t="s">
        <v>30</v>
      </c>
    </row>
    <row r="767" spans="1:7" ht="20.100000000000001" customHeight="1" x14ac:dyDescent="0.25">
      <c r="A767" s="5" t="s">
        <v>13</v>
      </c>
      <c r="B767" s="5">
        <v>6</v>
      </c>
      <c r="C767" s="5">
        <v>2058</v>
      </c>
      <c r="D767" s="5">
        <f>$F767-$F$765</f>
        <v>3349</v>
      </c>
      <c r="E767" s="5">
        <f>100*($F767-$F$765)/($G$765-$F$765)</f>
        <v>5.2554767434561542</v>
      </c>
      <c r="F767" s="5">
        <v>34759</v>
      </c>
      <c r="G767" s="5">
        <v>33830</v>
      </c>
    </row>
    <row r="768" spans="1:7" ht="20.100000000000001" customHeight="1" x14ac:dyDescent="0.25">
      <c r="A768" s="5" t="s">
        <v>15</v>
      </c>
      <c r="B768" s="5">
        <v>14</v>
      </c>
      <c r="C768" s="5">
        <v>4114</v>
      </c>
      <c r="D768" s="5">
        <f>$F768-$F$765</f>
        <v>2182</v>
      </c>
      <c r="E768" s="5">
        <f>100*($F768-$F$765)/($G$765-$F$765)</f>
        <v>3.4241416106961271</v>
      </c>
      <c r="F768" s="5">
        <v>33592</v>
      </c>
      <c r="G768" s="5">
        <v>31884</v>
      </c>
    </row>
    <row r="769" spans="1:7" ht="20.100000000000001" customHeight="1" x14ac:dyDescent="0.25">
      <c r="A769" s="5" t="s">
        <v>16</v>
      </c>
      <c r="B769" s="5">
        <v>45</v>
      </c>
      <c r="C769" s="5">
        <v>8197</v>
      </c>
      <c r="D769" s="5">
        <f>$F769-$F$765</f>
        <v>2099</v>
      </c>
      <c r="E769" s="5">
        <f>100*($F769-$F$765)/($G$765-$F$765)</f>
        <v>3.2938924110225347</v>
      </c>
      <c r="F769" s="5">
        <v>33509</v>
      </c>
      <c r="G769" s="5">
        <v>32624</v>
      </c>
    </row>
    <row r="770" spans="1:7" ht="20.100000000000001" customHeight="1" x14ac:dyDescent="0.25">
      <c r="A770" s="5" t="s">
        <v>17</v>
      </c>
      <c r="B770" s="5">
        <v>92</v>
      </c>
      <c r="C770" s="5">
        <v>12356</v>
      </c>
      <c r="D770" s="5">
        <f>$F770-$F$765</f>
        <v>1277</v>
      </c>
      <c r="E770" s="5">
        <f>100*($F770-$F$765)/($G$765-$F$765)</f>
        <v>2.0039545540141863</v>
      </c>
      <c r="F770" s="5">
        <v>32687</v>
      </c>
      <c r="G770" s="5">
        <v>31884</v>
      </c>
    </row>
    <row r="771" spans="1:7" ht="20.100000000000001" customHeight="1" x14ac:dyDescent="0.25">
      <c r="A771" s="6" t="s">
        <v>18</v>
      </c>
      <c r="B771" s="6">
        <v>327</v>
      </c>
      <c r="C771" s="6">
        <v>20567</v>
      </c>
      <c r="D771" s="6">
        <f>$F771-$F$765</f>
        <v>1134</v>
      </c>
      <c r="E771" s="6">
        <f>100*($F771-$F$765)/($G$765-$F$765)</f>
        <v>1.7795493063837799</v>
      </c>
      <c r="F771" s="6">
        <v>32544</v>
      </c>
      <c r="G771" s="6">
        <v>31410</v>
      </c>
    </row>
    <row r="774" spans="1:7" ht="20.100000000000001" customHeight="1" x14ac:dyDescent="0.25">
      <c r="A774" s="4" t="s">
        <v>19</v>
      </c>
      <c r="B774" s="4" t="s">
        <v>143</v>
      </c>
      <c r="C774" s="4" t="s">
        <v>45</v>
      </c>
      <c r="D774" s="4" t="s">
        <v>32</v>
      </c>
      <c r="E774" s="4" t="s">
        <v>23</v>
      </c>
      <c r="F774" s="4">
        <v>51140</v>
      </c>
      <c r="G774" s="4">
        <f>'[1]Худшее для КЗН'!$B$86</f>
        <v>160794</v>
      </c>
    </row>
    <row r="775" spans="1:7" ht="20.100000000000001" customHeight="1" x14ac:dyDescent="0.25">
      <c r="A775" s="4" t="s">
        <v>24</v>
      </c>
      <c r="B775" s="4" t="s">
        <v>25</v>
      </c>
      <c r="C775" s="4" t="s">
        <v>26</v>
      </c>
      <c r="D775" s="4" t="s">
        <v>27</v>
      </c>
      <c r="E775" s="4" t="s">
        <v>28</v>
      </c>
      <c r="F775" s="4" t="s">
        <v>29</v>
      </c>
      <c r="G775" s="4" t="s">
        <v>30</v>
      </c>
    </row>
    <row r="776" spans="1:7" ht="20.100000000000001" customHeight="1" x14ac:dyDescent="0.25">
      <c r="A776" s="5" t="s">
        <v>13</v>
      </c>
      <c r="B776" s="5">
        <v>7</v>
      </c>
      <c r="C776" s="5">
        <v>2059</v>
      </c>
      <c r="D776" s="5">
        <f>$F776-$F$774</f>
        <v>8173</v>
      </c>
      <c r="E776" s="5">
        <f>100*($F776-$F$774)/($G$774-$F$774)</f>
        <v>7.4534444707899397</v>
      </c>
      <c r="F776" s="5">
        <v>59313</v>
      </c>
      <c r="G776" s="5">
        <v>56582</v>
      </c>
    </row>
    <row r="777" spans="1:7" ht="20.100000000000001" customHeight="1" x14ac:dyDescent="0.25">
      <c r="A777" s="5" t="s">
        <v>15</v>
      </c>
      <c r="B777" s="5">
        <v>17</v>
      </c>
      <c r="C777" s="5">
        <v>4134</v>
      </c>
      <c r="D777" s="5">
        <f>$F777-$F$774</f>
        <v>6911</v>
      </c>
      <c r="E777" s="5">
        <f>100*($F777-$F$774)/($G$774-$F$774)</f>
        <v>6.3025516625020517</v>
      </c>
      <c r="F777" s="5">
        <v>58051</v>
      </c>
      <c r="G777" s="5">
        <v>56052</v>
      </c>
    </row>
    <row r="778" spans="1:7" ht="20.100000000000001" customHeight="1" x14ac:dyDescent="0.25">
      <c r="A778" s="5" t="s">
        <v>16</v>
      </c>
      <c r="B778" s="5">
        <v>52</v>
      </c>
      <c r="C778" s="5">
        <v>8276</v>
      </c>
      <c r="D778" s="5">
        <f>$F778-$F$774</f>
        <v>5483</v>
      </c>
      <c r="E778" s="5">
        <f>100*($F778-$F$774)/($G$774-$F$774)</f>
        <v>5.0002735878308133</v>
      </c>
      <c r="F778" s="5">
        <v>56623</v>
      </c>
      <c r="G778" s="5">
        <v>54588</v>
      </c>
    </row>
    <row r="779" spans="1:7" ht="20.100000000000001" customHeight="1" x14ac:dyDescent="0.25">
      <c r="A779" s="5" t="s">
        <v>17</v>
      </c>
      <c r="B779" s="5">
        <v>108</v>
      </c>
      <c r="C779" s="5">
        <v>12450</v>
      </c>
      <c r="D779" s="5">
        <f>$F779-$F$774</f>
        <v>4167</v>
      </c>
      <c r="E779" s="5">
        <f>100*($F779-$F$774)/($G$774-$F$774)</f>
        <v>3.8001349699965346</v>
      </c>
      <c r="F779" s="5">
        <v>55307</v>
      </c>
      <c r="G779" s="5">
        <v>53950</v>
      </c>
    </row>
    <row r="780" spans="1:7" ht="20.100000000000001" customHeight="1" x14ac:dyDescent="0.25">
      <c r="A780" s="6" t="s">
        <v>18</v>
      </c>
      <c r="B780" s="6">
        <v>354</v>
      </c>
      <c r="C780" s="6">
        <v>20757</v>
      </c>
      <c r="D780" s="6">
        <f>$F780-$F$774</f>
        <v>3653</v>
      </c>
      <c r="E780" s="6">
        <f>100*($F780-$F$774)/($G$774-$F$774)</f>
        <v>3.3313878198697724</v>
      </c>
      <c r="F780" s="6">
        <v>54793</v>
      </c>
      <c r="G780" s="6">
        <v>53602</v>
      </c>
    </row>
    <row r="783" spans="1:7" ht="20.100000000000001" customHeight="1" x14ac:dyDescent="0.25">
      <c r="A783" s="4" t="s">
        <v>19</v>
      </c>
      <c r="B783" s="4" t="s">
        <v>144</v>
      </c>
      <c r="C783" s="4" t="s">
        <v>52</v>
      </c>
      <c r="D783" s="4" t="s">
        <v>32</v>
      </c>
      <c r="E783" s="4" t="s">
        <v>23</v>
      </c>
      <c r="F783" s="4">
        <v>110030</v>
      </c>
      <c r="G783" s="4">
        <f>'[1]Худшее для КЗН'!$B$87</f>
        <v>356114</v>
      </c>
    </row>
    <row r="784" spans="1:7" ht="20.100000000000001" customHeight="1" x14ac:dyDescent="0.25">
      <c r="A784" s="4" t="s">
        <v>24</v>
      </c>
      <c r="B784" s="4" t="s">
        <v>25</v>
      </c>
      <c r="C784" s="4" t="s">
        <v>26</v>
      </c>
      <c r="D784" s="4" t="s">
        <v>27</v>
      </c>
      <c r="E784" s="4" t="s">
        <v>28</v>
      </c>
      <c r="F784" s="4" t="s">
        <v>29</v>
      </c>
      <c r="G784" s="4" t="s">
        <v>30</v>
      </c>
    </row>
    <row r="785" spans="1:7" ht="20.100000000000001" customHeight="1" x14ac:dyDescent="0.25">
      <c r="A785" s="5" t="s">
        <v>13</v>
      </c>
      <c r="B785" s="5">
        <v>9</v>
      </c>
      <c r="C785" s="5">
        <v>2070</v>
      </c>
      <c r="D785" s="5">
        <f>$F785-$F$783</f>
        <v>27262</v>
      </c>
      <c r="E785" s="5">
        <f>100*($F785-$F$783)/($G$783-$F$783)</f>
        <v>11.078330976414557</v>
      </c>
      <c r="F785" s="5">
        <v>137292</v>
      </c>
      <c r="G785" s="5">
        <v>129104</v>
      </c>
    </row>
    <row r="786" spans="1:7" ht="20.100000000000001" customHeight="1" x14ac:dyDescent="0.25">
      <c r="A786" s="5" t="s">
        <v>15</v>
      </c>
      <c r="B786" s="5">
        <v>21</v>
      </c>
      <c r="C786" s="5">
        <v>4153</v>
      </c>
      <c r="D786" s="5">
        <f>$F786-$F$783</f>
        <v>17924</v>
      </c>
      <c r="E786" s="5">
        <f>100*($F786-$F$783)/($G$783-$F$783)</f>
        <v>7.2836917475333625</v>
      </c>
      <c r="F786" s="5">
        <v>127954</v>
      </c>
      <c r="G786" s="5">
        <v>119278</v>
      </c>
    </row>
    <row r="787" spans="1:7" ht="20.100000000000001" customHeight="1" x14ac:dyDescent="0.25">
      <c r="A787" s="5" t="s">
        <v>16</v>
      </c>
      <c r="B787" s="5">
        <v>64</v>
      </c>
      <c r="C787" s="5">
        <v>8313</v>
      </c>
      <c r="D787" s="5">
        <f>$F787-$F$783</f>
        <v>12911</v>
      </c>
      <c r="E787" s="5">
        <f>100*($F787-$F$783)/($G$783-$F$783)</f>
        <v>5.2465824677752311</v>
      </c>
      <c r="F787" s="5">
        <v>122941</v>
      </c>
      <c r="G787" s="5">
        <v>113504</v>
      </c>
    </row>
    <row r="788" spans="1:7" ht="20.100000000000001" customHeight="1" x14ac:dyDescent="0.25">
      <c r="A788" s="6" t="s">
        <v>17</v>
      </c>
      <c r="B788" s="6">
        <v>129</v>
      </c>
      <c r="C788" s="6">
        <v>12531</v>
      </c>
      <c r="D788" s="6">
        <f>$F788-$F$783</f>
        <v>9855</v>
      </c>
      <c r="E788" s="6">
        <f>100*($F788-$F$783)/($G$783-$F$783)</f>
        <v>4.0047300921636513</v>
      </c>
      <c r="F788" s="6">
        <v>119885</v>
      </c>
      <c r="G788" s="6">
        <v>115490</v>
      </c>
    </row>
    <row r="789" spans="1:7" ht="20.100000000000001" customHeight="1" x14ac:dyDescent="0.25">
      <c r="A789" s="5" t="s">
        <v>18</v>
      </c>
      <c r="B789" s="5">
        <v>414</v>
      </c>
      <c r="C789" s="5">
        <v>20933</v>
      </c>
      <c r="D789" s="5">
        <f>$F789-$F$783</f>
        <v>10232</v>
      </c>
      <c r="E789" s="5">
        <f>100*($F789-$F$783)/($G$783-$F$783)</f>
        <v>4.1579298125843209</v>
      </c>
      <c r="F789" s="5">
        <v>120262</v>
      </c>
      <c r="G789" s="5">
        <v>114530</v>
      </c>
    </row>
    <row r="792" spans="1:7" ht="20.100000000000001" customHeight="1" x14ac:dyDescent="0.25">
      <c r="A792" s="4" t="s">
        <v>19</v>
      </c>
      <c r="B792" s="4" t="s">
        <v>145</v>
      </c>
      <c r="C792" s="4" t="s">
        <v>146</v>
      </c>
      <c r="D792" s="4" t="s">
        <v>111</v>
      </c>
      <c r="E792" s="4" t="s">
        <v>23</v>
      </c>
      <c r="F792" s="4">
        <v>152002</v>
      </c>
      <c r="G792" s="4">
        <f>'[1]Худшее для КЗН'!$B$88</f>
        <v>202400</v>
      </c>
    </row>
    <row r="793" spans="1:7" ht="20.100000000000001" customHeight="1" x14ac:dyDescent="0.25">
      <c r="A793" s="4" t="s">
        <v>24</v>
      </c>
      <c r="B793" s="4" t="s">
        <v>25</v>
      </c>
      <c r="C793" s="4" t="s">
        <v>26</v>
      </c>
      <c r="D793" s="4" t="s">
        <v>27</v>
      </c>
      <c r="E793" s="4" t="s">
        <v>28</v>
      </c>
      <c r="F793" s="4" t="s">
        <v>29</v>
      </c>
      <c r="G793" s="4" t="s">
        <v>30</v>
      </c>
    </row>
    <row r="794" spans="1:7" ht="20.100000000000001" customHeight="1" x14ac:dyDescent="0.25">
      <c r="A794" s="5" t="s">
        <v>13</v>
      </c>
      <c r="B794" s="5">
        <v>96</v>
      </c>
      <c r="C794" s="5">
        <v>2126</v>
      </c>
      <c r="D794" s="5">
        <f>$F794-$F$792</f>
        <v>15482</v>
      </c>
      <c r="E794" s="5">
        <f>100*($F794-$F$792)/($G$792-$F$792)</f>
        <v>30.719472994960118</v>
      </c>
      <c r="F794" s="5">
        <v>167484</v>
      </c>
      <c r="G794" s="5">
        <v>166740</v>
      </c>
    </row>
    <row r="795" spans="1:7" ht="20.100000000000001" customHeight="1" x14ac:dyDescent="0.25">
      <c r="A795" s="5" t="s">
        <v>15</v>
      </c>
      <c r="B795" s="5">
        <v>210</v>
      </c>
      <c r="C795" s="5">
        <v>4274</v>
      </c>
      <c r="D795" s="5">
        <f>$F795-$F$792</f>
        <v>14351</v>
      </c>
      <c r="E795" s="5">
        <f>100*($F795-$F$792)/($G$792-$F$792)</f>
        <v>28.475336322869953</v>
      </c>
      <c r="F795" s="5">
        <v>166353</v>
      </c>
      <c r="G795" s="5">
        <v>164984</v>
      </c>
    </row>
    <row r="796" spans="1:7" ht="20.100000000000001" customHeight="1" x14ac:dyDescent="0.25">
      <c r="A796" s="5" t="s">
        <v>16</v>
      </c>
      <c r="B796" s="5">
        <v>516</v>
      </c>
      <c r="C796" s="5">
        <v>8626</v>
      </c>
      <c r="D796" s="5">
        <f>$F796-$F$792</f>
        <v>12491</v>
      </c>
      <c r="E796" s="5">
        <f>100*($F796-$F$792)/($G$792-$F$792)</f>
        <v>24.784713679114251</v>
      </c>
      <c r="F796" s="5">
        <v>164493</v>
      </c>
      <c r="G796" s="5">
        <v>163686</v>
      </c>
    </row>
    <row r="797" spans="1:7" ht="20.100000000000001" customHeight="1" x14ac:dyDescent="0.25">
      <c r="A797" s="5" t="s">
        <v>17</v>
      </c>
      <c r="B797" s="5">
        <v>879</v>
      </c>
      <c r="C797" s="5">
        <v>12935</v>
      </c>
      <c r="D797" s="5">
        <f>$F797-$F$792</f>
        <v>11887</v>
      </c>
      <c r="E797" s="5">
        <f>100*($F797-$F$792)/($G$792-$F$792)</f>
        <v>23.586253422754872</v>
      </c>
      <c r="F797" s="5">
        <v>163889</v>
      </c>
      <c r="G797" s="5">
        <v>162648</v>
      </c>
    </row>
    <row r="798" spans="1:7" ht="20.100000000000001" customHeight="1" x14ac:dyDescent="0.25">
      <c r="A798" s="6" t="s">
        <v>18</v>
      </c>
      <c r="B798" s="6">
        <v>1661</v>
      </c>
      <c r="C798" s="6">
        <v>21756</v>
      </c>
      <c r="D798" s="6">
        <f>$F798-$F$792</f>
        <v>10889</v>
      </c>
      <c r="E798" s="6">
        <f>100*($F798-$F$792)/($G$792-$F$792)</f>
        <v>21.606016111750467</v>
      </c>
      <c r="F798" s="6">
        <v>162891</v>
      </c>
      <c r="G798" s="6">
        <v>161558</v>
      </c>
    </row>
    <row r="801" spans="1:7" ht="20.100000000000001" customHeight="1" x14ac:dyDescent="0.25">
      <c r="A801" s="4" t="s">
        <v>19</v>
      </c>
      <c r="B801" s="4" t="s">
        <v>147</v>
      </c>
      <c r="C801" s="4" t="s">
        <v>146</v>
      </c>
      <c r="D801" s="4" t="s">
        <v>42</v>
      </c>
      <c r="E801" s="4" t="s">
        <v>23</v>
      </c>
      <c r="F801" s="4">
        <v>153890</v>
      </c>
      <c r="G801" s="4">
        <f>'[1]Худшее для КЗН'!$B$89</f>
        <v>206144</v>
      </c>
    </row>
    <row r="802" spans="1:7" ht="20.100000000000001" customHeight="1" x14ac:dyDescent="0.25">
      <c r="A802" s="4" t="s">
        <v>24</v>
      </c>
      <c r="B802" s="4" t="s">
        <v>25</v>
      </c>
      <c r="C802" s="4" t="s">
        <v>26</v>
      </c>
      <c r="D802" s="4" t="s">
        <v>27</v>
      </c>
      <c r="E802" s="4" t="s">
        <v>28</v>
      </c>
      <c r="F802" s="4" t="s">
        <v>29</v>
      </c>
      <c r="G802" s="4" t="s">
        <v>30</v>
      </c>
    </row>
    <row r="803" spans="1:7" ht="20.100000000000001" customHeight="1" x14ac:dyDescent="0.25">
      <c r="A803" s="5" t="s">
        <v>13</v>
      </c>
      <c r="B803" s="5">
        <v>99</v>
      </c>
      <c r="C803" s="5">
        <v>2132</v>
      </c>
      <c r="D803" s="5">
        <f>$F803-$F$801</f>
        <v>15438</v>
      </c>
      <c r="E803" s="5">
        <f>100*($F803-$F$801)/($G$801-$F$801)</f>
        <v>29.544149730164197</v>
      </c>
      <c r="F803" s="5">
        <v>169328</v>
      </c>
      <c r="G803" s="5">
        <v>167898</v>
      </c>
    </row>
    <row r="804" spans="1:7" ht="20.100000000000001" customHeight="1" x14ac:dyDescent="0.25">
      <c r="A804" s="5" t="s">
        <v>15</v>
      </c>
      <c r="B804" s="5">
        <v>202</v>
      </c>
      <c r="C804" s="5">
        <v>4279</v>
      </c>
      <c r="D804" s="5">
        <f>$F804-$F$801</f>
        <v>14109</v>
      </c>
      <c r="E804" s="5">
        <f>100*($F804-$F$801)/($G$801-$F$801)</f>
        <v>27.000803766218855</v>
      </c>
      <c r="F804" s="5">
        <v>167999</v>
      </c>
      <c r="G804" s="5">
        <v>167010</v>
      </c>
    </row>
    <row r="805" spans="1:7" ht="20.100000000000001" customHeight="1" x14ac:dyDescent="0.25">
      <c r="A805" s="5" t="s">
        <v>16</v>
      </c>
      <c r="B805" s="5">
        <v>463</v>
      </c>
      <c r="C805" s="5">
        <v>8649</v>
      </c>
      <c r="D805" s="5">
        <f>$F805-$F$801</f>
        <v>12973</v>
      </c>
      <c r="E805" s="5">
        <f>100*($F805-$F$801)/($G$801-$F$801)</f>
        <v>24.826807517127875</v>
      </c>
      <c r="F805" s="5">
        <v>166863</v>
      </c>
      <c r="G805" s="5">
        <v>165478</v>
      </c>
    </row>
    <row r="806" spans="1:7" ht="20.100000000000001" customHeight="1" x14ac:dyDescent="0.25">
      <c r="A806" s="5" t="s">
        <v>17</v>
      </c>
      <c r="B806" s="5">
        <v>752</v>
      </c>
      <c r="C806" s="5">
        <v>12968</v>
      </c>
      <c r="D806" s="5">
        <f>$F806-$F$801</f>
        <v>12227</v>
      </c>
      <c r="E806" s="5">
        <f>100*($F806-$F$801)/($G$801-$F$801)</f>
        <v>23.399165614115667</v>
      </c>
      <c r="F806" s="5">
        <v>166117</v>
      </c>
      <c r="G806" s="5">
        <v>165172</v>
      </c>
    </row>
    <row r="807" spans="1:7" ht="20.100000000000001" customHeight="1" x14ac:dyDescent="0.25">
      <c r="A807" s="6" t="s">
        <v>18</v>
      </c>
      <c r="B807" s="6">
        <v>1630</v>
      </c>
      <c r="C807" s="6">
        <v>21743</v>
      </c>
      <c r="D807" s="6">
        <f>$F807-$F$801</f>
        <v>11126</v>
      </c>
      <c r="E807" s="6">
        <f>100*($F807-$F$801)/($G$801-$F$801)</f>
        <v>21.292149883262525</v>
      </c>
      <c r="F807" s="6">
        <v>165016</v>
      </c>
      <c r="G807" s="6">
        <v>164486</v>
      </c>
    </row>
    <row r="810" spans="1:7" ht="20.100000000000001" customHeight="1" x14ac:dyDescent="0.25">
      <c r="A810" s="4" t="s">
        <v>19</v>
      </c>
      <c r="B810" s="4" t="s">
        <v>148</v>
      </c>
      <c r="C810" s="4" t="s">
        <v>146</v>
      </c>
      <c r="D810" s="4" t="s">
        <v>42</v>
      </c>
      <c r="E810" s="4" t="s">
        <v>23</v>
      </c>
      <c r="F810" s="4">
        <v>147862</v>
      </c>
      <c r="G810" s="4">
        <f>'[1]Худшее для КЗН'!$B$90</f>
        <v>199064</v>
      </c>
    </row>
    <row r="811" spans="1:7" ht="20.100000000000001" customHeight="1" x14ac:dyDescent="0.25">
      <c r="A811" s="4" t="s">
        <v>24</v>
      </c>
      <c r="B811" s="4" t="s">
        <v>25</v>
      </c>
      <c r="C811" s="4" t="s">
        <v>26</v>
      </c>
      <c r="D811" s="4" t="s">
        <v>27</v>
      </c>
      <c r="E811" s="4" t="s">
        <v>28</v>
      </c>
      <c r="F811" s="4" t="s">
        <v>29</v>
      </c>
      <c r="G811" s="4" t="s">
        <v>30</v>
      </c>
    </row>
    <row r="812" spans="1:7" ht="20.100000000000001" customHeight="1" x14ac:dyDescent="0.25">
      <c r="A812" s="5" t="s">
        <v>13</v>
      </c>
      <c r="B812" s="5">
        <v>96</v>
      </c>
      <c r="C812" s="5">
        <v>2135</v>
      </c>
      <c r="D812" s="5">
        <f>$F812-$F$810</f>
        <v>15617</v>
      </c>
      <c r="E812" s="5">
        <f>100*($F812-$F$810)/($G$810-$F$810)</f>
        <v>30.500761688996523</v>
      </c>
      <c r="F812" s="5">
        <v>163479</v>
      </c>
      <c r="G812" s="5">
        <v>161980</v>
      </c>
    </row>
    <row r="813" spans="1:7" ht="20.100000000000001" customHeight="1" x14ac:dyDescent="0.25">
      <c r="A813" s="5" t="s">
        <v>15</v>
      </c>
      <c r="B813" s="5">
        <v>204</v>
      </c>
      <c r="C813" s="5">
        <v>4290</v>
      </c>
      <c r="D813" s="5">
        <f>$F813-$F$810</f>
        <v>14621</v>
      </c>
      <c r="E813" s="5">
        <f>100*($F813-$F$810)/($G$810-$F$810)</f>
        <v>28.555525174797861</v>
      </c>
      <c r="F813" s="5">
        <v>162483</v>
      </c>
      <c r="G813" s="5">
        <v>161348</v>
      </c>
    </row>
    <row r="814" spans="1:7" ht="20.100000000000001" customHeight="1" x14ac:dyDescent="0.25">
      <c r="A814" s="5" t="s">
        <v>16</v>
      </c>
      <c r="B814" s="5">
        <v>459</v>
      </c>
      <c r="C814" s="5">
        <v>8578</v>
      </c>
      <c r="D814" s="5">
        <f>$F814-$F$810</f>
        <v>13124</v>
      </c>
      <c r="E814" s="5">
        <f>100*($F814-$F$810)/($G$810-$F$810)</f>
        <v>25.63181125737276</v>
      </c>
      <c r="F814" s="5">
        <v>160986</v>
      </c>
      <c r="G814" s="5">
        <v>160178</v>
      </c>
    </row>
    <row r="815" spans="1:7" ht="20.100000000000001" customHeight="1" x14ac:dyDescent="0.25">
      <c r="A815" s="5" t="s">
        <v>17</v>
      </c>
      <c r="B815" s="5">
        <v>751</v>
      </c>
      <c r="C815" s="5">
        <v>12924</v>
      </c>
      <c r="D815" s="5">
        <f>$F815-$F$810</f>
        <v>12125</v>
      </c>
      <c r="E815" s="5">
        <f>100*($F815-$F$810)/($G$810-$F$810)</f>
        <v>23.680715597046991</v>
      </c>
      <c r="F815" s="5">
        <v>159987</v>
      </c>
      <c r="G815" s="5">
        <v>159042</v>
      </c>
    </row>
    <row r="816" spans="1:7" ht="20.100000000000001" customHeight="1" x14ac:dyDescent="0.25">
      <c r="A816" s="6" t="s">
        <v>18</v>
      </c>
      <c r="B816" s="6">
        <v>1650</v>
      </c>
      <c r="C816" s="6">
        <v>21744</v>
      </c>
      <c r="D816" s="6">
        <f>$F816-$F$810</f>
        <v>11283</v>
      </c>
      <c r="E816" s="6">
        <f>100*($F816-$F$810)/($G$810-$F$810)</f>
        <v>22.036248584039686</v>
      </c>
      <c r="F816" s="6">
        <v>159145</v>
      </c>
      <c r="G816" s="6">
        <v>158364</v>
      </c>
    </row>
    <row r="819" spans="1:7" ht="20.100000000000001" customHeight="1" x14ac:dyDescent="0.25">
      <c r="A819" s="4" t="s">
        <v>19</v>
      </c>
      <c r="B819" s="4" t="s">
        <v>149</v>
      </c>
      <c r="C819" s="4" t="s">
        <v>146</v>
      </c>
      <c r="D819" s="4" t="s">
        <v>42</v>
      </c>
      <c r="E819" s="4" t="s">
        <v>23</v>
      </c>
      <c r="F819" s="4">
        <v>149576</v>
      </c>
      <c r="G819" s="4">
        <f>'[1]Худшее для КЗН'!$B$91</f>
        <v>199802</v>
      </c>
    </row>
    <row r="820" spans="1:7" ht="20.100000000000001" customHeight="1" x14ac:dyDescent="0.25">
      <c r="A820" s="4" t="s">
        <v>24</v>
      </c>
      <c r="B820" s="4" t="s">
        <v>25</v>
      </c>
      <c r="C820" s="4" t="s">
        <v>26</v>
      </c>
      <c r="D820" s="4" t="s">
        <v>27</v>
      </c>
      <c r="E820" s="4" t="s">
        <v>28</v>
      </c>
      <c r="F820" s="4" t="s">
        <v>29</v>
      </c>
      <c r="G820" s="4" t="s">
        <v>30</v>
      </c>
    </row>
    <row r="821" spans="1:7" ht="20.100000000000001" customHeight="1" x14ac:dyDescent="0.25">
      <c r="A821" s="5" t="s">
        <v>13</v>
      </c>
      <c r="B821" s="5">
        <v>95</v>
      </c>
      <c r="C821" s="5">
        <v>2129</v>
      </c>
      <c r="D821" s="5">
        <f>$F821-$F$819</f>
        <v>15110</v>
      </c>
      <c r="E821" s="5">
        <f>100*($F821-$F$819)/($G$819-$F$819)</f>
        <v>30.084020228566878</v>
      </c>
      <c r="F821" s="5">
        <v>164686</v>
      </c>
      <c r="G821" s="5">
        <v>163616</v>
      </c>
    </row>
    <row r="822" spans="1:7" ht="20.100000000000001" customHeight="1" x14ac:dyDescent="0.25">
      <c r="A822" s="5" t="s">
        <v>15</v>
      </c>
      <c r="B822" s="5">
        <v>203</v>
      </c>
      <c r="C822" s="5">
        <v>4263</v>
      </c>
      <c r="D822" s="5">
        <f>$F822-$F$819</f>
        <v>13922</v>
      </c>
      <c r="E822" s="5">
        <f>100*($F822-$F$819)/($G$819-$F$819)</f>
        <v>27.718711424361885</v>
      </c>
      <c r="F822" s="5">
        <v>163498</v>
      </c>
      <c r="G822" s="5">
        <v>162644</v>
      </c>
    </row>
    <row r="823" spans="1:7" ht="20.100000000000001" customHeight="1" x14ac:dyDescent="0.25">
      <c r="A823" s="5" t="s">
        <v>16</v>
      </c>
      <c r="B823" s="5">
        <v>460</v>
      </c>
      <c r="C823" s="5">
        <v>8607</v>
      </c>
      <c r="D823" s="5">
        <f>$F823-$F$819</f>
        <v>12205</v>
      </c>
      <c r="E823" s="5">
        <f>100*($F823-$F$819)/($G$819-$F$819)</f>
        <v>24.300163262055509</v>
      </c>
      <c r="F823" s="5">
        <v>161781</v>
      </c>
      <c r="G823" s="5">
        <v>160314</v>
      </c>
    </row>
    <row r="824" spans="1:7" ht="20.100000000000001" customHeight="1" x14ac:dyDescent="0.25">
      <c r="A824" s="5" t="s">
        <v>17</v>
      </c>
      <c r="B824" s="5">
        <v>758</v>
      </c>
      <c r="C824" s="5">
        <v>12911</v>
      </c>
      <c r="D824" s="5">
        <f>$F824-$F$819</f>
        <v>11771</v>
      </c>
      <c r="E824" s="5">
        <f>100*($F824-$F$819)/($G$819-$F$819)</f>
        <v>23.436068968263449</v>
      </c>
      <c r="F824" s="5">
        <v>161347</v>
      </c>
      <c r="G824" s="5">
        <v>160382</v>
      </c>
    </row>
    <row r="825" spans="1:7" ht="20.100000000000001" customHeight="1" x14ac:dyDescent="0.25">
      <c r="A825" s="6" t="s">
        <v>18</v>
      </c>
      <c r="B825" s="6">
        <v>1643</v>
      </c>
      <c r="C825" s="6">
        <v>21707</v>
      </c>
      <c r="D825" s="6">
        <f>$F825-$F$819</f>
        <v>10682</v>
      </c>
      <c r="E825" s="6">
        <f>100*($F825-$F$819)/($G$819-$F$819)</f>
        <v>21.26786923107554</v>
      </c>
      <c r="F825" s="6">
        <v>160258</v>
      </c>
      <c r="G825" s="6">
        <v>159098</v>
      </c>
    </row>
    <row r="828" spans="1:7" ht="20.100000000000001" customHeight="1" x14ac:dyDescent="0.25">
      <c r="A828" s="4" t="s">
        <v>19</v>
      </c>
      <c r="B828" s="4" t="s">
        <v>150</v>
      </c>
      <c r="C828" s="4" t="s">
        <v>146</v>
      </c>
      <c r="D828" s="4" t="s">
        <v>42</v>
      </c>
      <c r="E828" s="4" t="s">
        <v>23</v>
      </c>
      <c r="F828" s="4">
        <v>149150</v>
      </c>
      <c r="G828" s="4">
        <f>'[1]Худшее для КЗН'!$B$92</f>
        <v>201538</v>
      </c>
    </row>
    <row r="829" spans="1:7" ht="20.100000000000001" customHeight="1" x14ac:dyDescent="0.25">
      <c r="A829" s="4" t="s">
        <v>24</v>
      </c>
      <c r="B829" s="4" t="s">
        <v>25</v>
      </c>
      <c r="C829" s="4" t="s">
        <v>26</v>
      </c>
      <c r="D829" s="4" t="s">
        <v>27</v>
      </c>
      <c r="E829" s="4" t="s">
        <v>28</v>
      </c>
      <c r="F829" s="4" t="s">
        <v>29</v>
      </c>
      <c r="G829" s="4" t="s">
        <v>30</v>
      </c>
    </row>
    <row r="830" spans="1:7" ht="20.100000000000001" customHeight="1" x14ac:dyDescent="0.25">
      <c r="A830" s="5" t="s">
        <v>13</v>
      </c>
      <c r="B830" s="5">
        <v>96</v>
      </c>
      <c r="C830" s="5">
        <v>2117</v>
      </c>
      <c r="D830" s="5">
        <f>$F830-$F$828</f>
        <v>16108</v>
      </c>
      <c r="E830" s="5">
        <f>100*($F830-$F$828)/($G$828-$F$828)</f>
        <v>30.747499427349776</v>
      </c>
      <c r="F830" s="5">
        <v>165258</v>
      </c>
      <c r="G830" s="5">
        <v>164314</v>
      </c>
    </row>
    <row r="831" spans="1:7" ht="20.100000000000001" customHeight="1" x14ac:dyDescent="0.25">
      <c r="A831" s="5" t="s">
        <v>15</v>
      </c>
      <c r="B831" s="5">
        <v>201</v>
      </c>
      <c r="C831" s="5">
        <v>4254</v>
      </c>
      <c r="D831" s="5">
        <f>$F831-$F$828</f>
        <v>14643</v>
      </c>
      <c r="E831" s="5">
        <f>100*($F831-$F$828)/($G$828-$F$828)</f>
        <v>27.951057494082615</v>
      </c>
      <c r="F831" s="5">
        <v>163793</v>
      </c>
      <c r="G831" s="5">
        <v>162998</v>
      </c>
    </row>
    <row r="832" spans="1:7" ht="20.100000000000001" customHeight="1" x14ac:dyDescent="0.25">
      <c r="A832" s="5" t="s">
        <v>16</v>
      </c>
      <c r="B832" s="5">
        <v>460</v>
      </c>
      <c r="C832" s="5">
        <v>8614</v>
      </c>
      <c r="D832" s="5">
        <f>$F832-$F$828</f>
        <v>13237</v>
      </c>
      <c r="E832" s="5">
        <f>100*($F832-$F$828)/($G$828-$F$828)</f>
        <v>25.267236771779796</v>
      </c>
      <c r="F832" s="5">
        <v>162387</v>
      </c>
      <c r="G832" s="5">
        <v>161420</v>
      </c>
    </row>
    <row r="833" spans="1:7" ht="20.100000000000001" customHeight="1" x14ac:dyDescent="0.25">
      <c r="A833" s="5" t="s">
        <v>17</v>
      </c>
      <c r="B833" s="5">
        <v>759</v>
      </c>
      <c r="C833" s="5">
        <v>12952</v>
      </c>
      <c r="D833" s="5">
        <f>$F833-$F$828</f>
        <v>12492</v>
      </c>
      <c r="E833" s="5">
        <f>100*($F833-$F$828)/($G$828-$F$828)</f>
        <v>23.84515537909445</v>
      </c>
      <c r="F833" s="5">
        <v>161642</v>
      </c>
      <c r="G833" s="5">
        <v>160812</v>
      </c>
    </row>
    <row r="834" spans="1:7" ht="20.100000000000001" customHeight="1" x14ac:dyDescent="0.25">
      <c r="A834" s="6" t="s">
        <v>18</v>
      </c>
      <c r="B834" s="6">
        <v>1643</v>
      </c>
      <c r="C834" s="6">
        <v>21632</v>
      </c>
      <c r="D834" s="6">
        <f>$F834-$F$828</f>
        <v>11481</v>
      </c>
      <c r="E834" s="6">
        <f>100*($F834-$F$828)/($G$828-$F$828)</f>
        <v>21.915324120027488</v>
      </c>
      <c r="F834" s="6">
        <v>160631</v>
      </c>
      <c r="G834" s="6">
        <v>159706</v>
      </c>
    </row>
    <row r="837" spans="1:7" ht="20.100000000000001" customHeight="1" x14ac:dyDescent="0.25">
      <c r="A837" s="4" t="s">
        <v>19</v>
      </c>
      <c r="B837" s="4" t="s">
        <v>151</v>
      </c>
      <c r="C837" s="4" t="s">
        <v>146</v>
      </c>
      <c r="D837" s="4" t="s">
        <v>42</v>
      </c>
      <c r="E837" s="4" t="s">
        <v>23</v>
      </c>
      <c r="F837" s="4">
        <v>149036</v>
      </c>
      <c r="G837" s="4">
        <f>'[1]Худшее для КЗН'!$B$93</f>
        <v>198712</v>
      </c>
    </row>
    <row r="838" spans="1:7" ht="20.100000000000001" customHeight="1" x14ac:dyDescent="0.25">
      <c r="A838" s="4" t="s">
        <v>24</v>
      </c>
      <c r="B838" s="4" t="s">
        <v>25</v>
      </c>
      <c r="C838" s="4" t="s">
        <v>26</v>
      </c>
      <c r="D838" s="4" t="s">
        <v>27</v>
      </c>
      <c r="E838" s="4" t="s">
        <v>28</v>
      </c>
      <c r="F838" s="4" t="s">
        <v>29</v>
      </c>
      <c r="G838" s="4" t="s">
        <v>30</v>
      </c>
    </row>
    <row r="839" spans="1:7" ht="20.100000000000001" customHeight="1" x14ac:dyDescent="0.25">
      <c r="A839" s="5" t="s">
        <v>13</v>
      </c>
      <c r="B839" s="5">
        <v>96</v>
      </c>
      <c r="C839" s="5">
        <v>2126</v>
      </c>
      <c r="D839" s="5">
        <f>$F839-$F$837</f>
        <v>15066</v>
      </c>
      <c r="E839" s="5">
        <f>100*($F839-$F$837)/($G$837-$F$837)</f>
        <v>30.328528867058541</v>
      </c>
      <c r="F839" s="5">
        <v>164102</v>
      </c>
      <c r="G839" s="5">
        <v>163430</v>
      </c>
    </row>
    <row r="840" spans="1:7" ht="20.100000000000001" customHeight="1" x14ac:dyDescent="0.25">
      <c r="A840" s="5" t="s">
        <v>15</v>
      </c>
      <c r="B840" s="5">
        <v>210</v>
      </c>
      <c r="C840" s="5">
        <v>4267</v>
      </c>
      <c r="D840" s="5">
        <f>$F840-$F$837</f>
        <v>13796</v>
      </c>
      <c r="E840" s="5">
        <f>100*($F840-$F$837)/($G$837-$F$837)</f>
        <v>27.771962315806427</v>
      </c>
      <c r="F840" s="5">
        <v>162832</v>
      </c>
      <c r="G840" s="5">
        <v>161654</v>
      </c>
    </row>
    <row r="841" spans="1:7" ht="20.100000000000001" customHeight="1" x14ac:dyDescent="0.25">
      <c r="A841" s="5" t="s">
        <v>16</v>
      </c>
      <c r="B841" s="5">
        <v>472</v>
      </c>
      <c r="C841" s="5">
        <v>8634</v>
      </c>
      <c r="D841" s="5">
        <f>$F841-$F$837</f>
        <v>12313</v>
      </c>
      <c r="E841" s="5">
        <f>100*($F841-$F$837)/($G$837-$F$837)</f>
        <v>24.786617279974234</v>
      </c>
      <c r="F841" s="5">
        <v>161349</v>
      </c>
      <c r="G841" s="5">
        <v>160386</v>
      </c>
    </row>
    <row r="842" spans="1:7" ht="20.100000000000001" customHeight="1" x14ac:dyDescent="0.25">
      <c r="A842" s="5" t="s">
        <v>17</v>
      </c>
      <c r="B842" s="5">
        <v>778</v>
      </c>
      <c r="C842" s="5">
        <v>12914</v>
      </c>
      <c r="D842" s="5">
        <f>$F842-$F$837</f>
        <v>11083</v>
      </c>
      <c r="E842" s="5">
        <f>100*($F842-$F$837)/($G$837-$F$837)</f>
        <v>22.310572509863917</v>
      </c>
      <c r="F842" s="5">
        <v>160119</v>
      </c>
      <c r="G842" s="5">
        <v>159322</v>
      </c>
    </row>
    <row r="843" spans="1:7" ht="20.100000000000001" customHeight="1" x14ac:dyDescent="0.25">
      <c r="A843" s="6" t="s">
        <v>18</v>
      </c>
      <c r="B843" s="6">
        <v>1655</v>
      </c>
      <c r="C843" s="6">
        <v>21622</v>
      </c>
      <c r="D843" s="6">
        <f>$F843-$F$837</f>
        <v>10422</v>
      </c>
      <c r="E843" s="6">
        <f>100*($F843-$F$837)/($G$837-$F$837)</f>
        <v>20.97995007649569</v>
      </c>
      <c r="F843" s="6">
        <v>159458</v>
      </c>
      <c r="G843" s="6">
        <v>158530</v>
      </c>
    </row>
    <row r="846" spans="1:7" ht="20.100000000000001" customHeight="1" x14ac:dyDescent="0.25">
      <c r="A846" s="4" t="s">
        <v>19</v>
      </c>
      <c r="B846" s="4" t="s">
        <v>152</v>
      </c>
      <c r="C846" s="4" t="s">
        <v>153</v>
      </c>
      <c r="D846" s="4" t="s">
        <v>32</v>
      </c>
      <c r="E846" s="4" t="s">
        <v>23</v>
      </c>
      <c r="F846" s="4">
        <v>15812</v>
      </c>
      <c r="G846" s="4">
        <f>'[1]Худшее для КЗН'!$B$94</f>
        <v>23838</v>
      </c>
    </row>
    <row r="847" spans="1:7" ht="20.100000000000001" customHeight="1" x14ac:dyDescent="0.25">
      <c r="A847" s="4" t="s">
        <v>24</v>
      </c>
      <c r="B847" s="4" t="s">
        <v>25</v>
      </c>
      <c r="C847" s="4" t="s">
        <v>26</v>
      </c>
      <c r="D847" s="4" t="s">
        <v>27</v>
      </c>
      <c r="E847" s="4" t="s">
        <v>28</v>
      </c>
      <c r="F847" s="4" t="s">
        <v>29</v>
      </c>
      <c r="G847" s="4" t="s">
        <v>30</v>
      </c>
    </row>
    <row r="848" spans="1:7" ht="20.100000000000001" customHeight="1" x14ac:dyDescent="0.25">
      <c r="A848" s="5" t="s">
        <v>13</v>
      </c>
      <c r="B848" s="5">
        <v>23</v>
      </c>
      <c r="C848" s="5">
        <v>2085</v>
      </c>
      <c r="D848" s="5">
        <f>$F848-$F$846</f>
        <v>2006</v>
      </c>
      <c r="E848" s="5">
        <f>100*($F848-$F$846)/($G$846-$F$846)</f>
        <v>24.993770246698229</v>
      </c>
      <c r="F848" s="5">
        <v>17818</v>
      </c>
      <c r="G848" s="5">
        <v>17400</v>
      </c>
    </row>
    <row r="849" spans="1:7" ht="20.100000000000001" customHeight="1" x14ac:dyDescent="0.25">
      <c r="A849" s="5" t="s">
        <v>15</v>
      </c>
      <c r="B849" s="5">
        <v>50</v>
      </c>
      <c r="C849" s="5">
        <v>4202</v>
      </c>
      <c r="D849" s="5">
        <f>$F849-$F$846</f>
        <v>1551</v>
      </c>
      <c r="E849" s="5">
        <f>100*($F849-$F$846)/($G$846-$F$846)</f>
        <v>19.324694742088212</v>
      </c>
      <c r="F849" s="5">
        <v>17363</v>
      </c>
      <c r="G849" s="5">
        <v>17148</v>
      </c>
    </row>
    <row r="850" spans="1:7" ht="20.100000000000001" customHeight="1" x14ac:dyDescent="0.25">
      <c r="A850" s="5" t="s">
        <v>16</v>
      </c>
      <c r="B850" s="5">
        <v>131</v>
      </c>
      <c r="C850" s="5">
        <v>8454</v>
      </c>
      <c r="D850" s="5">
        <f>$F850-$F$846</f>
        <v>1372</v>
      </c>
      <c r="E850" s="5">
        <f>100*($F850-$F$846)/($G$846-$F$846)</f>
        <v>17.094443060054822</v>
      </c>
      <c r="F850" s="5">
        <v>17184</v>
      </c>
      <c r="G850" s="5">
        <v>16944</v>
      </c>
    </row>
    <row r="851" spans="1:7" ht="20.100000000000001" customHeight="1" x14ac:dyDescent="0.25">
      <c r="A851" s="5" t="s">
        <v>17</v>
      </c>
      <c r="B851" s="5">
        <v>245</v>
      </c>
      <c r="C851" s="5">
        <v>12660</v>
      </c>
      <c r="D851" s="5">
        <f>$F851-$F$846</f>
        <v>1272</v>
      </c>
      <c r="E851" s="5">
        <f>100*($F851-$F$846)/($G$846-$F$846)</f>
        <v>15.848492399700971</v>
      </c>
      <c r="F851" s="5">
        <v>17084</v>
      </c>
      <c r="G851" s="5">
        <v>16870</v>
      </c>
    </row>
    <row r="852" spans="1:7" ht="20.100000000000001" customHeight="1" x14ac:dyDescent="0.25">
      <c r="A852" s="6" t="s">
        <v>18</v>
      </c>
      <c r="B852" s="6">
        <v>671</v>
      </c>
      <c r="C852" s="6">
        <v>21215</v>
      </c>
      <c r="D852" s="6">
        <f>$F852-$F$846</f>
        <v>1176</v>
      </c>
      <c r="E852" s="6">
        <f>100*($F852-$F$846)/($G$846-$F$846)</f>
        <v>14.652379765761276</v>
      </c>
      <c r="F852" s="6">
        <v>16988</v>
      </c>
      <c r="G852" s="6">
        <v>16752</v>
      </c>
    </row>
    <row r="855" spans="1:7" ht="20.100000000000001" customHeight="1" x14ac:dyDescent="0.25">
      <c r="A855" s="4" t="s">
        <v>19</v>
      </c>
      <c r="B855" s="4" t="s">
        <v>154</v>
      </c>
      <c r="C855" s="4" t="s">
        <v>155</v>
      </c>
      <c r="D855" s="4" t="s">
        <v>32</v>
      </c>
      <c r="E855" s="4" t="s">
        <v>23</v>
      </c>
      <c r="F855" s="4">
        <v>23386</v>
      </c>
      <c r="G855" s="4">
        <f>'[1]Худшее для КЗН'!$B$95</f>
        <v>34642</v>
      </c>
    </row>
    <row r="856" spans="1:7" ht="20.100000000000001" customHeight="1" x14ac:dyDescent="0.25">
      <c r="A856" s="4" t="s">
        <v>24</v>
      </c>
      <c r="B856" s="4" t="s">
        <v>25</v>
      </c>
      <c r="C856" s="4" t="s">
        <v>26</v>
      </c>
      <c r="D856" s="4" t="s">
        <v>27</v>
      </c>
      <c r="E856" s="4" t="s">
        <v>28</v>
      </c>
      <c r="F856" s="4" t="s">
        <v>29</v>
      </c>
      <c r="G856" s="4" t="s">
        <v>30</v>
      </c>
    </row>
    <row r="857" spans="1:7" ht="20.100000000000001" customHeight="1" x14ac:dyDescent="0.25">
      <c r="A857" s="5" t="s">
        <v>13</v>
      </c>
      <c r="B857" s="5">
        <v>29</v>
      </c>
      <c r="C857" s="5">
        <v>2096</v>
      </c>
      <c r="D857" s="5">
        <f>$F857-$F$855</f>
        <v>2643</v>
      </c>
      <c r="E857" s="5">
        <f>100*($F857-$F$855)/($G$855-$F$855)</f>
        <v>23.480810234541579</v>
      </c>
      <c r="F857" s="5">
        <v>26029</v>
      </c>
      <c r="G857" s="5">
        <v>25828</v>
      </c>
    </row>
    <row r="858" spans="1:7" ht="20.100000000000001" customHeight="1" x14ac:dyDescent="0.25">
      <c r="A858" s="5" t="s">
        <v>15</v>
      </c>
      <c r="B858" s="5">
        <v>65</v>
      </c>
      <c r="C858" s="5">
        <v>4209</v>
      </c>
      <c r="D858" s="5">
        <f>$F858-$F$855</f>
        <v>2274</v>
      </c>
      <c r="E858" s="5">
        <f>100*($F858-$F$855)/($G$855-$F$855)</f>
        <v>20.202558635394457</v>
      </c>
      <c r="F858" s="5">
        <v>25660</v>
      </c>
      <c r="G858" s="5">
        <v>25316</v>
      </c>
    </row>
    <row r="859" spans="1:7" ht="20.100000000000001" customHeight="1" x14ac:dyDescent="0.25">
      <c r="A859" s="5" t="s">
        <v>16</v>
      </c>
      <c r="B859" s="5">
        <v>171</v>
      </c>
      <c r="C859" s="5">
        <v>8431</v>
      </c>
      <c r="D859" s="5">
        <f>$F859-$F$855</f>
        <v>2074</v>
      </c>
      <c r="E859" s="5">
        <f>100*($F859-$F$855)/($G$855-$F$855)</f>
        <v>18.425728500355365</v>
      </c>
      <c r="F859" s="5">
        <v>25460</v>
      </c>
      <c r="G859" s="5">
        <v>24912</v>
      </c>
    </row>
    <row r="860" spans="1:7" ht="20.100000000000001" customHeight="1" x14ac:dyDescent="0.25">
      <c r="A860" s="5" t="s">
        <v>17</v>
      </c>
      <c r="B860" s="5">
        <v>301</v>
      </c>
      <c r="C860" s="5">
        <v>12676</v>
      </c>
      <c r="D860" s="5">
        <f>$F860-$F$855</f>
        <v>1888</v>
      </c>
      <c r="E860" s="5">
        <f>100*($F860-$F$855)/($G$855-$F$855)</f>
        <v>16.773276474769013</v>
      </c>
      <c r="F860" s="5">
        <v>25274</v>
      </c>
      <c r="G860" s="5">
        <v>24950</v>
      </c>
    </row>
    <row r="861" spans="1:7" ht="20.100000000000001" customHeight="1" x14ac:dyDescent="0.25">
      <c r="A861" s="6" t="s">
        <v>18</v>
      </c>
      <c r="B861" s="6">
        <v>783</v>
      </c>
      <c r="C861" s="6">
        <v>21277</v>
      </c>
      <c r="D861" s="6">
        <f>$F861-$F$855</f>
        <v>1520</v>
      </c>
      <c r="E861" s="6">
        <f>100*($F861-$F$855)/($G$855-$F$855)</f>
        <v>13.503909026297086</v>
      </c>
      <c r="F861" s="6">
        <v>24906</v>
      </c>
      <c r="G861" s="6">
        <v>24592</v>
      </c>
    </row>
    <row r="864" spans="1:7" ht="20.100000000000001" customHeight="1" x14ac:dyDescent="0.25">
      <c r="A864" s="4" t="s">
        <v>19</v>
      </c>
      <c r="B864" s="4" t="s">
        <v>156</v>
      </c>
      <c r="C864" s="4" t="s">
        <v>157</v>
      </c>
      <c r="D864" s="4" t="s">
        <v>32</v>
      </c>
      <c r="E864" s="4" t="s">
        <v>23</v>
      </c>
      <c r="F864" s="4">
        <v>34458</v>
      </c>
      <c r="G864" s="4">
        <f>'[1]Худшее для КЗН'!$B$96</f>
        <v>50410</v>
      </c>
    </row>
    <row r="865" spans="1:7" ht="20.100000000000001" customHeight="1" x14ac:dyDescent="0.25">
      <c r="A865" s="4" t="s">
        <v>24</v>
      </c>
      <c r="B865" s="4" t="s">
        <v>25</v>
      </c>
      <c r="C865" s="4" t="s">
        <v>26</v>
      </c>
      <c r="D865" s="4" t="s">
        <v>27</v>
      </c>
      <c r="E865" s="4" t="s">
        <v>28</v>
      </c>
      <c r="F865" s="4" t="s">
        <v>29</v>
      </c>
      <c r="G865" s="4" t="s">
        <v>30</v>
      </c>
    </row>
    <row r="866" spans="1:7" ht="20.100000000000001" customHeight="1" x14ac:dyDescent="0.25">
      <c r="A866" s="5" t="s">
        <v>13</v>
      </c>
      <c r="B866" s="5">
        <v>38</v>
      </c>
      <c r="C866" s="5">
        <v>2095</v>
      </c>
      <c r="D866" s="5">
        <f>$F866-$F$864</f>
        <v>4035</v>
      </c>
      <c r="E866" s="5">
        <f>100*($F866-$F$864)/($G$864-$F$864)</f>
        <v>25.294633901705115</v>
      </c>
      <c r="F866" s="5">
        <v>38493</v>
      </c>
      <c r="G866" s="5">
        <v>38130</v>
      </c>
    </row>
    <row r="867" spans="1:7" ht="20.100000000000001" customHeight="1" x14ac:dyDescent="0.25">
      <c r="A867" s="5" t="s">
        <v>15</v>
      </c>
      <c r="B867" s="5">
        <v>103</v>
      </c>
      <c r="C867" s="5">
        <v>4224</v>
      </c>
      <c r="D867" s="5">
        <f>$F867-$F$864</f>
        <v>3507</v>
      </c>
      <c r="E867" s="5">
        <f>100*($F867-$F$864)/($G$864-$F$864)</f>
        <v>21.98470411233701</v>
      </c>
      <c r="F867" s="5">
        <v>37965</v>
      </c>
      <c r="G867" s="5">
        <v>37558</v>
      </c>
    </row>
    <row r="868" spans="1:7" ht="20.100000000000001" customHeight="1" x14ac:dyDescent="0.25">
      <c r="A868" s="5" t="s">
        <v>16</v>
      </c>
      <c r="B868" s="5">
        <v>219</v>
      </c>
      <c r="C868" s="5">
        <v>8498</v>
      </c>
      <c r="D868" s="5">
        <f>$F868-$F$864</f>
        <v>2895</v>
      </c>
      <c r="E868" s="5">
        <f>100*($F868-$F$864)/($G$864-$F$864)</f>
        <v>18.148194583751255</v>
      </c>
      <c r="F868" s="5">
        <v>37353</v>
      </c>
      <c r="G868" s="5">
        <v>36874</v>
      </c>
    </row>
    <row r="869" spans="1:7" ht="20.100000000000001" customHeight="1" x14ac:dyDescent="0.25">
      <c r="A869" s="5" t="s">
        <v>17</v>
      </c>
      <c r="B869" s="5">
        <v>364</v>
      </c>
      <c r="C869" s="5">
        <v>12761</v>
      </c>
      <c r="D869" s="5">
        <f>$F869-$F$864</f>
        <v>2787</v>
      </c>
      <c r="E869" s="5">
        <f>100*($F869-$F$864)/($G$864-$F$864)</f>
        <v>17.471163490471415</v>
      </c>
      <c r="F869" s="5">
        <v>37245</v>
      </c>
      <c r="G869" s="5">
        <v>36870</v>
      </c>
    </row>
    <row r="870" spans="1:7" ht="20.100000000000001" customHeight="1" x14ac:dyDescent="0.25">
      <c r="A870" s="6" t="s">
        <v>18</v>
      </c>
      <c r="B870" s="6">
        <v>929</v>
      </c>
      <c r="C870" s="6">
        <v>21548</v>
      </c>
      <c r="D870" s="6">
        <f>$F870-$F$864</f>
        <v>2387</v>
      </c>
      <c r="E870" s="6">
        <f>100*($F870-$F$864)/($G$864-$F$864)</f>
        <v>14.963640922768304</v>
      </c>
      <c r="F870" s="6">
        <v>36845</v>
      </c>
      <c r="G870" s="6">
        <v>36488</v>
      </c>
    </row>
    <row r="873" spans="1:7" ht="20.100000000000001" customHeight="1" x14ac:dyDescent="0.25">
      <c r="A873" s="4" t="s">
        <v>19</v>
      </c>
      <c r="B873" s="4" t="s">
        <v>158</v>
      </c>
      <c r="C873" s="4" t="s">
        <v>85</v>
      </c>
      <c r="D873" s="4" t="s">
        <v>32</v>
      </c>
      <c r="E873" s="4" t="s">
        <v>23</v>
      </c>
      <c r="F873" s="4">
        <v>48498</v>
      </c>
      <c r="G873" s="4">
        <f>'[1]Худшее для КЗН'!$B$97</f>
        <v>68558</v>
      </c>
    </row>
    <row r="874" spans="1:7" ht="20.100000000000001" customHeight="1" x14ac:dyDescent="0.25">
      <c r="A874" s="4" t="s">
        <v>24</v>
      </c>
      <c r="B874" s="4" t="s">
        <v>25</v>
      </c>
      <c r="C874" s="4" t="s">
        <v>26</v>
      </c>
      <c r="D874" s="4" t="s">
        <v>27</v>
      </c>
      <c r="E874" s="4" t="s">
        <v>28</v>
      </c>
      <c r="F874" s="4" t="s">
        <v>29</v>
      </c>
      <c r="G874" s="4" t="s">
        <v>30</v>
      </c>
    </row>
    <row r="875" spans="1:7" ht="20.100000000000001" customHeight="1" x14ac:dyDescent="0.25">
      <c r="A875" s="5" t="s">
        <v>13</v>
      </c>
      <c r="B875" s="5">
        <v>46</v>
      </c>
      <c r="C875" s="5">
        <v>2108</v>
      </c>
      <c r="D875" s="5">
        <f>$F875-$F$873</f>
        <v>5595</v>
      </c>
      <c r="E875" s="5">
        <f>100*($F875-$F$873)/($G$873-$F$873)</f>
        <v>27.891326021934198</v>
      </c>
      <c r="F875" s="5">
        <v>54093</v>
      </c>
      <c r="G875" s="5">
        <v>53556</v>
      </c>
    </row>
    <row r="876" spans="1:7" ht="20.100000000000001" customHeight="1" x14ac:dyDescent="0.25">
      <c r="A876" s="5" t="s">
        <v>15</v>
      </c>
      <c r="B876" s="5">
        <v>101</v>
      </c>
      <c r="C876" s="5">
        <v>4235</v>
      </c>
      <c r="D876" s="5">
        <f>$F876-$F$873</f>
        <v>4806</v>
      </c>
      <c r="E876" s="5">
        <f>100*($F876-$F$873)/($G$873-$F$873)</f>
        <v>23.958125623130609</v>
      </c>
      <c r="F876" s="5">
        <v>53304</v>
      </c>
      <c r="G876" s="5">
        <v>52940</v>
      </c>
    </row>
    <row r="877" spans="1:7" ht="20.100000000000001" customHeight="1" x14ac:dyDescent="0.25">
      <c r="A877" s="5" t="s">
        <v>16</v>
      </c>
      <c r="B877" s="5">
        <v>242</v>
      </c>
      <c r="C877" s="5">
        <v>8535</v>
      </c>
      <c r="D877" s="5">
        <f>$F877-$F$873</f>
        <v>4254</v>
      </c>
      <c r="E877" s="5">
        <f>100*($F877-$F$873)/($G$873-$F$873)</f>
        <v>21.206380857427718</v>
      </c>
      <c r="F877" s="5">
        <v>52752</v>
      </c>
      <c r="G877" s="5">
        <v>52082</v>
      </c>
    </row>
    <row r="878" spans="1:7" ht="20.100000000000001" customHeight="1" x14ac:dyDescent="0.25">
      <c r="A878" s="5" t="s">
        <v>17</v>
      </c>
      <c r="B878" s="5">
        <v>462</v>
      </c>
      <c r="C878" s="5">
        <v>12777</v>
      </c>
      <c r="D878" s="5">
        <f>$F878-$F$873</f>
        <v>3899</v>
      </c>
      <c r="E878" s="5">
        <f>100*($F878-$F$873)/($G$873-$F$873)</f>
        <v>19.436689930209372</v>
      </c>
      <c r="F878" s="5">
        <v>52397</v>
      </c>
      <c r="G878" s="5">
        <v>51910</v>
      </c>
    </row>
    <row r="879" spans="1:7" ht="20.100000000000001" customHeight="1" x14ac:dyDescent="0.25">
      <c r="A879" s="6" t="s">
        <v>18</v>
      </c>
      <c r="B879" s="6">
        <v>1112</v>
      </c>
      <c r="C879" s="6">
        <v>21439</v>
      </c>
      <c r="D879" s="6">
        <f>$F879-$F$873</f>
        <v>3570</v>
      </c>
      <c r="E879" s="6">
        <f>100*($F879-$F$873)/($G$873-$F$873)</f>
        <v>17.796610169491526</v>
      </c>
      <c r="F879" s="6">
        <v>52068</v>
      </c>
      <c r="G879" s="6">
        <v>51832</v>
      </c>
    </row>
    <row r="882" spans="1:7" ht="20.100000000000001" customHeight="1" x14ac:dyDescent="0.25">
      <c r="A882" s="4" t="s">
        <v>19</v>
      </c>
      <c r="B882" s="4" t="s">
        <v>159</v>
      </c>
      <c r="C882" s="4" t="s">
        <v>160</v>
      </c>
      <c r="D882" s="4" t="s">
        <v>42</v>
      </c>
      <c r="E882" s="4" t="s">
        <v>23</v>
      </c>
      <c r="F882" s="4">
        <v>66256</v>
      </c>
      <c r="G882" s="4">
        <f>'[1]Худшее для КЗН'!$B$98</f>
        <v>92316</v>
      </c>
    </row>
    <row r="883" spans="1:7" ht="20.100000000000001" customHeight="1" x14ac:dyDescent="0.25">
      <c r="A883" s="4" t="s">
        <v>24</v>
      </c>
      <c r="B883" s="4" t="s">
        <v>25</v>
      </c>
      <c r="C883" s="4" t="s">
        <v>26</v>
      </c>
      <c r="D883" s="4" t="s">
        <v>27</v>
      </c>
      <c r="E883" s="4" t="s">
        <v>28</v>
      </c>
      <c r="F883" s="4" t="s">
        <v>29</v>
      </c>
      <c r="G883" s="4" t="s">
        <v>30</v>
      </c>
    </row>
    <row r="884" spans="1:7" ht="20.100000000000001" customHeight="1" x14ac:dyDescent="0.25">
      <c r="A884" s="5" t="s">
        <v>13</v>
      </c>
      <c r="B884" s="5">
        <v>58</v>
      </c>
      <c r="C884" s="5">
        <v>2116</v>
      </c>
      <c r="D884" s="5">
        <f>$F884-$F$882</f>
        <v>7494</v>
      </c>
      <c r="E884" s="5">
        <f>100*($F884-$F$882)/($G$882-$F$882)</f>
        <v>28.756715272448197</v>
      </c>
      <c r="F884" s="5">
        <v>73750</v>
      </c>
      <c r="G884" s="5">
        <v>73376</v>
      </c>
    </row>
    <row r="885" spans="1:7" ht="20.100000000000001" customHeight="1" x14ac:dyDescent="0.25">
      <c r="A885" s="5" t="s">
        <v>15</v>
      </c>
      <c r="B885" s="5">
        <v>127</v>
      </c>
      <c r="C885" s="5">
        <v>4225</v>
      </c>
      <c r="D885" s="5">
        <f>$F885-$F$882</f>
        <v>6757</v>
      </c>
      <c r="E885" s="5">
        <f>100*($F885-$F$882)/($G$882-$F$882)</f>
        <v>25.928626247122025</v>
      </c>
      <c r="F885" s="5">
        <v>73013</v>
      </c>
      <c r="G885" s="5">
        <v>72608</v>
      </c>
    </row>
    <row r="886" spans="1:7" ht="20.100000000000001" customHeight="1" x14ac:dyDescent="0.25">
      <c r="A886" s="5" t="s">
        <v>16</v>
      </c>
      <c r="B886" s="5">
        <v>297</v>
      </c>
      <c r="C886" s="5">
        <v>8528</v>
      </c>
      <c r="D886" s="5">
        <f>$F886-$F$882</f>
        <v>5875</v>
      </c>
      <c r="E886" s="5">
        <f>100*($F886-$F$882)/($G$882-$F$882)</f>
        <v>22.544128933231004</v>
      </c>
      <c r="F886" s="5">
        <v>72131</v>
      </c>
      <c r="G886" s="5">
        <v>71386</v>
      </c>
    </row>
    <row r="887" spans="1:7" ht="20.100000000000001" customHeight="1" x14ac:dyDescent="0.25">
      <c r="A887" s="5" t="s">
        <v>17</v>
      </c>
      <c r="B887" s="5">
        <v>504</v>
      </c>
      <c r="C887" s="5">
        <v>12851</v>
      </c>
      <c r="D887" s="5">
        <f>$F887-$F$882</f>
        <v>5474</v>
      </c>
      <c r="E887" s="5">
        <f>100*($F887-$F$882)/($G$882-$F$882)</f>
        <v>21.005372217958556</v>
      </c>
      <c r="F887" s="5">
        <v>71730</v>
      </c>
      <c r="G887" s="5">
        <v>71202</v>
      </c>
    </row>
    <row r="888" spans="1:7" ht="20.100000000000001" customHeight="1" x14ac:dyDescent="0.25">
      <c r="A888" s="6" t="s">
        <v>18</v>
      </c>
      <c r="B888" s="6">
        <v>1222</v>
      </c>
      <c r="C888" s="6">
        <v>21512</v>
      </c>
      <c r="D888" s="6">
        <f>$F888-$F$882</f>
        <v>5208</v>
      </c>
      <c r="E888" s="6">
        <f>100*($F888-$F$882)/($G$882-$F$882)</f>
        <v>19.984650805832693</v>
      </c>
      <c r="F888" s="6">
        <v>71464</v>
      </c>
      <c r="G888" s="6">
        <v>70592</v>
      </c>
    </row>
    <row r="891" spans="1:7" ht="20.100000000000001" customHeight="1" x14ac:dyDescent="0.25">
      <c r="A891" s="4" t="s">
        <v>19</v>
      </c>
      <c r="B891" s="4" t="s">
        <v>161</v>
      </c>
      <c r="C891" s="4" t="s">
        <v>162</v>
      </c>
      <c r="D891" s="4" t="s">
        <v>64</v>
      </c>
      <c r="E891" s="4" t="s">
        <v>23</v>
      </c>
      <c r="F891" s="4">
        <v>90998</v>
      </c>
      <c r="G891" s="4">
        <f>'[1]Худшее для КЗН'!$B$99</f>
        <v>124940</v>
      </c>
    </row>
    <row r="892" spans="1:7" ht="20.100000000000001" customHeight="1" x14ac:dyDescent="0.25">
      <c r="A892" s="4" t="s">
        <v>24</v>
      </c>
      <c r="B892" s="4" t="s">
        <v>25</v>
      </c>
      <c r="C892" s="4" t="s">
        <v>26</v>
      </c>
      <c r="D892" s="4" t="s">
        <v>27</v>
      </c>
      <c r="E892" s="4" t="s">
        <v>28</v>
      </c>
      <c r="F892" s="4" t="s">
        <v>29</v>
      </c>
      <c r="G892" s="4" t="s">
        <v>30</v>
      </c>
    </row>
    <row r="893" spans="1:7" ht="20.100000000000001" customHeight="1" x14ac:dyDescent="0.25">
      <c r="A893" s="5" t="s">
        <v>13</v>
      </c>
      <c r="B893" s="5">
        <v>71</v>
      </c>
      <c r="C893" s="5">
        <v>2111</v>
      </c>
      <c r="D893" s="5">
        <f>$F893-$F$891</f>
        <v>10171</v>
      </c>
      <c r="E893" s="5">
        <f>100*($F893-$F$891)/($G$891-$F$891)</f>
        <v>29.965824052795945</v>
      </c>
      <c r="F893" s="5">
        <v>101169</v>
      </c>
      <c r="G893" s="5">
        <v>100352</v>
      </c>
    </row>
    <row r="894" spans="1:7" ht="20.100000000000001" customHeight="1" x14ac:dyDescent="0.25">
      <c r="A894" s="5" t="s">
        <v>15</v>
      </c>
      <c r="B894" s="5">
        <v>170</v>
      </c>
      <c r="C894" s="5">
        <v>4268</v>
      </c>
      <c r="D894" s="5">
        <f>$F894-$F$891</f>
        <v>8890</v>
      </c>
      <c r="E894" s="5">
        <f>100*($F894-$F$891)/($G$891-$F$891)</f>
        <v>26.191738848624123</v>
      </c>
      <c r="F894" s="5">
        <v>99888</v>
      </c>
      <c r="G894" s="5">
        <v>98824</v>
      </c>
    </row>
    <row r="895" spans="1:7" ht="20.100000000000001" customHeight="1" x14ac:dyDescent="0.25">
      <c r="A895" s="5" t="s">
        <v>16</v>
      </c>
      <c r="B895" s="5">
        <v>366</v>
      </c>
      <c r="C895" s="5">
        <v>8577</v>
      </c>
      <c r="D895" s="5">
        <f>$F895-$F$891</f>
        <v>7790</v>
      </c>
      <c r="E895" s="5">
        <f>100*($F895-$F$891)/($G$891-$F$891)</f>
        <v>22.950916268929351</v>
      </c>
      <c r="F895" s="5">
        <v>98788</v>
      </c>
      <c r="G895" s="5">
        <v>98142</v>
      </c>
    </row>
    <row r="896" spans="1:7" ht="20.100000000000001" customHeight="1" x14ac:dyDescent="0.25">
      <c r="A896" s="5" t="s">
        <v>17</v>
      </c>
      <c r="B896" s="5">
        <v>638</v>
      </c>
      <c r="C896" s="5">
        <v>12869</v>
      </c>
      <c r="D896" s="5">
        <f>$F896-$F$891</f>
        <v>7441</v>
      </c>
      <c r="E896" s="5">
        <f>100*($F896-$F$891)/($G$891-$F$891)</f>
        <v>21.922691650462554</v>
      </c>
      <c r="F896" s="5">
        <v>98439</v>
      </c>
      <c r="G896" s="5">
        <v>97458</v>
      </c>
    </row>
    <row r="897" spans="1:7" ht="20.100000000000001" customHeight="1" x14ac:dyDescent="0.25">
      <c r="A897" s="6" t="s">
        <v>18</v>
      </c>
      <c r="B897" s="6">
        <v>1401</v>
      </c>
      <c r="C897" s="6">
        <v>21595</v>
      </c>
      <c r="D897" s="6">
        <f>$F897-$F$891</f>
        <v>6438</v>
      </c>
      <c r="E897" s="6">
        <f>100*($F897-$F$891)/($G$891-$F$891)</f>
        <v>18.967650698249955</v>
      </c>
      <c r="F897" s="6">
        <v>97436</v>
      </c>
      <c r="G897" s="6">
        <v>96608</v>
      </c>
    </row>
    <row r="900" spans="1:7" ht="20.100000000000001" customHeight="1" x14ac:dyDescent="0.25">
      <c r="A900" s="4" t="s">
        <v>19</v>
      </c>
      <c r="B900" s="4" t="s">
        <v>163</v>
      </c>
      <c r="C900" s="4" t="s">
        <v>117</v>
      </c>
      <c r="D900" s="4" t="s">
        <v>42</v>
      </c>
      <c r="E900" s="4" t="s">
        <v>23</v>
      </c>
      <c r="F900" s="4">
        <v>115534</v>
      </c>
      <c r="G900" s="4">
        <f>'[1]Худшее для КЗН'!$B$100</f>
        <v>156242</v>
      </c>
    </row>
    <row r="901" spans="1:7" ht="20.100000000000001" customHeight="1" x14ac:dyDescent="0.25">
      <c r="A901" s="4" t="s">
        <v>24</v>
      </c>
      <c r="B901" s="4" t="s">
        <v>25</v>
      </c>
      <c r="C901" s="4" t="s">
        <v>26</v>
      </c>
      <c r="D901" s="4" t="s">
        <v>27</v>
      </c>
      <c r="E901" s="4" t="s">
        <v>28</v>
      </c>
      <c r="F901" s="4" t="s">
        <v>29</v>
      </c>
      <c r="G901" s="4" t="s">
        <v>30</v>
      </c>
    </row>
    <row r="902" spans="1:7" ht="20.100000000000001" customHeight="1" x14ac:dyDescent="0.25">
      <c r="A902" s="5" t="s">
        <v>13</v>
      </c>
      <c r="B902" s="5">
        <v>88</v>
      </c>
      <c r="C902" s="5">
        <v>2130</v>
      </c>
      <c r="D902" s="5">
        <f>$F902-$F$900</f>
        <v>12446</v>
      </c>
      <c r="E902" s="5">
        <f>100*($F902-$F$900)/($G$900-$F$900)</f>
        <v>30.573842979266974</v>
      </c>
      <c r="F902" s="5">
        <v>127980</v>
      </c>
      <c r="G902" s="5">
        <v>127038</v>
      </c>
    </row>
    <row r="903" spans="1:7" ht="20.100000000000001" customHeight="1" x14ac:dyDescent="0.25">
      <c r="A903" s="5" t="s">
        <v>15</v>
      </c>
      <c r="B903" s="5">
        <v>193</v>
      </c>
      <c r="C903" s="5">
        <v>4271</v>
      </c>
      <c r="D903" s="5">
        <f>$F903-$F$900</f>
        <v>10986</v>
      </c>
      <c r="E903" s="5">
        <f>100*($F903-$F$900)/($G$900-$F$900)</f>
        <v>26.987324358848383</v>
      </c>
      <c r="F903" s="5">
        <v>126520</v>
      </c>
      <c r="G903" s="5">
        <v>125158</v>
      </c>
    </row>
    <row r="904" spans="1:7" ht="20.100000000000001" customHeight="1" x14ac:dyDescent="0.25">
      <c r="A904" s="5" t="s">
        <v>16</v>
      </c>
      <c r="B904" s="5">
        <v>419</v>
      </c>
      <c r="C904" s="5">
        <v>8552</v>
      </c>
      <c r="D904" s="5">
        <f>$F904-$F$900</f>
        <v>10116</v>
      </c>
      <c r="E904" s="5">
        <f>100*($F904-$F$900)/($G$900-$F$900)</f>
        <v>24.850152304215388</v>
      </c>
      <c r="F904" s="5">
        <v>125650</v>
      </c>
      <c r="G904" s="5">
        <v>124240</v>
      </c>
    </row>
    <row r="905" spans="1:7" ht="20.100000000000001" customHeight="1" x14ac:dyDescent="0.25">
      <c r="A905" s="5" t="s">
        <v>17</v>
      </c>
      <c r="B905" s="5">
        <v>697</v>
      </c>
      <c r="C905" s="5">
        <v>12945</v>
      </c>
      <c r="D905" s="5">
        <f>$F905-$F$900</f>
        <v>9402</v>
      </c>
      <c r="E905" s="5">
        <f>100*($F905-$F$900)/($G$900-$F$900)</f>
        <v>23.096197307654514</v>
      </c>
      <c r="F905" s="5">
        <v>124936</v>
      </c>
      <c r="G905" s="5">
        <v>124122</v>
      </c>
    </row>
    <row r="906" spans="1:7" ht="20.100000000000001" customHeight="1" x14ac:dyDescent="0.25">
      <c r="A906" s="6" t="s">
        <v>18</v>
      </c>
      <c r="B906" s="6">
        <v>1636</v>
      </c>
      <c r="C906" s="6">
        <v>21702</v>
      </c>
      <c r="D906" s="6">
        <f>$F906-$F$900</f>
        <v>8332</v>
      </c>
      <c r="E906" s="6">
        <f>100*($F906-$F$900)/($G$900-$F$900)</f>
        <v>20.467721332416232</v>
      </c>
      <c r="F906" s="6">
        <v>123866</v>
      </c>
      <c r="G906" s="6">
        <v>123136</v>
      </c>
    </row>
    <row r="909" spans="1:7" ht="20.100000000000001" customHeight="1" x14ac:dyDescent="0.25">
      <c r="A909" s="4" t="s">
        <v>19</v>
      </c>
      <c r="B909" s="4" t="s">
        <v>164</v>
      </c>
      <c r="C909" s="4" t="s">
        <v>165</v>
      </c>
      <c r="D909" s="4" t="s">
        <v>32</v>
      </c>
      <c r="E909" s="4" t="s">
        <v>23</v>
      </c>
      <c r="F909" s="4">
        <v>9526</v>
      </c>
      <c r="G909" s="4">
        <f>'[1]Худшее для КЗН'!$B$101</f>
        <v>37488</v>
      </c>
    </row>
    <row r="910" spans="1:7" ht="20.100000000000001" customHeight="1" x14ac:dyDescent="0.25">
      <c r="A910" s="4" t="s">
        <v>24</v>
      </c>
      <c r="B910" s="4" t="s">
        <v>25</v>
      </c>
      <c r="C910" s="4" t="s">
        <v>26</v>
      </c>
      <c r="D910" s="4" t="s">
        <v>27</v>
      </c>
      <c r="E910" s="4" t="s">
        <v>28</v>
      </c>
      <c r="F910" s="4" t="s">
        <v>29</v>
      </c>
      <c r="G910" s="4" t="s">
        <v>30</v>
      </c>
    </row>
    <row r="911" spans="1:7" ht="20.100000000000001" customHeight="1" x14ac:dyDescent="0.25">
      <c r="A911" s="5" t="s">
        <v>13</v>
      </c>
      <c r="B911" s="5">
        <v>20</v>
      </c>
      <c r="C911" s="5">
        <v>2098</v>
      </c>
      <c r="D911" s="5">
        <f>$F911-$F$909</f>
        <v>4108</v>
      </c>
      <c r="E911" s="5">
        <f>100*($F911-$F$909)/($G$909-$F$909)</f>
        <v>14.691366855017524</v>
      </c>
      <c r="F911" s="5">
        <v>13634</v>
      </c>
      <c r="G911" s="5">
        <v>12982</v>
      </c>
    </row>
    <row r="912" spans="1:7" ht="20.100000000000001" customHeight="1" x14ac:dyDescent="0.25">
      <c r="A912" s="5" t="s">
        <v>15</v>
      </c>
      <c r="B912" s="5">
        <v>45</v>
      </c>
      <c r="C912" s="5">
        <v>4211</v>
      </c>
      <c r="D912" s="5">
        <f>$F912-$F$909</f>
        <v>3570</v>
      </c>
      <c r="E912" s="5">
        <f>100*($F912-$F$909)/($G$909-$F$909)</f>
        <v>12.767327086760604</v>
      </c>
      <c r="F912" s="5">
        <v>13096</v>
      </c>
      <c r="G912" s="5">
        <v>11938</v>
      </c>
    </row>
    <row r="913" spans="1:7" ht="20.100000000000001" customHeight="1" x14ac:dyDescent="0.25">
      <c r="A913" s="5" t="s">
        <v>16</v>
      </c>
      <c r="B913" s="5">
        <v>118</v>
      </c>
      <c r="C913" s="5">
        <v>8454</v>
      </c>
      <c r="D913" s="5">
        <f>$F913-$F$909</f>
        <v>2671</v>
      </c>
      <c r="E913" s="5">
        <f>100*($F913-$F$909)/($G$909-$F$909)</f>
        <v>9.5522494814390964</v>
      </c>
      <c r="F913" s="5">
        <v>12197</v>
      </c>
      <c r="G913" s="5">
        <v>11864</v>
      </c>
    </row>
    <row r="914" spans="1:7" ht="20.100000000000001" customHeight="1" x14ac:dyDescent="0.25">
      <c r="A914" s="5" t="s">
        <v>17</v>
      </c>
      <c r="B914" s="5">
        <v>218</v>
      </c>
      <c r="C914" s="5">
        <v>12751</v>
      </c>
      <c r="D914" s="5">
        <f>$F914-$F$909</f>
        <v>2374</v>
      </c>
      <c r="E914" s="5">
        <f>100*($F914-$F$909)/($G$909-$F$909)</f>
        <v>8.490093698590945</v>
      </c>
      <c r="F914" s="5">
        <v>11900</v>
      </c>
      <c r="G914" s="5">
        <v>11378</v>
      </c>
    </row>
    <row r="915" spans="1:7" ht="20.100000000000001" customHeight="1" x14ac:dyDescent="0.25">
      <c r="A915" s="6" t="s">
        <v>18</v>
      </c>
      <c r="B915" s="6">
        <v>630</v>
      </c>
      <c r="C915" s="6">
        <v>21361</v>
      </c>
      <c r="D915" s="6">
        <f>$F915-$F$909</f>
        <v>1974</v>
      </c>
      <c r="E915" s="6">
        <f>100*($F915-$F$909)/($G$909-$F$909)</f>
        <v>7.0595808597382161</v>
      </c>
      <c r="F915" s="6">
        <v>11500</v>
      </c>
      <c r="G915" s="6">
        <v>11040</v>
      </c>
    </row>
    <row r="918" spans="1:7" ht="20.100000000000001" customHeight="1" x14ac:dyDescent="0.25">
      <c r="A918" s="4" t="s">
        <v>19</v>
      </c>
      <c r="B918" s="4" t="s">
        <v>166</v>
      </c>
      <c r="C918" s="4" t="s">
        <v>165</v>
      </c>
      <c r="D918" s="4" t="s">
        <v>32</v>
      </c>
      <c r="E918" s="4" t="s">
        <v>23</v>
      </c>
      <c r="F918" s="4">
        <v>15852</v>
      </c>
      <c r="G918" s="4">
        <f>'[1]Худшее для КЗН'!$B$102</f>
        <v>207984</v>
      </c>
    </row>
    <row r="919" spans="1:7" ht="20.100000000000001" customHeight="1" x14ac:dyDescent="0.25">
      <c r="A919" s="4" t="s">
        <v>24</v>
      </c>
      <c r="B919" s="4" t="s">
        <v>25</v>
      </c>
      <c r="C919" s="4" t="s">
        <v>26</v>
      </c>
      <c r="D919" s="4" t="s">
        <v>27</v>
      </c>
      <c r="E919" s="4" t="s">
        <v>28</v>
      </c>
      <c r="F919" s="4" t="s">
        <v>29</v>
      </c>
      <c r="G919" s="4" t="s">
        <v>30</v>
      </c>
    </row>
    <row r="920" spans="1:7" ht="20.100000000000001" customHeight="1" x14ac:dyDescent="0.25">
      <c r="A920" s="5" t="s">
        <v>13</v>
      </c>
      <c r="B920" s="5">
        <v>21</v>
      </c>
      <c r="C920" s="5">
        <v>2092</v>
      </c>
      <c r="D920" s="5">
        <f>$F920-$F$918</f>
        <v>16812</v>
      </c>
      <c r="E920" s="5">
        <f>100*($F920-$F$918)/($G$918-$F$918)</f>
        <v>8.7502342139778904</v>
      </c>
      <c r="F920" s="5">
        <v>32664</v>
      </c>
      <c r="G920" s="5">
        <v>27904</v>
      </c>
    </row>
    <row r="921" spans="1:7" ht="20.100000000000001" customHeight="1" x14ac:dyDescent="0.25">
      <c r="A921" s="5" t="s">
        <v>15</v>
      </c>
      <c r="B921" s="5">
        <v>45</v>
      </c>
      <c r="C921" s="5">
        <v>4220</v>
      </c>
      <c r="D921" s="5">
        <f>$F921-$F$918</f>
        <v>13675</v>
      </c>
      <c r="E921" s="5">
        <f>100*($F921-$F$918)/($G$918-$F$918)</f>
        <v>7.1175025503299816</v>
      </c>
      <c r="F921" s="5">
        <v>29527</v>
      </c>
      <c r="G921" s="5">
        <v>26632</v>
      </c>
    </row>
    <row r="922" spans="1:7" ht="20.100000000000001" customHeight="1" x14ac:dyDescent="0.25">
      <c r="A922" s="5" t="s">
        <v>16</v>
      </c>
      <c r="B922" s="5">
        <v>144</v>
      </c>
      <c r="C922" s="5">
        <v>8454</v>
      </c>
      <c r="D922" s="5">
        <f>$F922-$F$918</f>
        <v>9827</v>
      </c>
      <c r="E922" s="5">
        <f>100*($F922-$F$918)/($G$918-$F$918)</f>
        <v>5.1147128016155561</v>
      </c>
      <c r="F922" s="5">
        <v>25679</v>
      </c>
      <c r="G922" s="5">
        <v>23382</v>
      </c>
    </row>
    <row r="923" spans="1:7" ht="20.100000000000001" customHeight="1" x14ac:dyDescent="0.25">
      <c r="A923" s="5" t="s">
        <v>17</v>
      </c>
      <c r="B923" s="5">
        <v>228</v>
      </c>
      <c r="C923" s="5">
        <v>12702</v>
      </c>
      <c r="D923" s="5">
        <f>$F923-$F$918</f>
        <v>9356</v>
      </c>
      <c r="E923" s="5">
        <f>100*($F923-$F$918)/($G$918-$F$918)</f>
        <v>4.8695688380904798</v>
      </c>
      <c r="F923" s="5">
        <v>25208</v>
      </c>
      <c r="G923" s="5">
        <v>22224</v>
      </c>
    </row>
    <row r="924" spans="1:7" ht="20.100000000000001" customHeight="1" x14ac:dyDescent="0.25">
      <c r="A924" s="6" t="s">
        <v>18</v>
      </c>
      <c r="B924" s="6">
        <v>644</v>
      </c>
      <c r="C924" s="6">
        <v>21458</v>
      </c>
      <c r="D924" s="6">
        <f>$F924-$F$918</f>
        <v>7269</v>
      </c>
      <c r="E924" s="6">
        <f>100*($F924-$F$918)/($G$918-$F$918)</f>
        <v>3.783336456186372</v>
      </c>
      <c r="F924" s="6">
        <v>23121</v>
      </c>
      <c r="G924" s="6">
        <v>21486</v>
      </c>
    </row>
    <row r="927" spans="1:7" ht="20.100000000000001" customHeight="1" x14ac:dyDescent="0.25">
      <c r="A927" s="4" t="s">
        <v>19</v>
      </c>
      <c r="B927" s="4" t="s">
        <v>167</v>
      </c>
      <c r="C927" s="4" t="s">
        <v>165</v>
      </c>
      <c r="D927" s="4" t="s">
        <v>32</v>
      </c>
      <c r="E927" s="4" t="s">
        <v>23</v>
      </c>
      <c r="F927" s="4">
        <v>8239110</v>
      </c>
      <c r="G927" s="4">
        <f>'[1]Худшее для КЗН'!$B$103</f>
        <v>30772194</v>
      </c>
    </row>
    <row r="928" spans="1:7" ht="20.100000000000001" customHeight="1" x14ac:dyDescent="0.25">
      <c r="A928" s="4" t="s">
        <v>24</v>
      </c>
      <c r="B928" s="4" t="s">
        <v>25</v>
      </c>
      <c r="C928" s="4" t="s">
        <v>26</v>
      </c>
      <c r="D928" s="4" t="s">
        <v>27</v>
      </c>
      <c r="E928" s="4" t="s">
        <v>28</v>
      </c>
      <c r="F928" s="4" t="s">
        <v>29</v>
      </c>
      <c r="G928" s="4" t="s">
        <v>30</v>
      </c>
    </row>
    <row r="929" spans="1:7" ht="20.100000000000001" customHeight="1" x14ac:dyDescent="0.25">
      <c r="A929" s="5" t="s">
        <v>13</v>
      </c>
      <c r="B929" s="5">
        <v>20</v>
      </c>
      <c r="C929" s="5">
        <v>2095</v>
      </c>
      <c r="D929" s="5">
        <f>$F929-$F$927</f>
        <v>3026469</v>
      </c>
      <c r="E929" s="5">
        <f>100*($F929-$F$927)/($G$927-$F$927)</f>
        <v>13.431224061473342</v>
      </c>
      <c r="F929" s="5">
        <v>11265579</v>
      </c>
      <c r="G929" s="5">
        <v>10557854</v>
      </c>
    </row>
    <row r="930" spans="1:7" ht="20.100000000000001" customHeight="1" x14ac:dyDescent="0.25">
      <c r="A930" s="5" t="s">
        <v>15</v>
      </c>
      <c r="B930" s="5">
        <v>44</v>
      </c>
      <c r="C930" s="5">
        <v>4193</v>
      </c>
      <c r="D930" s="5">
        <f>$F930-$F$927</f>
        <v>2515501</v>
      </c>
      <c r="E930" s="5">
        <f>100*($F930-$F$927)/($G$927-$F$927)</f>
        <v>11.163589502440056</v>
      </c>
      <c r="F930" s="5">
        <v>10754611</v>
      </c>
      <c r="G930" s="5">
        <v>10102794</v>
      </c>
    </row>
    <row r="931" spans="1:7" ht="20.100000000000001" customHeight="1" x14ac:dyDescent="0.25">
      <c r="A931" s="5" t="s">
        <v>16</v>
      </c>
      <c r="B931" s="5">
        <v>115</v>
      </c>
      <c r="C931" s="5">
        <v>8475</v>
      </c>
      <c r="D931" s="5">
        <f>$F931-$F$927</f>
        <v>2049188</v>
      </c>
      <c r="E931" s="5">
        <f>100*($F931-$F$927)/($G$927-$F$927)</f>
        <v>9.0941302131567969</v>
      </c>
      <c r="F931" s="5">
        <v>10288298</v>
      </c>
      <c r="G931" s="5">
        <v>10004144</v>
      </c>
    </row>
    <row r="932" spans="1:7" ht="20.100000000000001" customHeight="1" x14ac:dyDescent="0.25">
      <c r="A932" s="5" t="s">
        <v>17</v>
      </c>
      <c r="B932" s="5">
        <v>222</v>
      </c>
      <c r="C932" s="5">
        <v>12773</v>
      </c>
      <c r="D932" s="5">
        <f>$F932-$F$927</f>
        <v>1767226</v>
      </c>
      <c r="E932" s="5">
        <f>100*($F932-$F$927)/($G$927-$F$927)</f>
        <v>7.8428057162525997</v>
      </c>
      <c r="F932" s="5">
        <v>10006336</v>
      </c>
      <c r="G932" s="5">
        <v>9327272</v>
      </c>
    </row>
    <row r="933" spans="1:7" ht="20.100000000000001" customHeight="1" x14ac:dyDescent="0.25">
      <c r="A933" s="6" t="s">
        <v>18</v>
      </c>
      <c r="B933" s="6">
        <v>652</v>
      </c>
      <c r="C933" s="6">
        <v>21304</v>
      </c>
      <c r="D933" s="6">
        <f>$F933-$F$927</f>
        <v>1612151</v>
      </c>
      <c r="E933" s="6">
        <f>100*($F933-$F$927)/($G$927-$F$927)</f>
        <v>7.1545954384228985</v>
      </c>
      <c r="F933" s="6">
        <v>9851261</v>
      </c>
      <c r="G933" s="6">
        <v>9517662</v>
      </c>
    </row>
    <row r="936" spans="1:7" ht="20.100000000000001" customHeight="1" x14ac:dyDescent="0.25">
      <c r="A936" s="4" t="s">
        <v>19</v>
      </c>
      <c r="B936" s="4" t="s">
        <v>168</v>
      </c>
      <c r="C936" s="4" t="s">
        <v>146</v>
      </c>
      <c r="D936" s="4" t="s">
        <v>111</v>
      </c>
      <c r="E936" s="4" t="s">
        <v>23</v>
      </c>
      <c r="F936" s="4">
        <v>21052466</v>
      </c>
      <c r="G936" s="4">
        <f>'[1]Худшее для КЗН'!$B$104</f>
        <v>26373578</v>
      </c>
    </row>
    <row r="937" spans="1:7" ht="20.100000000000001" customHeight="1" x14ac:dyDescent="0.25">
      <c r="A937" s="4" t="s">
        <v>24</v>
      </c>
      <c r="B937" s="4" t="s">
        <v>25</v>
      </c>
      <c r="C937" s="4" t="s">
        <v>26</v>
      </c>
      <c r="D937" s="4" t="s">
        <v>27</v>
      </c>
      <c r="E937" s="4" t="s">
        <v>28</v>
      </c>
      <c r="F937" s="4" t="s">
        <v>29</v>
      </c>
      <c r="G937" s="4" t="s">
        <v>30</v>
      </c>
    </row>
    <row r="938" spans="1:7" ht="20.100000000000001" customHeight="1" x14ac:dyDescent="0.25">
      <c r="A938" s="5" t="s">
        <v>13</v>
      </c>
      <c r="B938" s="5">
        <v>105</v>
      </c>
      <c r="C938" s="5">
        <v>2123</v>
      </c>
      <c r="D938" s="5">
        <f>$F938-$F$936</f>
        <v>2058107</v>
      </c>
      <c r="E938" s="5">
        <f>100*($F938-$F$936)/($G$936-$F$936)</f>
        <v>38.678137201397</v>
      </c>
      <c r="F938" s="5">
        <v>23110573</v>
      </c>
      <c r="G938" s="5">
        <v>23019944</v>
      </c>
    </row>
    <row r="939" spans="1:7" ht="20.100000000000001" customHeight="1" x14ac:dyDescent="0.25">
      <c r="A939" s="5" t="s">
        <v>15</v>
      </c>
      <c r="B939" s="5">
        <v>219</v>
      </c>
      <c r="C939" s="5">
        <v>4238</v>
      </c>
      <c r="D939" s="5">
        <f>$F939-$F$936</f>
        <v>1928893</v>
      </c>
      <c r="E939" s="5">
        <f>100*($F939-$F$936)/($G$936-$F$936)</f>
        <v>36.249810190050503</v>
      </c>
      <c r="F939" s="5">
        <v>22981359</v>
      </c>
      <c r="G939" s="5">
        <v>22783846</v>
      </c>
    </row>
    <row r="940" spans="1:7" ht="20.100000000000001" customHeight="1" x14ac:dyDescent="0.25">
      <c r="A940" s="5" t="s">
        <v>16</v>
      </c>
      <c r="B940" s="5">
        <v>498</v>
      </c>
      <c r="C940" s="5">
        <v>8540</v>
      </c>
      <c r="D940" s="5">
        <f>$F940-$F$936</f>
        <v>1751070</v>
      </c>
      <c r="E940" s="5">
        <f>100*($F940-$F$936)/($G$936-$F$936)</f>
        <v>32.907971115811883</v>
      </c>
      <c r="F940" s="5">
        <v>22803536</v>
      </c>
      <c r="G940" s="5">
        <v>22739996</v>
      </c>
    </row>
    <row r="941" spans="1:7" ht="20.100000000000001" customHeight="1" x14ac:dyDescent="0.25">
      <c r="A941" s="5" t="s">
        <v>17</v>
      </c>
      <c r="B941" s="5">
        <v>823</v>
      </c>
      <c r="C941" s="5">
        <v>12879</v>
      </c>
      <c r="D941" s="5">
        <f>$F941-$F$936</f>
        <v>1744650</v>
      </c>
      <c r="E941" s="5">
        <f>100*($F941-$F$936)/($G$936-$F$936)</f>
        <v>32.787319642961847</v>
      </c>
      <c r="F941" s="5">
        <v>22797116</v>
      </c>
      <c r="G941" s="5">
        <v>22729708</v>
      </c>
    </row>
    <row r="942" spans="1:7" ht="20.100000000000001" customHeight="1" x14ac:dyDescent="0.25">
      <c r="A942" s="6" t="s">
        <v>18</v>
      </c>
      <c r="B942" s="6">
        <v>1757</v>
      </c>
      <c r="C942" s="6">
        <v>21583</v>
      </c>
      <c r="D942" s="6">
        <f>$F942-$F$936</f>
        <v>1616334</v>
      </c>
      <c r="E942" s="6">
        <f>100*($F942-$F$936)/($G$936-$F$936)</f>
        <v>30.375868803362906</v>
      </c>
      <c r="F942" s="6">
        <v>22668800</v>
      </c>
      <c r="G942" s="6">
        <v>22608350</v>
      </c>
    </row>
    <row r="945" spans="1:7" ht="20.100000000000001" customHeight="1" x14ac:dyDescent="0.25">
      <c r="A945" s="4" t="s">
        <v>19</v>
      </c>
      <c r="B945" s="4" t="s">
        <v>169</v>
      </c>
      <c r="C945" s="4" t="s">
        <v>146</v>
      </c>
      <c r="D945" s="4" t="s">
        <v>64</v>
      </c>
      <c r="E945" s="4" t="s">
        <v>23</v>
      </c>
      <c r="F945" s="4">
        <v>1185996137</v>
      </c>
      <c r="G945" s="4">
        <f>'[1]Худшее для КЗН'!$B$105</f>
        <v>2383589357</v>
      </c>
    </row>
    <row r="946" spans="1:7" ht="20.100000000000001" customHeight="1" x14ac:dyDescent="0.25">
      <c r="A946" s="4" t="s">
        <v>24</v>
      </c>
      <c r="B946" s="4" t="s">
        <v>25</v>
      </c>
      <c r="C946" s="4" t="s">
        <v>26</v>
      </c>
      <c r="D946" s="4" t="s">
        <v>27</v>
      </c>
      <c r="E946" s="4" t="s">
        <v>28</v>
      </c>
      <c r="F946" s="4" t="s">
        <v>29</v>
      </c>
      <c r="G946" s="4" t="s">
        <v>30</v>
      </c>
    </row>
    <row r="947" spans="1:7" ht="20.100000000000001" customHeight="1" x14ac:dyDescent="0.25">
      <c r="A947" s="5" t="s">
        <v>13</v>
      </c>
      <c r="B947" s="5">
        <v>107</v>
      </c>
      <c r="C947" s="5">
        <v>2144</v>
      </c>
      <c r="D947" s="5">
        <f>$F947-$F$945</f>
        <v>270948551</v>
      </c>
      <c r="E947" s="5">
        <f>100*($F947-$F$945)/($G$945-$F$945)</f>
        <v>22.624422589833966</v>
      </c>
      <c r="F947" s="5">
        <v>1456944688</v>
      </c>
      <c r="G947" s="5">
        <v>1438055392</v>
      </c>
    </row>
    <row r="948" spans="1:7" ht="20.100000000000001" customHeight="1" x14ac:dyDescent="0.25">
      <c r="A948" s="5" t="s">
        <v>15</v>
      </c>
      <c r="B948" s="5">
        <v>238</v>
      </c>
      <c r="C948" s="5">
        <v>4324</v>
      </c>
      <c r="D948" s="5">
        <f>$F948-$F$945</f>
        <v>230689726</v>
      </c>
      <c r="E948" s="5">
        <f>100*($F948-$F$945)/($G$945-$F$945)</f>
        <v>19.262778224479259</v>
      </c>
      <c r="F948" s="5">
        <v>1416685863</v>
      </c>
      <c r="G948" s="5">
        <v>1378040424</v>
      </c>
    </row>
    <row r="949" spans="1:7" ht="20.100000000000001" customHeight="1" x14ac:dyDescent="0.25">
      <c r="A949" s="5" t="s">
        <v>16</v>
      </c>
      <c r="B949" s="5">
        <v>506</v>
      </c>
      <c r="C949" s="5">
        <v>8730</v>
      </c>
      <c r="D949" s="5">
        <f>$F949-$F$945</f>
        <v>187847948</v>
      </c>
      <c r="E949" s="5">
        <f>100*($F949-$F$945)/($G$945-$F$945)</f>
        <v>15.685455199888322</v>
      </c>
      <c r="F949" s="5">
        <v>1373844085</v>
      </c>
      <c r="G949" s="5">
        <v>1337627470</v>
      </c>
    </row>
    <row r="950" spans="1:7" ht="20.100000000000001" customHeight="1" x14ac:dyDescent="0.25">
      <c r="A950" s="5" t="s">
        <v>17</v>
      </c>
      <c r="B950" s="5">
        <v>834</v>
      </c>
      <c r="C950" s="5">
        <v>13148</v>
      </c>
      <c r="D950" s="5">
        <f>$F950-$F$945</f>
        <v>189853800</v>
      </c>
      <c r="E950" s="5">
        <f>100*($F950-$F$945)/($G$945-$F$945)</f>
        <v>15.852945460061973</v>
      </c>
      <c r="F950" s="5">
        <v>1375849937</v>
      </c>
      <c r="G950" s="5">
        <v>1350958249</v>
      </c>
    </row>
    <row r="951" spans="1:7" ht="20.100000000000001" customHeight="1" x14ac:dyDescent="0.25">
      <c r="A951" s="6" t="s">
        <v>18</v>
      </c>
      <c r="B951" s="6">
        <v>1838</v>
      </c>
      <c r="C951" s="6">
        <v>21908</v>
      </c>
      <c r="D951" s="6">
        <f>$F951-$F$945</f>
        <v>169227942</v>
      </c>
      <c r="E951" s="6">
        <f>100*($F951-$F$945)/($G$945-$F$945)</f>
        <v>14.130669677638956</v>
      </c>
      <c r="F951" s="6">
        <v>1355224079</v>
      </c>
      <c r="G951" s="6">
        <v>1324386481</v>
      </c>
    </row>
    <row r="954" spans="1:7" ht="20.100000000000001" customHeight="1" x14ac:dyDescent="0.25">
      <c r="A954" s="4" t="s">
        <v>19</v>
      </c>
      <c r="B954" s="4" t="s">
        <v>170</v>
      </c>
      <c r="C954" s="4" t="s">
        <v>171</v>
      </c>
      <c r="D954" s="4" t="s">
        <v>32</v>
      </c>
      <c r="E954" s="4" t="s">
        <v>23</v>
      </c>
      <c r="F954" s="4">
        <v>135028</v>
      </c>
      <c r="G954" s="4">
        <f>'[1]Худшее для КЗН'!$B$106</f>
        <v>234650</v>
      </c>
    </row>
    <row r="955" spans="1:7" ht="20.100000000000001" customHeight="1" x14ac:dyDescent="0.25">
      <c r="A955" s="4" t="s">
        <v>24</v>
      </c>
      <c r="B955" s="4" t="s">
        <v>25</v>
      </c>
      <c r="C955" s="4" t="s">
        <v>26</v>
      </c>
      <c r="D955" s="4" t="s">
        <v>27</v>
      </c>
      <c r="E955" s="4" t="s">
        <v>28</v>
      </c>
      <c r="F955" s="4" t="s">
        <v>29</v>
      </c>
      <c r="G955" s="4" t="s">
        <v>30</v>
      </c>
    </row>
    <row r="956" spans="1:7" ht="20.100000000000001" customHeight="1" x14ac:dyDescent="0.25">
      <c r="A956" s="5" t="s">
        <v>13</v>
      </c>
      <c r="B956" s="5">
        <v>6</v>
      </c>
      <c r="C956" s="5">
        <v>2050</v>
      </c>
      <c r="D956" s="5">
        <f>$F956-$F$954</f>
        <v>8690</v>
      </c>
      <c r="E956" s="5">
        <f>100*($F956-$F$954)/($G$954-$F$954)</f>
        <v>8.7229728373250897</v>
      </c>
      <c r="F956" s="5">
        <v>143718</v>
      </c>
      <c r="G956" s="5">
        <v>138828</v>
      </c>
    </row>
    <row r="957" spans="1:7" ht="20.100000000000001" customHeight="1" x14ac:dyDescent="0.25">
      <c r="A957" s="5" t="s">
        <v>15</v>
      </c>
      <c r="B957" s="5">
        <v>14</v>
      </c>
      <c r="C957" s="5">
        <v>4100</v>
      </c>
      <c r="D957" s="5">
        <f>$F957-$F$954</f>
        <v>7498</v>
      </c>
      <c r="E957" s="5">
        <f>100*($F957-$F$954)/($G$954-$F$954)</f>
        <v>7.5264499809279073</v>
      </c>
      <c r="F957" s="5">
        <v>142526</v>
      </c>
      <c r="G957" s="5">
        <v>138130</v>
      </c>
    </row>
    <row r="958" spans="1:7" ht="20.100000000000001" customHeight="1" x14ac:dyDescent="0.25">
      <c r="A958" s="5" t="s">
        <v>16</v>
      </c>
      <c r="B958" s="5">
        <v>46</v>
      </c>
      <c r="C958" s="5">
        <v>8186</v>
      </c>
      <c r="D958" s="5">
        <f>$F958-$F$954</f>
        <v>5484</v>
      </c>
      <c r="E958" s="5">
        <f>100*($F958-$F$954)/($G$954-$F$954)</f>
        <v>5.5048081749011262</v>
      </c>
      <c r="F958" s="5">
        <v>140512</v>
      </c>
      <c r="G958" s="5">
        <v>135828</v>
      </c>
    </row>
    <row r="959" spans="1:7" ht="20.100000000000001" customHeight="1" x14ac:dyDescent="0.25">
      <c r="A959" s="5" t="s">
        <v>17</v>
      </c>
      <c r="B959" s="5">
        <v>95</v>
      </c>
      <c r="C959" s="5">
        <v>12299</v>
      </c>
      <c r="D959" s="5">
        <f>$F959-$F$954</f>
        <v>4961</v>
      </c>
      <c r="E959" s="5">
        <f>100*($F959-$F$954)/($G$954-$F$954)</f>
        <v>4.9798237337134372</v>
      </c>
      <c r="F959" s="5">
        <v>139989</v>
      </c>
      <c r="G959" s="5">
        <v>138130</v>
      </c>
    </row>
    <row r="960" spans="1:7" ht="20.100000000000001" customHeight="1" x14ac:dyDescent="0.25">
      <c r="A960" s="6" t="s">
        <v>18</v>
      </c>
      <c r="B960" s="6">
        <v>356</v>
      </c>
      <c r="C960" s="6">
        <v>20530</v>
      </c>
      <c r="D960" s="6">
        <f>$F960-$F$954</f>
        <v>3687</v>
      </c>
      <c r="E960" s="6">
        <f>100*($F960-$F$954)/($G$954-$F$954)</f>
        <v>3.7009897412218185</v>
      </c>
      <c r="F960" s="6">
        <v>138715</v>
      </c>
      <c r="G960" s="6">
        <v>135028</v>
      </c>
    </row>
    <row r="963" spans="1:7" ht="20.100000000000001" customHeight="1" x14ac:dyDescent="0.25">
      <c r="A963" s="4" t="s">
        <v>19</v>
      </c>
      <c r="B963" s="4" t="s">
        <v>172</v>
      </c>
      <c r="C963" s="4" t="s">
        <v>171</v>
      </c>
      <c r="D963" s="4" t="s">
        <v>32</v>
      </c>
      <c r="E963" s="4" t="s">
        <v>23</v>
      </c>
      <c r="F963" s="4">
        <v>1203266</v>
      </c>
      <c r="G963" s="4">
        <f>'[1]Худшее для КЗН'!$B$107</f>
        <v>3508151</v>
      </c>
    </row>
    <row r="964" spans="1:7" ht="20.100000000000001" customHeight="1" x14ac:dyDescent="0.25">
      <c r="A964" s="4" t="s">
        <v>24</v>
      </c>
      <c r="B964" s="4" t="s">
        <v>25</v>
      </c>
      <c r="C964" s="4" t="s">
        <v>26</v>
      </c>
      <c r="D964" s="4" t="s">
        <v>27</v>
      </c>
      <c r="E964" s="4" t="s">
        <v>28</v>
      </c>
      <c r="F964" s="4" t="s">
        <v>29</v>
      </c>
      <c r="G964" s="4" t="s">
        <v>30</v>
      </c>
    </row>
    <row r="965" spans="1:7" ht="20.100000000000001" customHeight="1" x14ac:dyDescent="0.25">
      <c r="A965" s="5" t="s">
        <v>13</v>
      </c>
      <c r="B965" s="5">
        <v>6</v>
      </c>
      <c r="C965" s="5">
        <v>2056</v>
      </c>
      <c r="D965" s="5">
        <f>$F965-$F$963</f>
        <v>82516</v>
      </c>
      <c r="E965" s="5">
        <f>100*($F965-$F$963)/($G$963-$F$963)</f>
        <v>3.5800484622877065</v>
      </c>
      <c r="F965" s="5">
        <v>1285782</v>
      </c>
      <c r="G965" s="5">
        <v>1204171</v>
      </c>
    </row>
    <row r="966" spans="1:7" ht="20.100000000000001" customHeight="1" x14ac:dyDescent="0.25">
      <c r="A966" s="5" t="s">
        <v>15</v>
      </c>
      <c r="B966" s="5">
        <v>14</v>
      </c>
      <c r="C966" s="5">
        <v>4113</v>
      </c>
      <c r="D966" s="5">
        <f>$F966-$F$963</f>
        <v>-1316</v>
      </c>
      <c r="E966" s="5">
        <f>100*($F966-$F$963)/($G$963-$F$963)</f>
        <v>-5.7096124101636309E-2</v>
      </c>
      <c r="F966" s="5">
        <v>1201950</v>
      </c>
      <c r="G966" s="5">
        <v>1183760</v>
      </c>
    </row>
    <row r="967" spans="1:7" ht="20.100000000000001" customHeight="1" x14ac:dyDescent="0.25">
      <c r="A967" s="5" t="s">
        <v>16</v>
      </c>
      <c r="B967" s="5">
        <v>46</v>
      </c>
      <c r="C967" s="5">
        <v>8233</v>
      </c>
      <c r="D967" s="5">
        <f>$F967-$F$963</f>
        <v>-7980</v>
      </c>
      <c r="E967" s="5">
        <f>100*($F967-$F$963)/($G$963-$F$963)</f>
        <v>-0.34622117806311375</v>
      </c>
      <c r="F967" s="5">
        <v>1195286</v>
      </c>
      <c r="G967" s="5">
        <v>1183760</v>
      </c>
    </row>
    <row r="968" spans="1:7" ht="20.100000000000001" customHeight="1" x14ac:dyDescent="0.25">
      <c r="A968" s="5" t="s">
        <v>17</v>
      </c>
      <c r="B968" s="5">
        <v>96</v>
      </c>
      <c r="C968" s="5">
        <v>12351</v>
      </c>
      <c r="D968" s="5">
        <f>$F968-$F$963</f>
        <v>-14223</v>
      </c>
      <c r="E968" s="5">
        <f>100*($F968-$F$963)/($G$963-$F$963)</f>
        <v>-0.61708067864557237</v>
      </c>
      <c r="F968" s="5">
        <v>1189043</v>
      </c>
      <c r="G968" s="5">
        <v>1183760</v>
      </c>
    </row>
    <row r="969" spans="1:7" ht="20.100000000000001" customHeight="1" x14ac:dyDescent="0.25">
      <c r="A969" s="6" t="s">
        <v>18</v>
      </c>
      <c r="B969" s="6">
        <v>355</v>
      </c>
      <c r="C969" s="6">
        <v>20633</v>
      </c>
      <c r="D969" s="6">
        <f>$F969-$F$963</f>
        <v>-16620</v>
      </c>
      <c r="E969" s="6">
        <f>100*($F969-$F$963)/($G$963-$F$963)</f>
        <v>-0.72107719040212415</v>
      </c>
      <c r="F969" s="6">
        <v>1186646</v>
      </c>
      <c r="G969" s="6">
        <v>1183760</v>
      </c>
    </row>
    <row r="972" spans="1:7" ht="20.100000000000001" customHeight="1" x14ac:dyDescent="0.25">
      <c r="A972" s="4" t="s">
        <v>19</v>
      </c>
      <c r="B972" s="4" t="s">
        <v>173</v>
      </c>
      <c r="C972" s="4" t="s">
        <v>40</v>
      </c>
      <c r="D972" s="4" t="s">
        <v>32</v>
      </c>
      <c r="E972" s="4" t="s">
        <v>23</v>
      </c>
      <c r="F972" s="4">
        <v>224416</v>
      </c>
      <c r="G972" s="4">
        <f>'[1]Худшее для КЗН'!$B$108</f>
        <v>386760</v>
      </c>
    </row>
    <row r="973" spans="1:7" ht="20.100000000000001" customHeight="1" x14ac:dyDescent="0.25">
      <c r="A973" s="4" t="s">
        <v>24</v>
      </c>
      <c r="B973" s="4" t="s">
        <v>25</v>
      </c>
      <c r="C973" s="4" t="s">
        <v>26</v>
      </c>
      <c r="D973" s="4" t="s">
        <v>27</v>
      </c>
      <c r="E973" s="4" t="s">
        <v>28</v>
      </c>
      <c r="F973" s="4" t="s">
        <v>29</v>
      </c>
      <c r="G973" s="4" t="s">
        <v>30</v>
      </c>
    </row>
    <row r="974" spans="1:7" ht="20.100000000000001" customHeight="1" x14ac:dyDescent="0.25">
      <c r="A974" s="5" t="s">
        <v>13</v>
      </c>
      <c r="B974" s="5">
        <v>6</v>
      </c>
      <c r="C974" s="5">
        <v>2058</v>
      </c>
      <c r="D974" s="5">
        <f>$F974-$F$972</f>
        <v>20847</v>
      </c>
      <c r="E974" s="5">
        <f>100*($F974-$F$972)/($G$972-$F$972)</f>
        <v>12.841250677573548</v>
      </c>
      <c r="F974" s="5">
        <v>245263</v>
      </c>
      <c r="G974" s="5">
        <v>240058</v>
      </c>
    </row>
    <row r="975" spans="1:7" ht="20.100000000000001" customHeight="1" x14ac:dyDescent="0.25">
      <c r="A975" s="5" t="s">
        <v>15</v>
      </c>
      <c r="B975" s="5">
        <v>16</v>
      </c>
      <c r="C975" s="5">
        <v>4117</v>
      </c>
      <c r="D975" s="5">
        <f>$F975-$F$972</f>
        <v>20013</v>
      </c>
      <c r="E975" s="5">
        <f>100*($F975-$F$972)/($G$972-$F$972)</f>
        <v>12.327526733356329</v>
      </c>
      <c r="F975" s="5">
        <v>244429</v>
      </c>
      <c r="G975" s="5">
        <v>233040</v>
      </c>
    </row>
    <row r="976" spans="1:7" ht="20.100000000000001" customHeight="1" x14ac:dyDescent="0.25">
      <c r="A976" s="5" t="s">
        <v>16</v>
      </c>
      <c r="B976" s="5">
        <v>49</v>
      </c>
      <c r="C976" s="5">
        <v>8248</v>
      </c>
      <c r="D976" s="5">
        <f>$F976-$F$972</f>
        <v>14769</v>
      </c>
      <c r="E976" s="5">
        <f>100*($F976-$F$972)/($G$972-$F$972)</f>
        <v>9.097348839501306</v>
      </c>
      <c r="F976" s="5">
        <v>239185</v>
      </c>
      <c r="G976" s="5">
        <v>230704</v>
      </c>
    </row>
    <row r="977" spans="1:7" ht="20.100000000000001" customHeight="1" x14ac:dyDescent="0.25">
      <c r="A977" s="5" t="s">
        <v>17</v>
      </c>
      <c r="B977" s="5">
        <v>100</v>
      </c>
      <c r="C977" s="5">
        <v>12325</v>
      </c>
      <c r="D977" s="5">
        <f>$F977-$F$972</f>
        <v>13243</v>
      </c>
      <c r="E977" s="5">
        <f>100*($F977-$F$972)/($G$972-$F$972)</f>
        <v>8.1573695362933023</v>
      </c>
      <c r="F977" s="5">
        <v>237659</v>
      </c>
      <c r="G977" s="5">
        <v>229092</v>
      </c>
    </row>
    <row r="978" spans="1:7" ht="20.100000000000001" customHeight="1" x14ac:dyDescent="0.25">
      <c r="A978" s="6" t="s">
        <v>18</v>
      </c>
      <c r="B978" s="6">
        <v>373</v>
      </c>
      <c r="C978" s="6">
        <v>20591</v>
      </c>
      <c r="D978" s="6">
        <f>$F978-$F$972</f>
        <v>13081</v>
      </c>
      <c r="E978" s="6">
        <f>100*($F978-$F$972)/($G$972-$F$972)</f>
        <v>8.0575814320208945</v>
      </c>
      <c r="F978" s="6">
        <v>237497</v>
      </c>
      <c r="G978" s="6">
        <v>224416</v>
      </c>
    </row>
    <row r="981" spans="1:7" ht="20.100000000000001" customHeight="1" x14ac:dyDescent="0.25">
      <c r="A981" s="4" t="s">
        <v>19</v>
      </c>
      <c r="B981" s="4" t="s">
        <v>174</v>
      </c>
      <c r="C981" s="4" t="s">
        <v>40</v>
      </c>
      <c r="D981" s="4" t="s">
        <v>32</v>
      </c>
      <c r="E981" s="4" t="s">
        <v>23</v>
      </c>
      <c r="F981" s="4">
        <v>39464925</v>
      </c>
      <c r="G981" s="4">
        <f>'[1]Худшее для КЗН'!$B$109</f>
        <v>130833943</v>
      </c>
    </row>
    <row r="982" spans="1:7" ht="20.100000000000001" customHeight="1" x14ac:dyDescent="0.25">
      <c r="A982" s="4" t="s">
        <v>24</v>
      </c>
      <c r="B982" s="4" t="s">
        <v>25</v>
      </c>
      <c r="C982" s="4" t="s">
        <v>26</v>
      </c>
      <c r="D982" s="4" t="s">
        <v>27</v>
      </c>
      <c r="E982" s="4" t="s">
        <v>28</v>
      </c>
      <c r="F982" s="4" t="s">
        <v>29</v>
      </c>
      <c r="G982" s="4" t="s">
        <v>30</v>
      </c>
    </row>
    <row r="983" spans="1:7" ht="20.100000000000001" customHeight="1" x14ac:dyDescent="0.25">
      <c r="A983" s="5" t="s">
        <v>13</v>
      </c>
      <c r="B983" s="5">
        <v>6</v>
      </c>
      <c r="C983" s="5">
        <v>2063</v>
      </c>
      <c r="D983" s="5">
        <f>$F983-$F$981</f>
        <v>4694693</v>
      </c>
      <c r="E983" s="5">
        <f>100*($F983-$F$981)/($G$981-$F$981)</f>
        <v>5.1381672943010068</v>
      </c>
      <c r="F983" s="5">
        <v>44159618</v>
      </c>
      <c r="G983" s="5">
        <v>41074685</v>
      </c>
    </row>
    <row r="984" spans="1:7" ht="20.100000000000001" customHeight="1" x14ac:dyDescent="0.25">
      <c r="A984" s="5" t="s">
        <v>15</v>
      </c>
      <c r="B984" s="5">
        <v>16</v>
      </c>
      <c r="C984" s="5">
        <v>4125</v>
      </c>
      <c r="D984" s="5">
        <f>$F984-$F$981</f>
        <v>3683902</v>
      </c>
      <c r="E984" s="5">
        <f>100*($F984-$F$981)/($G$981-$F$981)</f>
        <v>4.0318940496876081</v>
      </c>
      <c r="F984" s="5">
        <v>43148827</v>
      </c>
      <c r="G984" s="5">
        <v>41390359</v>
      </c>
    </row>
    <row r="985" spans="1:7" ht="20.100000000000001" customHeight="1" x14ac:dyDescent="0.25">
      <c r="A985" s="5" t="s">
        <v>16</v>
      </c>
      <c r="B985" s="5">
        <v>52</v>
      </c>
      <c r="C985" s="5">
        <v>8278</v>
      </c>
      <c r="D985" s="5">
        <f>$F985-$F$981</f>
        <v>1996920</v>
      </c>
      <c r="E985" s="5">
        <f>100*($F985-$F$981)/($G$981-$F$981)</f>
        <v>2.1855548452977791</v>
      </c>
      <c r="F985" s="5">
        <v>41461845</v>
      </c>
      <c r="G985" s="5">
        <v>39464925</v>
      </c>
    </row>
    <row r="986" spans="1:7" ht="20.100000000000001" customHeight="1" x14ac:dyDescent="0.25">
      <c r="A986" s="5" t="s">
        <v>17</v>
      </c>
      <c r="B986" s="5">
        <v>99</v>
      </c>
      <c r="C986" s="5">
        <v>12413</v>
      </c>
      <c r="D986" s="5">
        <f>$F986-$F$981</f>
        <v>2127360</v>
      </c>
      <c r="E986" s="5">
        <f>100*($F986-$F$981)/($G$981-$F$981)</f>
        <v>2.3283165853878391</v>
      </c>
      <c r="F986" s="5">
        <v>41592285</v>
      </c>
      <c r="G986" s="5">
        <v>39464925</v>
      </c>
    </row>
    <row r="987" spans="1:7" ht="20.100000000000001" customHeight="1" x14ac:dyDescent="0.25">
      <c r="A987" s="6" t="s">
        <v>18</v>
      </c>
      <c r="B987" s="6">
        <v>359</v>
      </c>
      <c r="C987" s="6">
        <v>20774</v>
      </c>
      <c r="D987" s="6">
        <f>$F987-$F$981</f>
        <v>1324313</v>
      </c>
      <c r="E987" s="6">
        <f>100*($F987-$F$981)/($G$981-$F$981)</f>
        <v>1.4494114405388487</v>
      </c>
      <c r="F987" s="6">
        <v>40789238</v>
      </c>
      <c r="G987" s="6">
        <v>39464925</v>
      </c>
    </row>
    <row r="990" spans="1:7" ht="20.100000000000001" customHeight="1" x14ac:dyDescent="0.25">
      <c r="A990" s="4" t="s">
        <v>19</v>
      </c>
      <c r="B990" s="4" t="s">
        <v>175</v>
      </c>
      <c r="C990" s="4" t="s">
        <v>176</v>
      </c>
      <c r="D990" s="4" t="s">
        <v>177</v>
      </c>
      <c r="E990" s="4" t="s">
        <v>23</v>
      </c>
      <c r="F990" s="4">
        <v>498896643</v>
      </c>
      <c r="G990" s="4">
        <f>'[1]Худшее для КЗН'!$B$110</f>
        <v>790928465</v>
      </c>
    </row>
    <row r="991" spans="1:7" ht="20.100000000000001" customHeight="1" x14ac:dyDescent="0.25">
      <c r="A991" s="4" t="s">
        <v>24</v>
      </c>
      <c r="B991" s="4" t="s">
        <v>25</v>
      </c>
      <c r="C991" s="4" t="s">
        <v>26</v>
      </c>
      <c r="D991" s="4" t="s">
        <v>27</v>
      </c>
      <c r="E991" s="4" t="s">
        <v>28</v>
      </c>
      <c r="F991" s="4" t="s">
        <v>29</v>
      </c>
      <c r="G991" s="4" t="s">
        <v>30</v>
      </c>
    </row>
    <row r="992" spans="1:7" ht="20.100000000000001" customHeight="1" x14ac:dyDescent="0.25">
      <c r="A992" s="5" t="s">
        <v>13</v>
      </c>
      <c r="B992" s="5">
        <v>216</v>
      </c>
      <c r="C992" s="5">
        <v>2154</v>
      </c>
      <c r="D992" s="5">
        <f>$F992-$F$990</f>
        <v>89783808</v>
      </c>
      <c r="E992" s="5">
        <f>100*($F992-$F$990)/($G$990-$F$990)</f>
        <v>30.744528930138305</v>
      </c>
      <c r="F992" s="5">
        <v>588680451</v>
      </c>
      <c r="G992" s="5">
        <v>581394468</v>
      </c>
    </row>
    <row r="993" spans="1:7" ht="20.100000000000001" customHeight="1" x14ac:dyDescent="0.25">
      <c r="A993" s="5" t="s">
        <v>15</v>
      </c>
      <c r="B993" s="5">
        <v>464</v>
      </c>
      <c r="C993" s="5">
        <v>4328</v>
      </c>
      <c r="D993" s="5">
        <f>$F993-$F$990</f>
        <v>82606748</v>
      </c>
      <c r="E993" s="5">
        <f>100*($F993-$F$990)/($G$990-$F$990)</f>
        <v>28.286899500972876</v>
      </c>
      <c r="F993" s="5">
        <v>581503391</v>
      </c>
      <c r="G993" s="5">
        <v>574174228</v>
      </c>
    </row>
    <row r="994" spans="1:7" ht="20.100000000000001" customHeight="1" x14ac:dyDescent="0.25">
      <c r="A994" s="5" t="s">
        <v>16</v>
      </c>
      <c r="B994" s="5">
        <v>1055</v>
      </c>
      <c r="C994" s="5">
        <v>8716</v>
      </c>
      <c r="D994" s="5">
        <f>$F994-$F$990</f>
        <v>72743885</v>
      </c>
      <c r="E994" s="5">
        <f>100*($F994-$F$990)/($G$990-$F$990)</f>
        <v>24.909574751754281</v>
      </c>
      <c r="F994" s="5">
        <v>571640528</v>
      </c>
      <c r="G994" s="5">
        <v>568039152</v>
      </c>
    </row>
    <row r="995" spans="1:7" ht="20.100000000000001" customHeight="1" x14ac:dyDescent="0.25">
      <c r="A995" s="5" t="s">
        <v>17</v>
      </c>
      <c r="B995" s="5">
        <v>1604</v>
      </c>
      <c r="C995" s="5">
        <v>13158</v>
      </c>
      <c r="D995" s="5">
        <f>$F995-$F$990</f>
        <v>70128655</v>
      </c>
      <c r="E995" s="5">
        <f>100*($F995-$F$990)/($G$990-$F$990)</f>
        <v>24.014045633698096</v>
      </c>
      <c r="F995" s="5">
        <v>569025298</v>
      </c>
      <c r="G995" s="5">
        <v>562235961</v>
      </c>
    </row>
    <row r="996" spans="1:7" ht="20.100000000000001" customHeight="1" x14ac:dyDescent="0.25">
      <c r="A996" s="6" t="s">
        <v>18</v>
      </c>
      <c r="B996" s="6">
        <v>2925</v>
      </c>
      <c r="C996" s="6">
        <v>21958</v>
      </c>
      <c r="D996" s="6">
        <f>$F996-$F$990</f>
        <v>63029936</v>
      </c>
      <c r="E996" s="6">
        <f>100*($F996-$F$990)/($G$990-$F$990)</f>
        <v>21.583242390618651</v>
      </c>
      <c r="F996" s="6">
        <v>561926579</v>
      </c>
      <c r="G996" s="6">
        <v>556605302</v>
      </c>
    </row>
    <row r="999" spans="1:7" ht="20.100000000000001" customHeight="1" x14ac:dyDescent="0.25">
      <c r="A999" s="4" t="s">
        <v>19</v>
      </c>
      <c r="B999" s="4" t="s">
        <v>178</v>
      </c>
      <c r="C999" s="4" t="s">
        <v>45</v>
      </c>
      <c r="D999" s="4" t="s">
        <v>32</v>
      </c>
      <c r="E999" s="4" t="s">
        <v>23</v>
      </c>
      <c r="F999" s="4">
        <v>388214</v>
      </c>
      <c r="G999" s="4">
        <f>'[1]Худшее для КЗН'!$B$111</f>
        <v>588456</v>
      </c>
    </row>
    <row r="1000" spans="1:7" ht="20.100000000000001" customHeight="1" x14ac:dyDescent="0.25">
      <c r="A1000" s="4" t="s">
        <v>24</v>
      </c>
      <c r="B1000" s="4" t="s">
        <v>25</v>
      </c>
      <c r="C1000" s="4" t="s">
        <v>26</v>
      </c>
      <c r="D1000" s="4" t="s">
        <v>27</v>
      </c>
      <c r="E1000" s="4" t="s">
        <v>28</v>
      </c>
      <c r="F1000" s="4" t="s">
        <v>29</v>
      </c>
      <c r="G1000" s="4" t="s">
        <v>30</v>
      </c>
    </row>
    <row r="1001" spans="1:7" ht="20.100000000000001" customHeight="1" x14ac:dyDescent="0.25">
      <c r="A1001" s="5" t="s">
        <v>13</v>
      </c>
      <c r="B1001" s="5">
        <v>7</v>
      </c>
      <c r="C1001" s="5">
        <v>2054</v>
      </c>
      <c r="D1001" s="5">
        <f>$F1001-$F$999</f>
        <v>27875</v>
      </c>
      <c r="E1001" s="5">
        <f>100*($F1001-$F$999)/($G$999-$F$999)</f>
        <v>13.920656006232459</v>
      </c>
      <c r="F1001" s="5">
        <v>416089</v>
      </c>
      <c r="G1001" s="5">
        <v>394800</v>
      </c>
    </row>
    <row r="1002" spans="1:7" ht="20.100000000000001" customHeight="1" x14ac:dyDescent="0.25">
      <c r="A1002" s="5" t="s">
        <v>15</v>
      </c>
      <c r="B1002" s="5">
        <v>17</v>
      </c>
      <c r="C1002" s="5">
        <v>4121</v>
      </c>
      <c r="D1002" s="5">
        <f>$F1002-$F$999</f>
        <v>20515</v>
      </c>
      <c r="E1002" s="5">
        <f>100*($F1002-$F$999)/($G$999-$F$999)</f>
        <v>10.245103424855925</v>
      </c>
      <c r="F1002" s="5">
        <v>408729</v>
      </c>
      <c r="G1002" s="5">
        <v>399524</v>
      </c>
    </row>
    <row r="1003" spans="1:7" ht="20.100000000000001" customHeight="1" x14ac:dyDescent="0.25">
      <c r="A1003" s="5" t="s">
        <v>16</v>
      </c>
      <c r="B1003" s="5">
        <v>52</v>
      </c>
      <c r="C1003" s="5">
        <v>8246</v>
      </c>
      <c r="D1003" s="5">
        <f>$F1003-$F$999</f>
        <v>17648</v>
      </c>
      <c r="E1003" s="5">
        <f>100*($F1003-$F$999)/($G$999-$F$999)</f>
        <v>8.8133358636050385</v>
      </c>
      <c r="F1003" s="5">
        <v>405862</v>
      </c>
      <c r="G1003" s="5">
        <v>402974</v>
      </c>
    </row>
    <row r="1004" spans="1:7" ht="20.100000000000001" customHeight="1" x14ac:dyDescent="0.25">
      <c r="A1004" s="5" t="s">
        <v>17</v>
      </c>
      <c r="B1004" s="5">
        <v>104</v>
      </c>
      <c r="C1004" s="5">
        <v>12380</v>
      </c>
      <c r="D1004" s="5">
        <f>$F1004-$F$999</f>
        <v>14080</v>
      </c>
      <c r="E1004" s="5">
        <f>100*($F1004-$F$999)/($G$999-$F$999)</f>
        <v>7.0314918948072833</v>
      </c>
      <c r="F1004" s="5">
        <v>402294</v>
      </c>
      <c r="G1004" s="5">
        <v>393522</v>
      </c>
    </row>
    <row r="1005" spans="1:7" ht="20.100000000000001" customHeight="1" x14ac:dyDescent="0.25">
      <c r="A1005" s="6" t="s">
        <v>18</v>
      </c>
      <c r="B1005" s="6">
        <v>362</v>
      </c>
      <c r="C1005" s="6">
        <v>20646</v>
      </c>
      <c r="D1005" s="6">
        <f>$F1005-$F$999</f>
        <v>11898</v>
      </c>
      <c r="E1005" s="6">
        <f>100*($F1005-$F$999)/($G$999-$F$999)</f>
        <v>5.9418104094046207</v>
      </c>
      <c r="F1005" s="6">
        <v>400112</v>
      </c>
      <c r="G1005" s="6">
        <v>392984</v>
      </c>
    </row>
    <row r="1008" spans="1:7" ht="20.100000000000001" customHeight="1" x14ac:dyDescent="0.25">
      <c r="A1008" s="4" t="s">
        <v>19</v>
      </c>
      <c r="B1008" s="4" t="s">
        <v>179</v>
      </c>
      <c r="C1008" s="4" t="s">
        <v>45</v>
      </c>
      <c r="D1008" s="4" t="s">
        <v>32</v>
      </c>
      <c r="E1008" s="4" t="s">
        <v>23</v>
      </c>
      <c r="F1008" s="4">
        <v>51765268</v>
      </c>
      <c r="G1008" s="4">
        <f>'[1]Худшее для КЗН'!$B$112</f>
        <v>703885070</v>
      </c>
    </row>
    <row r="1009" spans="1:7" ht="20.100000000000001" customHeight="1" x14ac:dyDescent="0.25">
      <c r="A1009" s="4" t="s">
        <v>24</v>
      </c>
      <c r="B1009" s="4" t="s">
        <v>25</v>
      </c>
      <c r="C1009" s="4" t="s">
        <v>26</v>
      </c>
      <c r="D1009" s="4" t="s">
        <v>27</v>
      </c>
      <c r="E1009" s="4" t="s">
        <v>28</v>
      </c>
      <c r="F1009" s="4" t="s">
        <v>29</v>
      </c>
      <c r="G1009" s="4" t="s">
        <v>30</v>
      </c>
    </row>
    <row r="1010" spans="1:7" ht="20.100000000000001" customHeight="1" x14ac:dyDescent="0.25">
      <c r="A1010" s="5" t="s">
        <v>13</v>
      </c>
      <c r="B1010" s="5">
        <v>7</v>
      </c>
      <c r="C1010" s="5">
        <v>2080</v>
      </c>
      <c r="D1010" s="5">
        <f>$F1010-$F$1008</f>
        <v>18552954</v>
      </c>
      <c r="E1010" s="5">
        <f>100*($F1010-$F$1008)/($G$1008-$F$1008)</f>
        <v>2.8450223322615802</v>
      </c>
      <c r="F1010" s="5">
        <v>70318222</v>
      </c>
      <c r="G1010" s="5">
        <v>52028269</v>
      </c>
    </row>
    <row r="1011" spans="1:7" ht="20.100000000000001" customHeight="1" x14ac:dyDescent="0.25">
      <c r="A1011" s="5" t="s">
        <v>15</v>
      </c>
      <c r="B1011" s="5">
        <v>17</v>
      </c>
      <c r="C1011" s="5">
        <v>4158</v>
      </c>
      <c r="D1011" s="5">
        <f>$F1011-$F$1008</f>
        <v>337494</v>
      </c>
      <c r="E1011" s="5">
        <f>100*($F1011-$F$1008)/($G$1008-$F$1008)</f>
        <v>5.1753373991240956E-2</v>
      </c>
      <c r="F1011" s="5">
        <v>52102762</v>
      </c>
      <c r="G1011" s="5">
        <v>51991378</v>
      </c>
    </row>
    <row r="1012" spans="1:7" ht="20.100000000000001" customHeight="1" x14ac:dyDescent="0.25">
      <c r="A1012" s="5" t="s">
        <v>16</v>
      </c>
      <c r="B1012" s="5">
        <v>52</v>
      </c>
      <c r="C1012" s="5">
        <v>8341</v>
      </c>
      <c r="D1012" s="5">
        <f>$F1012-$F$1008</f>
        <v>258156</v>
      </c>
      <c r="E1012" s="5">
        <f>100*($F1012-$F$1008)/($G$1008-$F$1008)</f>
        <v>3.9587204560919007E-2</v>
      </c>
      <c r="F1012" s="5">
        <v>52023424</v>
      </c>
      <c r="G1012" s="5">
        <v>51917585</v>
      </c>
    </row>
    <row r="1013" spans="1:7" ht="20.100000000000001" customHeight="1" x14ac:dyDescent="0.25">
      <c r="A1013" s="5" t="s">
        <v>17</v>
      </c>
      <c r="B1013" s="5">
        <v>104</v>
      </c>
      <c r="C1013" s="5">
        <v>12472</v>
      </c>
      <c r="D1013" s="5">
        <f>$F1013-$F$1008</f>
        <v>243023</v>
      </c>
      <c r="E1013" s="5">
        <f>100*($F1013-$F$1008)/($G$1008-$F$1008)</f>
        <v>3.7266618687956971E-2</v>
      </c>
      <c r="F1013" s="5">
        <v>52008291</v>
      </c>
      <c r="G1013" s="5">
        <v>51862100</v>
      </c>
    </row>
    <row r="1014" spans="1:7" ht="20.100000000000001" customHeight="1" x14ac:dyDescent="0.25">
      <c r="A1014" s="6" t="s">
        <v>18</v>
      </c>
      <c r="B1014" s="6">
        <v>359</v>
      </c>
      <c r="C1014" s="6">
        <v>20920</v>
      </c>
      <c r="D1014" s="6">
        <f>$F1014-$F$1008</f>
        <v>149229</v>
      </c>
      <c r="E1014" s="6">
        <f>100*($F1014-$F$1008)/($G$1008-$F$1008)</f>
        <v>2.2883678664921143E-2</v>
      </c>
      <c r="F1014" s="6">
        <v>51914497</v>
      </c>
      <c r="G1014" s="6">
        <v>51765268</v>
      </c>
    </row>
    <row r="1017" spans="1:7" ht="20.100000000000001" customHeight="1" x14ac:dyDescent="0.25">
      <c r="A1017" s="4" t="s">
        <v>19</v>
      </c>
      <c r="B1017" s="4" t="s">
        <v>180</v>
      </c>
      <c r="C1017" s="4" t="s">
        <v>125</v>
      </c>
      <c r="D1017" s="4" t="s">
        <v>32</v>
      </c>
      <c r="E1017" s="4" t="s">
        <v>23</v>
      </c>
      <c r="F1017" s="4">
        <v>491812</v>
      </c>
      <c r="G1017" s="4">
        <f>'[1]Худшее для КЗН'!$B$113</f>
        <v>747374</v>
      </c>
    </row>
    <row r="1018" spans="1:7" ht="20.100000000000001" customHeight="1" x14ac:dyDescent="0.25">
      <c r="A1018" s="4" t="s">
        <v>24</v>
      </c>
      <c r="B1018" s="4" t="s">
        <v>25</v>
      </c>
      <c r="C1018" s="4" t="s">
        <v>26</v>
      </c>
      <c r="D1018" s="4" t="s">
        <v>27</v>
      </c>
      <c r="E1018" s="4" t="s">
        <v>28</v>
      </c>
      <c r="F1018" s="4" t="s">
        <v>29</v>
      </c>
      <c r="G1018" s="4" t="s">
        <v>30</v>
      </c>
    </row>
    <row r="1019" spans="1:7" ht="20.100000000000001" customHeight="1" x14ac:dyDescent="0.25">
      <c r="A1019" s="5" t="s">
        <v>13</v>
      </c>
      <c r="B1019" s="5">
        <v>8</v>
      </c>
      <c r="C1019" s="5">
        <v>2061</v>
      </c>
      <c r="D1019" s="5">
        <f>$F1019-$F$1017</f>
        <v>45432</v>
      </c>
      <c r="E1019" s="5">
        <f>100*($F1019-$F$1017)/($G$1017-$F$1017)</f>
        <v>17.777290833535503</v>
      </c>
      <c r="F1019" s="5">
        <v>537244</v>
      </c>
      <c r="G1019" s="5">
        <v>524408</v>
      </c>
    </row>
    <row r="1020" spans="1:7" ht="20.100000000000001" customHeight="1" x14ac:dyDescent="0.25">
      <c r="A1020" s="5" t="s">
        <v>15</v>
      </c>
      <c r="B1020" s="5">
        <v>19</v>
      </c>
      <c r="C1020" s="5">
        <v>4123</v>
      </c>
      <c r="D1020" s="5">
        <f>$F1020-$F$1017</f>
        <v>33366</v>
      </c>
      <c r="E1020" s="5">
        <f>100*($F1020-$F$1017)/($G$1017-$F$1017)</f>
        <v>13.055931633028385</v>
      </c>
      <c r="F1020" s="5">
        <v>525178</v>
      </c>
      <c r="G1020" s="5">
        <v>515686</v>
      </c>
    </row>
    <row r="1021" spans="1:7" ht="20.100000000000001" customHeight="1" x14ac:dyDescent="0.25">
      <c r="A1021" s="5" t="s">
        <v>16</v>
      </c>
      <c r="B1021" s="5">
        <v>56</v>
      </c>
      <c r="C1021" s="5">
        <v>8287</v>
      </c>
      <c r="D1021" s="5">
        <f>$F1021-$F$1017</f>
        <v>26349</v>
      </c>
      <c r="E1021" s="5">
        <f>100*($F1021-$F$1017)/($G$1017-$F$1017)</f>
        <v>10.310218264061167</v>
      </c>
      <c r="F1021" s="5">
        <v>518161</v>
      </c>
      <c r="G1021" s="5">
        <v>496330</v>
      </c>
    </row>
    <row r="1022" spans="1:7" ht="20.100000000000001" customHeight="1" x14ac:dyDescent="0.25">
      <c r="A1022" s="5" t="s">
        <v>17</v>
      </c>
      <c r="B1022" s="5">
        <v>110</v>
      </c>
      <c r="C1022" s="5">
        <v>12398</v>
      </c>
      <c r="D1022" s="5">
        <f>$F1022-$F$1017</f>
        <v>25429</v>
      </c>
      <c r="E1022" s="5">
        <f>100*($F1022-$F$1017)/($G$1017-$F$1017)</f>
        <v>9.9502273420931129</v>
      </c>
      <c r="F1022" s="5">
        <v>517241</v>
      </c>
      <c r="G1022" s="5">
        <v>504924</v>
      </c>
    </row>
    <row r="1023" spans="1:7" ht="20.100000000000001" customHeight="1" x14ac:dyDescent="0.25">
      <c r="A1023" s="6" t="s">
        <v>18</v>
      </c>
      <c r="B1023" s="6">
        <v>379</v>
      </c>
      <c r="C1023" s="6">
        <v>20620</v>
      </c>
      <c r="D1023" s="6">
        <f>$F1023-$F$1017</f>
        <v>23916</v>
      </c>
      <c r="E1023" s="6">
        <f>100*($F1023-$F$1017)/($G$1017-$F$1017)</f>
        <v>9.3581987932478228</v>
      </c>
      <c r="F1023" s="6">
        <v>515728</v>
      </c>
      <c r="G1023" s="6">
        <v>507730</v>
      </c>
    </row>
    <row r="1026" spans="1:7" ht="20.100000000000001" customHeight="1" x14ac:dyDescent="0.25">
      <c r="A1026" s="4" t="s">
        <v>19</v>
      </c>
      <c r="B1026" s="4" t="s">
        <v>181</v>
      </c>
      <c r="C1026" s="4" t="s">
        <v>52</v>
      </c>
      <c r="D1026" s="4" t="s">
        <v>32</v>
      </c>
      <c r="E1026" s="4" t="s">
        <v>23</v>
      </c>
      <c r="F1026" s="4">
        <v>703482</v>
      </c>
      <c r="G1026" s="4">
        <f>'[1]Худшее для КЗН'!$B$114</f>
        <v>1060062</v>
      </c>
    </row>
    <row r="1027" spans="1:7" ht="20.100000000000001" customHeight="1" x14ac:dyDescent="0.25">
      <c r="A1027" s="4" t="s">
        <v>24</v>
      </c>
      <c r="B1027" s="4" t="s">
        <v>25</v>
      </c>
      <c r="C1027" s="4" t="s">
        <v>26</v>
      </c>
      <c r="D1027" s="4" t="s">
        <v>27</v>
      </c>
      <c r="E1027" s="4" t="s">
        <v>28</v>
      </c>
      <c r="F1027" s="4" t="s">
        <v>29</v>
      </c>
      <c r="G1027" s="4" t="s">
        <v>30</v>
      </c>
    </row>
    <row r="1028" spans="1:7" ht="20.100000000000001" customHeight="1" x14ac:dyDescent="0.25">
      <c r="A1028" s="5" t="s">
        <v>13</v>
      </c>
      <c r="B1028" s="5">
        <v>9</v>
      </c>
      <c r="C1028" s="5">
        <v>2067</v>
      </c>
      <c r="D1028" s="5">
        <f>$F1028-$F$1026</f>
        <v>71169</v>
      </c>
      <c r="E1028" s="5">
        <f>100*($F1028-$F$1026)/($G$1026-$F$1026)</f>
        <v>19.958775029446407</v>
      </c>
      <c r="F1028" s="5">
        <v>774651</v>
      </c>
      <c r="G1028" s="5">
        <v>756298</v>
      </c>
    </row>
    <row r="1029" spans="1:7" ht="20.100000000000001" customHeight="1" x14ac:dyDescent="0.25">
      <c r="A1029" s="5" t="s">
        <v>15</v>
      </c>
      <c r="B1029" s="5">
        <v>21</v>
      </c>
      <c r="C1029" s="5">
        <v>4128</v>
      </c>
      <c r="D1029" s="5">
        <f>$F1029-$F$1026</f>
        <v>61295</v>
      </c>
      <c r="E1029" s="5">
        <f>100*($F1029-$F$1026)/($G$1026-$F$1026)</f>
        <v>17.189690952941838</v>
      </c>
      <c r="F1029" s="5">
        <v>764777</v>
      </c>
      <c r="G1029" s="5">
        <v>743430</v>
      </c>
    </row>
    <row r="1030" spans="1:7" ht="20.100000000000001" customHeight="1" x14ac:dyDescent="0.25">
      <c r="A1030" s="5" t="s">
        <v>16</v>
      </c>
      <c r="B1030" s="5">
        <v>62</v>
      </c>
      <c r="C1030" s="5">
        <v>8273</v>
      </c>
      <c r="D1030" s="5">
        <f>$F1030-$F$1026</f>
        <v>47569</v>
      </c>
      <c r="E1030" s="5">
        <f>100*($F1030-$F$1026)/($G$1026-$F$1026)</f>
        <v>13.34034438274721</v>
      </c>
      <c r="F1030" s="5">
        <v>751051</v>
      </c>
      <c r="G1030" s="5">
        <v>735112</v>
      </c>
    </row>
    <row r="1031" spans="1:7" ht="20.100000000000001" customHeight="1" x14ac:dyDescent="0.25">
      <c r="A1031" s="5" t="s">
        <v>17</v>
      </c>
      <c r="B1031" s="5">
        <v>121</v>
      </c>
      <c r="C1031" s="5">
        <v>12478</v>
      </c>
      <c r="D1031" s="5">
        <f>$F1031-$F$1026</f>
        <v>43272</v>
      </c>
      <c r="E1031" s="5">
        <f>100*($F1031-$F$1026)/($G$1026-$F$1026)</f>
        <v>12.135285209490156</v>
      </c>
      <c r="F1031" s="5">
        <v>746754</v>
      </c>
      <c r="G1031" s="5">
        <v>735314</v>
      </c>
    </row>
    <row r="1032" spans="1:7" ht="20.100000000000001" customHeight="1" x14ac:dyDescent="0.25">
      <c r="A1032" s="6" t="s">
        <v>18</v>
      </c>
      <c r="B1032" s="6">
        <v>405</v>
      </c>
      <c r="C1032" s="6">
        <v>20703</v>
      </c>
      <c r="D1032" s="6">
        <f>$F1032-$F$1026</f>
        <v>34796</v>
      </c>
      <c r="E1032" s="6">
        <f>100*($F1032-$F$1026)/($G$1026-$F$1026)</f>
        <v>9.7582590162095464</v>
      </c>
      <c r="F1032" s="6">
        <v>738278</v>
      </c>
      <c r="G1032" s="6">
        <v>715444</v>
      </c>
    </row>
    <row r="1035" spans="1:7" ht="20.100000000000001" customHeight="1" x14ac:dyDescent="0.25">
      <c r="A1035" s="4" t="s">
        <v>19</v>
      </c>
      <c r="B1035" s="4" t="s">
        <v>182</v>
      </c>
      <c r="C1035" s="4" t="s">
        <v>52</v>
      </c>
      <c r="D1035" s="4" t="s">
        <v>32</v>
      </c>
      <c r="E1035" s="4" t="s">
        <v>23</v>
      </c>
      <c r="F1035" s="4">
        <v>122455319</v>
      </c>
      <c r="G1035" s="4">
        <f>'[1]Худшее для КЗН'!$B$115</f>
        <v>614401904</v>
      </c>
    </row>
    <row r="1036" spans="1:7" ht="20.100000000000001" customHeight="1" x14ac:dyDescent="0.25">
      <c r="A1036" s="4" t="s">
        <v>24</v>
      </c>
      <c r="B1036" s="4" t="s">
        <v>25</v>
      </c>
      <c r="C1036" s="4" t="s">
        <v>26</v>
      </c>
      <c r="D1036" s="4" t="s">
        <v>27</v>
      </c>
      <c r="E1036" s="4" t="s">
        <v>28</v>
      </c>
      <c r="F1036" s="4" t="s">
        <v>29</v>
      </c>
      <c r="G1036" s="4" t="s">
        <v>30</v>
      </c>
    </row>
    <row r="1037" spans="1:7" ht="20.100000000000001" customHeight="1" x14ac:dyDescent="0.25">
      <c r="A1037" s="5" t="s">
        <v>13</v>
      </c>
      <c r="B1037" s="5">
        <v>9</v>
      </c>
      <c r="C1037" s="5">
        <v>2092</v>
      </c>
      <c r="D1037" s="5">
        <f>$F1037-$F$1035</f>
        <v>32617043</v>
      </c>
      <c r="E1037" s="5">
        <f>100*($F1037-$F$1035)/($G$1035-$F$1035)</f>
        <v>6.6302001059728877</v>
      </c>
      <c r="F1037" s="5">
        <v>155072362</v>
      </c>
      <c r="G1037" s="5">
        <v>131021968</v>
      </c>
    </row>
    <row r="1038" spans="1:7" ht="20.100000000000001" customHeight="1" x14ac:dyDescent="0.25">
      <c r="A1038" s="5" t="s">
        <v>15</v>
      </c>
      <c r="B1038" s="5">
        <v>21</v>
      </c>
      <c r="C1038" s="5">
        <v>4179</v>
      </c>
      <c r="D1038" s="5">
        <f>$F1038-$F$1035</f>
        <v>24588552</v>
      </c>
      <c r="E1038" s="5">
        <f>100*($F1038-$F$1035)/($G$1035-$F$1035)</f>
        <v>4.9982158123935347</v>
      </c>
      <c r="F1038" s="5">
        <v>147043871</v>
      </c>
      <c r="G1038" s="5">
        <v>125321926</v>
      </c>
    </row>
    <row r="1039" spans="1:7" ht="20.100000000000001" customHeight="1" x14ac:dyDescent="0.25">
      <c r="A1039" s="5" t="s">
        <v>16</v>
      </c>
      <c r="B1039" s="5">
        <v>62</v>
      </c>
      <c r="C1039" s="5">
        <v>8418</v>
      </c>
      <c r="D1039" s="5">
        <f>$F1039-$F$1035</f>
        <v>26130621</v>
      </c>
      <c r="E1039" s="5">
        <f>100*($F1039-$F$1035)/($G$1035-$F$1035)</f>
        <v>5.3116785026569504</v>
      </c>
      <c r="F1039" s="5">
        <v>148585940</v>
      </c>
      <c r="G1039" s="5">
        <v>130825235</v>
      </c>
    </row>
    <row r="1040" spans="1:7" ht="20.100000000000001" customHeight="1" x14ac:dyDescent="0.25">
      <c r="A1040" s="6" t="s">
        <v>17</v>
      </c>
      <c r="B1040" s="6">
        <v>124</v>
      </c>
      <c r="C1040" s="6">
        <v>12610</v>
      </c>
      <c r="D1040" s="6">
        <f>$F1040-$F$1035</f>
        <v>19149214</v>
      </c>
      <c r="E1040" s="6">
        <f>100*($F1040-$F$1035)/($G$1035-$F$1035)</f>
        <v>3.8925392682622242</v>
      </c>
      <c r="F1040" s="6">
        <v>141604533</v>
      </c>
      <c r="G1040" s="6">
        <v>123695863</v>
      </c>
    </row>
    <row r="1041" spans="1:7" ht="20.100000000000001" customHeight="1" x14ac:dyDescent="0.25">
      <c r="A1041" s="5" t="s">
        <v>18</v>
      </c>
      <c r="B1041" s="5">
        <v>419</v>
      </c>
      <c r="C1041" s="5">
        <v>21010</v>
      </c>
      <c r="D1041" s="5">
        <f>$F1041-$F$1035</f>
        <v>19457859</v>
      </c>
      <c r="E1041" s="5">
        <f>100*($F1041-$F$1035)/($G$1035-$F$1035)</f>
        <v>3.9552788032871495</v>
      </c>
      <c r="F1041" s="5">
        <v>141913178</v>
      </c>
      <c r="G1041" s="5">
        <v>123974407</v>
      </c>
    </row>
    <row r="1044" spans="1:7" ht="20.100000000000001" customHeight="1" x14ac:dyDescent="0.25">
      <c r="A1044" s="4" t="s">
        <v>19</v>
      </c>
      <c r="B1044" s="4" t="s">
        <v>183</v>
      </c>
      <c r="C1044" s="4" t="s">
        <v>184</v>
      </c>
      <c r="D1044" s="4" t="s">
        <v>185</v>
      </c>
      <c r="E1044" s="4" t="s">
        <v>23</v>
      </c>
      <c r="F1044" s="4">
        <v>44759294</v>
      </c>
      <c r="G1044" s="4">
        <f>'[1]Худшее для КЗН'!$B$116</f>
        <v>98685678</v>
      </c>
    </row>
    <row r="1045" spans="1:7" ht="20.100000000000001" customHeight="1" x14ac:dyDescent="0.25">
      <c r="A1045" s="4" t="s">
        <v>24</v>
      </c>
      <c r="B1045" s="4" t="s">
        <v>25</v>
      </c>
      <c r="C1045" s="4" t="s">
        <v>26</v>
      </c>
      <c r="D1045" s="4" t="s">
        <v>27</v>
      </c>
      <c r="E1045" s="4" t="s">
        <v>28</v>
      </c>
      <c r="F1045" s="4" t="s">
        <v>29</v>
      </c>
      <c r="G1045" s="4" t="s">
        <v>30</v>
      </c>
    </row>
    <row r="1046" spans="1:7" ht="20.100000000000001" customHeight="1" x14ac:dyDescent="0.25">
      <c r="A1046" s="5" t="s">
        <v>13</v>
      </c>
      <c r="B1046" s="5">
        <v>585</v>
      </c>
      <c r="C1046" s="5">
        <v>2147</v>
      </c>
      <c r="D1046" s="5">
        <f>$F1046-$F$1044</f>
        <v>2409986</v>
      </c>
      <c r="E1046" s="5">
        <f>100*($F1046-$F$1044)/($G$1044-$F$1044)</f>
        <v>4.4690294828594475</v>
      </c>
      <c r="F1046" s="5">
        <v>47169280</v>
      </c>
      <c r="G1046" s="5">
        <v>46824524</v>
      </c>
    </row>
    <row r="1047" spans="1:7" ht="20.100000000000001" customHeight="1" x14ac:dyDescent="0.25">
      <c r="A1047" s="5" t="s">
        <v>15</v>
      </c>
      <c r="B1047" s="5">
        <v>1212</v>
      </c>
      <c r="C1047" s="5">
        <v>4305</v>
      </c>
      <c r="D1047" s="5">
        <f>$F1047-$F$1044</f>
        <v>1916788</v>
      </c>
      <c r="E1047" s="5">
        <f>100*($F1047-$F$1044)/($G$1044-$F$1044)</f>
        <v>3.554453048437292</v>
      </c>
      <c r="F1047" s="5">
        <v>46676082</v>
      </c>
      <c r="G1047" s="5">
        <v>46235354</v>
      </c>
    </row>
    <row r="1048" spans="1:7" ht="20.100000000000001" customHeight="1" x14ac:dyDescent="0.25">
      <c r="A1048" s="5" t="s">
        <v>16</v>
      </c>
      <c r="B1048" s="5">
        <v>2561</v>
      </c>
      <c r="C1048" s="5">
        <v>8647</v>
      </c>
      <c r="D1048" s="5">
        <f>$F1048-$F$1044</f>
        <v>1415393</v>
      </c>
      <c r="E1048" s="5">
        <f>100*($F1048-$F$1044)/($G$1044-$F$1044)</f>
        <v>2.6246762623653757</v>
      </c>
      <c r="F1048" s="5">
        <v>46174687</v>
      </c>
      <c r="G1048" s="5">
        <v>45957160</v>
      </c>
    </row>
    <row r="1049" spans="1:7" ht="20.100000000000001" customHeight="1" x14ac:dyDescent="0.25">
      <c r="A1049" s="5" t="s">
        <v>17</v>
      </c>
      <c r="B1049" s="5">
        <v>3960</v>
      </c>
      <c r="C1049" s="5">
        <v>12995</v>
      </c>
      <c r="D1049" s="5">
        <f>$F1049-$F$1044</f>
        <v>1342620</v>
      </c>
      <c r="E1049" s="5">
        <f>100*($F1049-$F$1044)/($G$1044-$F$1044)</f>
        <v>2.4897274773698901</v>
      </c>
      <c r="F1049" s="5">
        <v>46101914</v>
      </c>
      <c r="G1049" s="5">
        <v>45915302</v>
      </c>
    </row>
    <row r="1050" spans="1:7" ht="20.100000000000001" customHeight="1" x14ac:dyDescent="0.25">
      <c r="A1050" s="6" t="s">
        <v>18</v>
      </c>
      <c r="B1050" s="6">
        <v>7589</v>
      </c>
      <c r="C1050" s="6">
        <v>21640</v>
      </c>
      <c r="D1050" s="6">
        <f>$F1050-$F$1044</f>
        <v>1199117</v>
      </c>
      <c r="E1050" s="6">
        <f>100*($F1050-$F$1044)/($G$1044-$F$1044)</f>
        <v>2.2236184054172816</v>
      </c>
      <c r="F1050" s="6">
        <v>45958411</v>
      </c>
      <c r="G1050" s="6">
        <v>45717630</v>
      </c>
    </row>
    <row r="1053" spans="1:7" ht="20.100000000000001" customHeight="1" x14ac:dyDescent="0.25">
      <c r="A1053" s="4" t="s">
        <v>19</v>
      </c>
      <c r="B1053" s="4" t="s">
        <v>186</v>
      </c>
      <c r="C1053" s="4" t="s">
        <v>59</v>
      </c>
      <c r="D1053" s="4" t="s">
        <v>32</v>
      </c>
      <c r="E1053" s="4" t="s">
        <v>23</v>
      </c>
      <c r="F1053" s="4">
        <v>1167256</v>
      </c>
      <c r="G1053" s="4">
        <f>'[1]Худшее для КЗН'!$B$117</f>
        <v>1685328</v>
      </c>
    </row>
    <row r="1054" spans="1:7" ht="20.100000000000001" customHeight="1" x14ac:dyDescent="0.25">
      <c r="A1054" s="4" t="s">
        <v>24</v>
      </c>
      <c r="B1054" s="4" t="s">
        <v>25</v>
      </c>
      <c r="C1054" s="4" t="s">
        <v>26</v>
      </c>
      <c r="D1054" s="4" t="s">
        <v>27</v>
      </c>
      <c r="E1054" s="4" t="s">
        <v>28</v>
      </c>
      <c r="F1054" s="4" t="s">
        <v>29</v>
      </c>
      <c r="G1054" s="4" t="s">
        <v>30</v>
      </c>
    </row>
    <row r="1055" spans="1:7" ht="20.100000000000001" customHeight="1" x14ac:dyDescent="0.25">
      <c r="A1055" s="5" t="s">
        <v>13</v>
      </c>
      <c r="B1055" s="5">
        <v>12</v>
      </c>
      <c r="C1055" s="5">
        <v>2071</v>
      </c>
      <c r="D1055" s="5">
        <f>$F1055-$F$1053</f>
        <v>125158</v>
      </c>
      <c r="E1055" s="5">
        <f>100*($F1055-$F$1053)/($G$1053-$F$1053)</f>
        <v>24.158418134931051</v>
      </c>
      <c r="F1055" s="5">
        <v>1292414</v>
      </c>
      <c r="G1055" s="5">
        <v>1269046</v>
      </c>
    </row>
    <row r="1056" spans="1:7" ht="20.100000000000001" customHeight="1" x14ac:dyDescent="0.25">
      <c r="A1056" s="5" t="s">
        <v>15</v>
      </c>
      <c r="B1056" s="5">
        <v>27</v>
      </c>
      <c r="C1056" s="5">
        <v>4153</v>
      </c>
      <c r="D1056" s="5">
        <f>$F1056-$F$1053</f>
        <v>104387</v>
      </c>
      <c r="E1056" s="5">
        <f>100*($F1056-$F$1053)/($G$1053-$F$1053)</f>
        <v>20.149129850677127</v>
      </c>
      <c r="F1056" s="5">
        <v>1271643</v>
      </c>
      <c r="G1056" s="5">
        <v>1245686</v>
      </c>
    </row>
    <row r="1057" spans="1:7" ht="20.100000000000001" customHeight="1" x14ac:dyDescent="0.25">
      <c r="A1057" s="5" t="s">
        <v>16</v>
      </c>
      <c r="B1057" s="5">
        <v>75</v>
      </c>
      <c r="C1057" s="5">
        <v>8320</v>
      </c>
      <c r="D1057" s="5">
        <f>$F1057-$F$1053</f>
        <v>85600</v>
      </c>
      <c r="E1057" s="5">
        <f>100*($F1057-$F$1053)/($G$1053-$F$1053)</f>
        <v>16.52279991970228</v>
      </c>
      <c r="F1057" s="5">
        <v>1252856</v>
      </c>
      <c r="G1057" s="5">
        <v>1223992</v>
      </c>
    </row>
    <row r="1058" spans="1:7" ht="20.100000000000001" customHeight="1" x14ac:dyDescent="0.25">
      <c r="A1058" s="5" t="s">
        <v>17</v>
      </c>
      <c r="B1058" s="5">
        <v>147</v>
      </c>
      <c r="C1058" s="5">
        <v>12503</v>
      </c>
      <c r="D1058" s="5">
        <f>$F1058-$F$1053</f>
        <v>76692</v>
      </c>
      <c r="E1058" s="5">
        <f>100*($F1058-$F$1053)/($G$1053-$F$1053)</f>
        <v>14.803347797217375</v>
      </c>
      <c r="F1058" s="5">
        <v>1243948</v>
      </c>
      <c r="G1058" s="5">
        <v>1222494</v>
      </c>
    </row>
    <row r="1059" spans="1:7" ht="20.100000000000001" customHeight="1" x14ac:dyDescent="0.25">
      <c r="A1059" s="6" t="s">
        <v>18</v>
      </c>
      <c r="B1059" s="6">
        <v>460</v>
      </c>
      <c r="C1059" s="6">
        <v>20853</v>
      </c>
      <c r="D1059" s="6">
        <f>$F1059-$F$1053</f>
        <v>74763</v>
      </c>
      <c r="E1059" s="6">
        <f>100*($F1059-$F$1053)/($G$1053-$F$1053)</f>
        <v>14.43100572893343</v>
      </c>
      <c r="F1059" s="6">
        <v>1242019</v>
      </c>
      <c r="G1059" s="6">
        <v>1222256</v>
      </c>
    </row>
    <row r="1062" spans="1:7" ht="20.100000000000001" customHeight="1" x14ac:dyDescent="0.25">
      <c r="A1062" s="4" t="s">
        <v>19</v>
      </c>
      <c r="B1062" s="4" t="s">
        <v>187</v>
      </c>
      <c r="C1062" s="4" t="s">
        <v>59</v>
      </c>
      <c r="D1062" s="4" t="s">
        <v>32</v>
      </c>
      <c r="E1062" s="4" t="s">
        <v>23</v>
      </c>
      <c r="F1062" s="4">
        <v>344355646</v>
      </c>
      <c r="G1062" s="4">
        <f>'[1]Худшее для КЗН'!$B$118</f>
        <v>1310625895</v>
      </c>
    </row>
    <row r="1063" spans="1:7" ht="20.100000000000001" customHeight="1" x14ac:dyDescent="0.25">
      <c r="A1063" s="4" t="s">
        <v>24</v>
      </c>
      <c r="B1063" s="4" t="s">
        <v>25</v>
      </c>
      <c r="C1063" s="4" t="s">
        <v>26</v>
      </c>
      <c r="D1063" s="4" t="s">
        <v>27</v>
      </c>
      <c r="E1063" s="4" t="s">
        <v>28</v>
      </c>
      <c r="F1063" s="4" t="s">
        <v>29</v>
      </c>
      <c r="G1063" s="4" t="s">
        <v>30</v>
      </c>
    </row>
    <row r="1064" spans="1:7" ht="20.100000000000001" customHeight="1" x14ac:dyDescent="0.25">
      <c r="A1064" s="5" t="s">
        <v>13</v>
      </c>
      <c r="B1064" s="5">
        <v>12</v>
      </c>
      <c r="C1064" s="5">
        <v>2090</v>
      </c>
      <c r="D1064" s="5">
        <f>$F1064-$F$1062</f>
        <v>84400896</v>
      </c>
      <c r="E1064" s="5">
        <f>100*($F1064-$F$1062)/($G$1062-$F$1062)</f>
        <v>8.7347091651996003</v>
      </c>
      <c r="F1064" s="5">
        <v>428756542</v>
      </c>
      <c r="G1064" s="5">
        <v>385368380</v>
      </c>
    </row>
    <row r="1065" spans="1:7" ht="20.100000000000001" customHeight="1" x14ac:dyDescent="0.25">
      <c r="A1065" s="5" t="s">
        <v>15</v>
      </c>
      <c r="B1065" s="5">
        <v>27</v>
      </c>
      <c r="C1065" s="5">
        <v>4200</v>
      </c>
      <c r="D1065" s="5">
        <f>$F1065-$F$1062</f>
        <v>54420183</v>
      </c>
      <c r="E1065" s="5">
        <f>100*($F1065-$F$1062)/($G$1062-$F$1062)</f>
        <v>5.6319837081106279</v>
      </c>
      <c r="F1065" s="5">
        <v>398775829</v>
      </c>
      <c r="G1065" s="5">
        <v>368646070</v>
      </c>
    </row>
    <row r="1066" spans="1:7" ht="20.100000000000001" customHeight="1" x14ac:dyDescent="0.25">
      <c r="A1066" s="5" t="s">
        <v>16</v>
      </c>
      <c r="B1066" s="5">
        <v>77</v>
      </c>
      <c r="C1066" s="5">
        <v>8444</v>
      </c>
      <c r="D1066" s="5">
        <f>$F1066-$F$1062</f>
        <v>21351545</v>
      </c>
      <c r="E1066" s="5">
        <f>100*($F1066-$F$1062)/($G$1062-$F$1062)</f>
        <v>2.2096866815569314</v>
      </c>
      <c r="F1066" s="5">
        <v>365707191</v>
      </c>
      <c r="G1066" s="5">
        <v>357560691</v>
      </c>
    </row>
    <row r="1067" spans="1:7" ht="20.100000000000001" customHeight="1" x14ac:dyDescent="0.25">
      <c r="A1067" s="6" t="s">
        <v>17</v>
      </c>
      <c r="B1067" s="6">
        <v>145</v>
      </c>
      <c r="C1067" s="6">
        <v>12675</v>
      </c>
      <c r="D1067" s="6">
        <f>$F1067-$F$1062</f>
        <v>18804519</v>
      </c>
      <c r="E1067" s="6">
        <f>100*($F1067-$F$1062)/($G$1062-$F$1062)</f>
        <v>1.9460931369315086</v>
      </c>
      <c r="F1067" s="6">
        <v>363160165</v>
      </c>
      <c r="G1067" s="6">
        <v>353098436</v>
      </c>
    </row>
    <row r="1068" spans="1:7" ht="20.100000000000001" customHeight="1" x14ac:dyDescent="0.25">
      <c r="A1068" s="5" t="s">
        <v>18</v>
      </c>
      <c r="B1068" s="5">
        <v>448</v>
      </c>
      <c r="C1068" s="5">
        <v>21240</v>
      </c>
      <c r="D1068" s="5">
        <f>$F1068-$F$1062</f>
        <v>29218383</v>
      </c>
      <c r="E1068" s="5">
        <f>100*($F1068-$F$1062)/($G$1062-$F$1062)</f>
        <v>3.0238313794964</v>
      </c>
      <c r="F1068" s="5">
        <v>373574029</v>
      </c>
      <c r="G1068" s="5">
        <v>347722740</v>
      </c>
    </row>
    <row r="1071" spans="1:7" ht="20.100000000000001" customHeight="1" x14ac:dyDescent="0.25">
      <c r="A1071" s="4" t="s">
        <v>19</v>
      </c>
      <c r="B1071" s="4" t="s">
        <v>188</v>
      </c>
      <c r="C1071" s="4" t="s">
        <v>93</v>
      </c>
      <c r="D1071" s="4" t="s">
        <v>32</v>
      </c>
      <c r="E1071" s="4" t="s">
        <v>23</v>
      </c>
      <c r="F1071" s="4">
        <v>1818146</v>
      </c>
      <c r="G1071" s="4">
        <f>'[1]Худшее для КЗН'!$B$119</f>
        <v>2504516</v>
      </c>
    </row>
    <row r="1072" spans="1:7" ht="20.100000000000001" customHeight="1" x14ac:dyDescent="0.25">
      <c r="A1072" s="4" t="s">
        <v>24</v>
      </c>
      <c r="B1072" s="4" t="s">
        <v>25</v>
      </c>
      <c r="C1072" s="4" t="s">
        <v>26</v>
      </c>
      <c r="D1072" s="4" t="s">
        <v>27</v>
      </c>
      <c r="E1072" s="4" t="s">
        <v>28</v>
      </c>
      <c r="F1072" s="4" t="s">
        <v>29</v>
      </c>
      <c r="G1072" s="4" t="s">
        <v>30</v>
      </c>
    </row>
    <row r="1073" spans="1:7" ht="20.100000000000001" customHeight="1" x14ac:dyDescent="0.25">
      <c r="A1073" s="5" t="s">
        <v>13</v>
      </c>
      <c r="B1073" s="5">
        <v>14</v>
      </c>
      <c r="C1073" s="5">
        <v>2072</v>
      </c>
      <c r="D1073" s="5">
        <f>$F1073-$F$1071</f>
        <v>192615</v>
      </c>
      <c r="E1073" s="5">
        <f>100*($F1073-$F$1071)/($G$1071-$F$1071)</f>
        <v>28.062852397394991</v>
      </c>
      <c r="F1073" s="5">
        <v>2010761</v>
      </c>
      <c r="G1073" s="5">
        <v>1996146</v>
      </c>
    </row>
    <row r="1074" spans="1:7" ht="20.100000000000001" customHeight="1" x14ac:dyDescent="0.25">
      <c r="A1074" s="5" t="s">
        <v>15</v>
      </c>
      <c r="B1074" s="5">
        <v>32</v>
      </c>
      <c r="C1074" s="5">
        <v>4150</v>
      </c>
      <c r="D1074" s="5">
        <f>$F1074-$F$1071</f>
        <v>140571</v>
      </c>
      <c r="E1074" s="5">
        <f>100*($F1074-$F$1071)/($G$1071-$F$1071)</f>
        <v>20.480353162288562</v>
      </c>
      <c r="F1074" s="5">
        <v>1958717</v>
      </c>
      <c r="G1074" s="5">
        <v>1933086</v>
      </c>
    </row>
    <row r="1075" spans="1:7" ht="20.100000000000001" customHeight="1" x14ac:dyDescent="0.25">
      <c r="A1075" s="5" t="s">
        <v>16</v>
      </c>
      <c r="B1075" s="5">
        <v>88</v>
      </c>
      <c r="C1075" s="5">
        <v>8349</v>
      </c>
      <c r="D1075" s="5">
        <f>$F1075-$F$1071</f>
        <v>133409</v>
      </c>
      <c r="E1075" s="5">
        <f>100*($F1075-$F$1071)/($G$1071-$F$1071)</f>
        <v>19.436892638081503</v>
      </c>
      <c r="F1075" s="5">
        <v>1951555</v>
      </c>
      <c r="G1075" s="5">
        <v>1924138</v>
      </c>
    </row>
    <row r="1076" spans="1:7" ht="20.100000000000001" customHeight="1" x14ac:dyDescent="0.25">
      <c r="A1076" s="5" t="s">
        <v>17</v>
      </c>
      <c r="B1076" s="5">
        <v>165</v>
      </c>
      <c r="C1076" s="5">
        <v>12559</v>
      </c>
      <c r="D1076" s="5">
        <f>$F1076-$F$1071</f>
        <v>117707</v>
      </c>
      <c r="E1076" s="5">
        <f>100*($F1076-$F$1071)/($G$1071-$F$1071)</f>
        <v>17.149205239156721</v>
      </c>
      <c r="F1076" s="5">
        <v>1935853</v>
      </c>
      <c r="G1076" s="5">
        <v>1910856</v>
      </c>
    </row>
    <row r="1077" spans="1:7" ht="20.100000000000001" customHeight="1" x14ac:dyDescent="0.25">
      <c r="A1077" s="6" t="s">
        <v>18</v>
      </c>
      <c r="B1077" s="6">
        <v>496</v>
      </c>
      <c r="C1077" s="6">
        <v>20928</v>
      </c>
      <c r="D1077" s="6">
        <f>$F1077-$F$1071</f>
        <v>96233</v>
      </c>
      <c r="E1077" s="6">
        <f>100*($F1077-$F$1071)/($G$1071-$F$1071)</f>
        <v>14.020571994696738</v>
      </c>
      <c r="F1077" s="6">
        <v>1914379</v>
      </c>
      <c r="G1077" s="6">
        <v>1900692</v>
      </c>
    </row>
    <row r="1080" spans="1:7" ht="20.100000000000001" customHeight="1" x14ac:dyDescent="0.25">
      <c r="A1080" s="4" t="s">
        <v>19</v>
      </c>
      <c r="B1080" s="4" t="s">
        <v>189</v>
      </c>
      <c r="C1080" s="4" t="s">
        <v>93</v>
      </c>
      <c r="D1080" s="4" t="s">
        <v>32</v>
      </c>
      <c r="E1080" s="4" t="s">
        <v>23</v>
      </c>
      <c r="F1080" s="4">
        <v>637117113</v>
      </c>
      <c r="G1080" s="4">
        <f>'[1]Худшее для КЗН'!$B$120</f>
        <v>1962083006</v>
      </c>
    </row>
    <row r="1081" spans="1:7" ht="20.100000000000001" customHeight="1" x14ac:dyDescent="0.25">
      <c r="A1081" s="4" t="s">
        <v>24</v>
      </c>
      <c r="B1081" s="4" t="s">
        <v>25</v>
      </c>
      <c r="C1081" s="4" t="s">
        <v>26</v>
      </c>
      <c r="D1081" s="4" t="s">
        <v>27</v>
      </c>
      <c r="E1081" s="4" t="s">
        <v>28</v>
      </c>
      <c r="F1081" s="4" t="s">
        <v>29</v>
      </c>
      <c r="G1081" s="4" t="s">
        <v>30</v>
      </c>
    </row>
    <row r="1082" spans="1:7" ht="20.100000000000001" customHeight="1" x14ac:dyDescent="0.25">
      <c r="A1082" s="5" t="s">
        <v>13</v>
      </c>
      <c r="B1082" s="5">
        <v>14</v>
      </c>
      <c r="C1082" s="5">
        <v>2090</v>
      </c>
      <c r="D1082" s="5">
        <f>$F1082-$F$1080</f>
        <v>126749797</v>
      </c>
      <c r="E1082" s="5">
        <f>100*($F1082-$F$1080)/($G$1080-$F$1080)</f>
        <v>9.5662686616794286</v>
      </c>
      <c r="F1082" s="5">
        <v>763866910</v>
      </c>
      <c r="G1082" s="5">
        <v>671194025</v>
      </c>
    </row>
    <row r="1083" spans="1:7" ht="20.100000000000001" customHeight="1" x14ac:dyDescent="0.25">
      <c r="A1083" s="5" t="s">
        <v>15</v>
      </c>
      <c r="B1083" s="5">
        <v>33</v>
      </c>
      <c r="C1083" s="5">
        <v>4203</v>
      </c>
      <c r="D1083" s="5">
        <f>$F1083-$F$1080</f>
        <v>109342950</v>
      </c>
      <c r="E1083" s="5">
        <f>100*($F1083-$F$1080)/($G$1080-$F$1080)</f>
        <v>8.2525105421713683</v>
      </c>
      <c r="F1083" s="5">
        <v>746460063</v>
      </c>
      <c r="G1083" s="5">
        <v>665695453</v>
      </c>
    </row>
    <row r="1084" spans="1:7" ht="20.100000000000001" customHeight="1" x14ac:dyDescent="0.25">
      <c r="A1084" s="5" t="s">
        <v>16</v>
      </c>
      <c r="B1084" s="5">
        <v>90</v>
      </c>
      <c r="C1084" s="5">
        <v>8480</v>
      </c>
      <c r="D1084" s="5">
        <f>$F1084-$F$1080</f>
        <v>81553119</v>
      </c>
      <c r="E1084" s="5">
        <f>100*($F1084-$F$1080)/($G$1080-$F$1080)</f>
        <v>6.1551108168789668</v>
      </c>
      <c r="F1084" s="5">
        <v>718670232</v>
      </c>
      <c r="G1084" s="5">
        <v>661978577</v>
      </c>
    </row>
    <row r="1085" spans="1:7" ht="20.100000000000001" customHeight="1" x14ac:dyDescent="0.25">
      <c r="A1085" s="5" t="s">
        <v>17</v>
      </c>
      <c r="B1085" s="5">
        <v>171</v>
      </c>
      <c r="C1085" s="5">
        <v>12782</v>
      </c>
      <c r="D1085" s="5">
        <f>$F1085-$F$1080</f>
        <v>72643368</v>
      </c>
      <c r="E1085" s="5">
        <f>100*($F1085-$F$1080)/($G$1080-$F$1080)</f>
        <v>5.4826594694841706</v>
      </c>
      <c r="F1085" s="5">
        <v>709760481</v>
      </c>
      <c r="G1085" s="5">
        <v>658394213</v>
      </c>
    </row>
    <row r="1086" spans="1:7" ht="20.100000000000001" customHeight="1" x14ac:dyDescent="0.25">
      <c r="A1086" s="6" t="s">
        <v>18</v>
      </c>
      <c r="B1086" s="6">
        <v>517</v>
      </c>
      <c r="C1086" s="6">
        <v>21516</v>
      </c>
      <c r="D1086" s="6">
        <f>$F1086-$F$1080</f>
        <v>34101896</v>
      </c>
      <c r="E1086" s="6">
        <f>100*($F1086-$F$1080)/($G$1080-$F$1080)</f>
        <v>2.5737942523777857</v>
      </c>
      <c r="F1086" s="6">
        <v>671219009</v>
      </c>
      <c r="G1086" s="6">
        <v>643800462</v>
      </c>
    </row>
    <row r="1089" spans="1:7" ht="20.100000000000001" customHeight="1" x14ac:dyDescent="0.25">
      <c r="A1089" s="4" t="s">
        <v>19</v>
      </c>
      <c r="B1089" s="4" t="s">
        <v>190</v>
      </c>
      <c r="C1089" s="4" t="s">
        <v>191</v>
      </c>
      <c r="D1089" s="4" t="s">
        <v>32</v>
      </c>
      <c r="E1089" s="4" t="s">
        <v>23</v>
      </c>
      <c r="F1089" s="4">
        <v>2422002</v>
      </c>
      <c r="G1089" s="4">
        <f>'[1]Худшее для КЗН'!$B$121</f>
        <v>3359078</v>
      </c>
    </row>
    <row r="1090" spans="1:7" ht="20.100000000000001" customHeight="1" x14ac:dyDescent="0.25">
      <c r="A1090" s="4" t="s">
        <v>24</v>
      </c>
      <c r="B1090" s="4" t="s">
        <v>25</v>
      </c>
      <c r="C1090" s="4" t="s">
        <v>26</v>
      </c>
      <c r="D1090" s="4" t="s">
        <v>27</v>
      </c>
      <c r="E1090" s="4" t="s">
        <v>28</v>
      </c>
      <c r="F1090" s="4" t="s">
        <v>29</v>
      </c>
      <c r="G1090" s="4" t="s">
        <v>30</v>
      </c>
    </row>
    <row r="1091" spans="1:7" ht="20.100000000000001" customHeight="1" x14ac:dyDescent="0.25">
      <c r="A1091" s="5" t="s">
        <v>13</v>
      </c>
      <c r="B1091" s="5">
        <v>18</v>
      </c>
      <c r="C1091" s="5">
        <v>2076</v>
      </c>
      <c r="D1091" s="5">
        <f>$F1091-$F$1089</f>
        <v>270724</v>
      </c>
      <c r="E1091" s="5">
        <f>100*($F1091-$F$1089)/($G$1089-$F$1089)</f>
        <v>28.890292783082696</v>
      </c>
      <c r="F1091" s="5">
        <v>2692726</v>
      </c>
      <c r="G1091" s="5">
        <v>2679092</v>
      </c>
    </row>
    <row r="1092" spans="1:7" ht="20.100000000000001" customHeight="1" x14ac:dyDescent="0.25">
      <c r="A1092" s="5" t="s">
        <v>15</v>
      </c>
      <c r="B1092" s="5">
        <v>39</v>
      </c>
      <c r="C1092" s="5">
        <v>4155</v>
      </c>
      <c r="D1092" s="5">
        <f>$F1092-$F$1089</f>
        <v>219576</v>
      </c>
      <c r="E1092" s="5">
        <f>100*($F1092-$F$1089)/($G$1089-$F$1089)</f>
        <v>23.43203752950668</v>
      </c>
      <c r="F1092" s="5">
        <v>2641578</v>
      </c>
      <c r="G1092" s="5">
        <v>2601084</v>
      </c>
    </row>
    <row r="1093" spans="1:7" ht="20.100000000000001" customHeight="1" x14ac:dyDescent="0.25">
      <c r="A1093" s="5" t="s">
        <v>16</v>
      </c>
      <c r="B1093" s="5">
        <v>104</v>
      </c>
      <c r="C1093" s="5">
        <v>8394</v>
      </c>
      <c r="D1093" s="5">
        <f>$F1093-$F$1089</f>
        <v>202321</v>
      </c>
      <c r="E1093" s="5">
        <f>100*($F1093-$F$1089)/($G$1089-$F$1089)</f>
        <v>21.590671407655304</v>
      </c>
      <c r="F1093" s="5">
        <v>2624323</v>
      </c>
      <c r="G1093" s="5">
        <v>2600804</v>
      </c>
    </row>
    <row r="1094" spans="1:7" ht="20.100000000000001" customHeight="1" x14ac:dyDescent="0.25">
      <c r="A1094" s="5" t="s">
        <v>17</v>
      </c>
      <c r="B1094" s="5">
        <v>191</v>
      </c>
      <c r="C1094" s="5">
        <v>12541</v>
      </c>
      <c r="D1094" s="5">
        <f>$F1094-$F$1089</f>
        <v>172377</v>
      </c>
      <c r="E1094" s="5">
        <f>100*($F1094-$F$1089)/($G$1089-$F$1089)</f>
        <v>18.395199535576623</v>
      </c>
      <c r="F1094" s="5">
        <v>2594379</v>
      </c>
      <c r="G1094" s="5">
        <v>2567044</v>
      </c>
    </row>
    <row r="1095" spans="1:7" ht="20.100000000000001" customHeight="1" x14ac:dyDescent="0.25">
      <c r="A1095" s="6" t="s">
        <v>18</v>
      </c>
      <c r="B1095" s="6">
        <v>550</v>
      </c>
      <c r="C1095" s="6">
        <v>21025</v>
      </c>
      <c r="D1095" s="6">
        <f>$F1095-$F$1089</f>
        <v>166226</v>
      </c>
      <c r="E1095" s="6">
        <f>100*($F1095-$F$1089)/($G$1089-$F$1089)</f>
        <v>17.738795999470693</v>
      </c>
      <c r="F1095" s="6">
        <v>2588228</v>
      </c>
      <c r="G1095" s="6">
        <v>2563736</v>
      </c>
    </row>
    <row r="1098" spans="1:7" ht="20.100000000000001" customHeight="1" x14ac:dyDescent="0.25">
      <c r="A1098" s="4" t="s">
        <v>19</v>
      </c>
      <c r="B1098" s="4" t="s">
        <v>192</v>
      </c>
      <c r="C1098" s="4" t="s">
        <v>191</v>
      </c>
      <c r="D1098" s="4" t="s">
        <v>32</v>
      </c>
      <c r="E1098" s="4" t="s">
        <v>23</v>
      </c>
      <c r="F1098" s="4">
        <v>283315445</v>
      </c>
      <c r="G1098" s="4">
        <f>'[1]Худшее для КЗН'!$B$122</f>
        <v>741964709</v>
      </c>
    </row>
    <row r="1099" spans="1:7" ht="20.100000000000001" customHeight="1" x14ac:dyDescent="0.25">
      <c r="A1099" s="4" t="s">
        <v>24</v>
      </c>
      <c r="B1099" s="4" t="s">
        <v>25</v>
      </c>
      <c r="C1099" s="4" t="s">
        <v>26</v>
      </c>
      <c r="D1099" s="4" t="s">
        <v>27</v>
      </c>
      <c r="E1099" s="4" t="s">
        <v>28</v>
      </c>
      <c r="F1099" s="4" t="s">
        <v>29</v>
      </c>
      <c r="G1099" s="4" t="s">
        <v>30</v>
      </c>
    </row>
    <row r="1100" spans="1:7" ht="20.100000000000001" customHeight="1" x14ac:dyDescent="0.25">
      <c r="A1100" s="5" t="s">
        <v>13</v>
      </c>
      <c r="B1100" s="5">
        <v>17</v>
      </c>
      <c r="C1100" s="5">
        <v>2094</v>
      </c>
      <c r="D1100" s="5">
        <f>$F1100-$F$1098</f>
        <v>51844054</v>
      </c>
      <c r="E1100" s="5">
        <f>100*($F1100-$F$1098)/($G$1098-$F$1098)</f>
        <v>11.303638328742636</v>
      </c>
      <c r="F1100" s="5">
        <v>335159499</v>
      </c>
      <c r="G1100" s="5">
        <v>314327953</v>
      </c>
    </row>
    <row r="1101" spans="1:7" ht="20.100000000000001" customHeight="1" x14ac:dyDescent="0.25">
      <c r="A1101" s="5" t="s">
        <v>15</v>
      </c>
      <c r="B1101" s="5">
        <v>40</v>
      </c>
      <c r="C1101" s="5">
        <v>4223</v>
      </c>
      <c r="D1101" s="5">
        <f>$F1101-$F$1098</f>
        <v>46121044</v>
      </c>
      <c r="E1101" s="5">
        <f>100*($F1101-$F$1098)/($G$1098-$F$1098)</f>
        <v>10.055841711761692</v>
      </c>
      <c r="F1101" s="5">
        <v>329436489</v>
      </c>
      <c r="G1101" s="5">
        <v>310256528</v>
      </c>
    </row>
    <row r="1102" spans="1:7" ht="20.100000000000001" customHeight="1" x14ac:dyDescent="0.25">
      <c r="A1102" s="5" t="s">
        <v>16</v>
      </c>
      <c r="B1102" s="5">
        <v>107</v>
      </c>
      <c r="C1102" s="5">
        <v>8501</v>
      </c>
      <c r="D1102" s="5">
        <f>$F1102-$F$1098</f>
        <v>36374680</v>
      </c>
      <c r="E1102" s="5">
        <f>100*($F1102-$F$1098)/($G$1098-$F$1098)</f>
        <v>7.9308270731248793</v>
      </c>
      <c r="F1102" s="5">
        <v>319690125</v>
      </c>
      <c r="G1102" s="5">
        <v>300632499</v>
      </c>
    </row>
    <row r="1103" spans="1:7" ht="20.100000000000001" customHeight="1" x14ac:dyDescent="0.25">
      <c r="A1103" s="5" t="s">
        <v>17</v>
      </c>
      <c r="B1103" s="5">
        <v>192</v>
      </c>
      <c r="C1103" s="5">
        <v>12762</v>
      </c>
      <c r="D1103" s="5">
        <f>$F1103-$F$1098</f>
        <v>28789146</v>
      </c>
      <c r="E1103" s="5">
        <f>100*($F1103-$F$1098)/($G$1098-$F$1098)</f>
        <v>6.2769415018618675</v>
      </c>
      <c r="F1103" s="5">
        <v>312104591</v>
      </c>
      <c r="G1103" s="5">
        <v>294187791</v>
      </c>
    </row>
    <row r="1104" spans="1:7" ht="20.100000000000001" customHeight="1" x14ac:dyDescent="0.25">
      <c r="A1104" s="6" t="s">
        <v>18</v>
      </c>
      <c r="B1104" s="6">
        <v>556</v>
      </c>
      <c r="C1104" s="6">
        <v>21384</v>
      </c>
      <c r="D1104" s="6">
        <f>$F1104-$F$1098</f>
        <v>25507267</v>
      </c>
      <c r="E1104" s="6">
        <f>100*($F1104-$F$1098)/($G$1098-$F$1098)</f>
        <v>5.5613884076787707</v>
      </c>
      <c r="F1104" s="6">
        <v>308822712</v>
      </c>
      <c r="G1104" s="6">
        <v>299593624</v>
      </c>
    </row>
    <row r="1107" spans="1:7" ht="20.100000000000001" customHeight="1" x14ac:dyDescent="0.25">
      <c r="A1107" s="4" t="s">
        <v>19</v>
      </c>
      <c r="B1107" s="4" t="s">
        <v>193</v>
      </c>
      <c r="C1107" s="4" t="s">
        <v>101</v>
      </c>
      <c r="D1107" s="4" t="s">
        <v>32</v>
      </c>
      <c r="E1107" s="4" t="s">
        <v>23</v>
      </c>
      <c r="F1107" s="4">
        <v>3139370</v>
      </c>
      <c r="G1107" s="4">
        <f>'[1]Худшее для КЗН'!$B$123</f>
        <v>4310394</v>
      </c>
    </row>
    <row r="1108" spans="1:7" ht="20.100000000000001" customHeight="1" x14ac:dyDescent="0.25">
      <c r="A1108" s="4" t="s">
        <v>24</v>
      </c>
      <c r="B1108" s="4" t="s">
        <v>25</v>
      </c>
      <c r="C1108" s="4" t="s">
        <v>26</v>
      </c>
      <c r="D1108" s="4" t="s">
        <v>27</v>
      </c>
      <c r="E1108" s="4" t="s">
        <v>28</v>
      </c>
      <c r="F1108" s="4" t="s">
        <v>29</v>
      </c>
      <c r="G1108" s="4" t="s">
        <v>30</v>
      </c>
    </row>
    <row r="1109" spans="1:7" ht="20.100000000000001" customHeight="1" x14ac:dyDescent="0.25">
      <c r="A1109" s="5" t="s">
        <v>13</v>
      </c>
      <c r="B1109" s="5">
        <v>21</v>
      </c>
      <c r="C1109" s="5">
        <v>2089</v>
      </c>
      <c r="D1109" s="5">
        <f>$F1109-$F$1107</f>
        <v>334512</v>
      </c>
      <c r="E1109" s="5">
        <f>100*($F1109-$F$1107)/($G$1107-$F$1107)</f>
        <v>28.565768079902718</v>
      </c>
      <c r="F1109" s="5">
        <v>3473882</v>
      </c>
      <c r="G1109" s="5">
        <v>3446530</v>
      </c>
    </row>
    <row r="1110" spans="1:7" ht="20.100000000000001" customHeight="1" x14ac:dyDescent="0.25">
      <c r="A1110" s="5" t="s">
        <v>15</v>
      </c>
      <c r="B1110" s="5">
        <v>47</v>
      </c>
      <c r="C1110" s="5">
        <v>4175</v>
      </c>
      <c r="D1110" s="5">
        <f>$F1110-$F$1107</f>
        <v>314713</v>
      </c>
      <c r="E1110" s="5">
        <f>100*($F1110-$F$1107)/($G$1107-$F$1107)</f>
        <v>26.875025618603889</v>
      </c>
      <c r="F1110" s="5">
        <v>3454083</v>
      </c>
      <c r="G1110" s="5">
        <v>3382924</v>
      </c>
    </row>
    <row r="1111" spans="1:7" ht="20.100000000000001" customHeight="1" x14ac:dyDescent="0.25">
      <c r="A1111" s="5" t="s">
        <v>16</v>
      </c>
      <c r="B1111" s="5">
        <v>120</v>
      </c>
      <c r="C1111" s="5">
        <v>8372</v>
      </c>
      <c r="D1111" s="5">
        <f>$F1111-$F$1107</f>
        <v>274444</v>
      </c>
      <c r="E1111" s="5">
        <f>100*($F1111-$F$1107)/($G$1107-$F$1107)</f>
        <v>23.436240418642146</v>
      </c>
      <c r="F1111" s="5">
        <v>3413814</v>
      </c>
      <c r="G1111" s="5">
        <v>3355480</v>
      </c>
    </row>
    <row r="1112" spans="1:7" ht="20.100000000000001" customHeight="1" x14ac:dyDescent="0.25">
      <c r="A1112" s="5" t="s">
        <v>17</v>
      </c>
      <c r="B1112" s="5">
        <v>225</v>
      </c>
      <c r="C1112" s="5">
        <v>12643</v>
      </c>
      <c r="D1112" s="5">
        <f>$F1112-$F$1107</f>
        <v>248925</v>
      </c>
      <c r="E1112" s="5">
        <f>100*($F1112-$F$1107)/($G$1107-$F$1107)</f>
        <v>21.257036576534727</v>
      </c>
      <c r="F1112" s="5">
        <v>3388295</v>
      </c>
      <c r="G1112" s="5">
        <v>3361116</v>
      </c>
    </row>
    <row r="1113" spans="1:7" ht="20.100000000000001" customHeight="1" x14ac:dyDescent="0.25">
      <c r="A1113" s="6" t="s">
        <v>18</v>
      </c>
      <c r="B1113" s="6">
        <v>611</v>
      </c>
      <c r="C1113" s="6">
        <v>21081</v>
      </c>
      <c r="D1113" s="6">
        <f>$F1113-$F$1107</f>
        <v>226898</v>
      </c>
      <c r="E1113" s="6">
        <f>100*($F1113-$F$1107)/($G$1107-$F$1107)</f>
        <v>19.376033283690173</v>
      </c>
      <c r="F1113" s="6">
        <v>3366268</v>
      </c>
      <c r="G1113" s="6">
        <v>3339376</v>
      </c>
    </row>
    <row r="1116" spans="1:7" ht="20.100000000000001" customHeight="1" x14ac:dyDescent="0.25">
      <c r="A1116" s="4" t="s">
        <v>19</v>
      </c>
      <c r="B1116" s="4" t="s">
        <v>194</v>
      </c>
      <c r="C1116" s="4" t="s">
        <v>101</v>
      </c>
      <c r="D1116" s="4" t="s">
        <v>32</v>
      </c>
      <c r="E1116" s="4" t="s">
        <v>23</v>
      </c>
      <c r="F1116" s="4">
        <v>637250948</v>
      </c>
      <c r="G1116" s="4">
        <f>'[1]Худшее для КЗН'!$B$124</f>
        <v>1532469656</v>
      </c>
    </row>
    <row r="1117" spans="1:7" ht="20.100000000000001" customHeight="1" x14ac:dyDescent="0.25">
      <c r="A1117" s="4" t="s">
        <v>24</v>
      </c>
      <c r="B1117" s="4" t="s">
        <v>25</v>
      </c>
      <c r="C1117" s="4" t="s">
        <v>26</v>
      </c>
      <c r="D1117" s="4" t="s">
        <v>27</v>
      </c>
      <c r="E1117" s="4" t="s">
        <v>28</v>
      </c>
      <c r="F1117" s="4" t="s">
        <v>29</v>
      </c>
      <c r="G1117" s="4" t="s">
        <v>30</v>
      </c>
    </row>
    <row r="1118" spans="1:7" ht="20.100000000000001" customHeight="1" x14ac:dyDescent="0.25">
      <c r="A1118" s="5" t="s">
        <v>13</v>
      </c>
      <c r="B1118" s="5">
        <v>21</v>
      </c>
      <c r="C1118" s="5">
        <v>2081</v>
      </c>
      <c r="D1118" s="5">
        <f>$F1118-$F$1116</f>
        <v>164985770</v>
      </c>
      <c r="E1118" s="5">
        <f>100*($F1118-$F$1116)/($G$1116-$F$1116)</f>
        <v>18.429660654500083</v>
      </c>
      <c r="F1118" s="5">
        <v>802236718</v>
      </c>
      <c r="G1118" s="5">
        <v>773984735</v>
      </c>
    </row>
    <row r="1119" spans="1:7" ht="20.100000000000001" customHeight="1" x14ac:dyDescent="0.25">
      <c r="A1119" s="5" t="s">
        <v>15</v>
      </c>
      <c r="B1119" s="5">
        <v>48</v>
      </c>
      <c r="C1119" s="5">
        <v>4209</v>
      </c>
      <c r="D1119" s="5">
        <f>$F1119-$F$1116</f>
        <v>115124189</v>
      </c>
      <c r="E1119" s="5">
        <f>100*($F1119-$F$1116)/($G$1116-$F$1116)</f>
        <v>12.859895349729443</v>
      </c>
      <c r="F1119" s="5">
        <v>752375137</v>
      </c>
      <c r="G1119" s="5">
        <v>720613747</v>
      </c>
    </row>
    <row r="1120" spans="1:7" ht="20.100000000000001" customHeight="1" x14ac:dyDescent="0.25">
      <c r="A1120" s="5" t="s">
        <v>16</v>
      </c>
      <c r="B1120" s="5">
        <v>124</v>
      </c>
      <c r="C1120" s="5">
        <v>8459</v>
      </c>
      <c r="D1120" s="5">
        <f>$F1120-$F$1116</f>
        <v>105416608</v>
      </c>
      <c r="E1120" s="5">
        <f>100*($F1120-$F$1116)/($G$1116-$F$1116)</f>
        <v>11.77551441429439</v>
      </c>
      <c r="F1120" s="5">
        <v>742667556</v>
      </c>
      <c r="G1120" s="5">
        <v>711812376</v>
      </c>
    </row>
    <row r="1121" spans="1:7" ht="20.100000000000001" customHeight="1" x14ac:dyDescent="0.25">
      <c r="A1121" s="5" t="s">
        <v>17</v>
      </c>
      <c r="B1121" s="5">
        <v>223</v>
      </c>
      <c r="C1121" s="5">
        <v>12769</v>
      </c>
      <c r="D1121" s="5">
        <f>$F1121-$F$1116</f>
        <v>93665508</v>
      </c>
      <c r="E1121" s="5">
        <f>100*($F1121-$F$1116)/($G$1116-$F$1116)</f>
        <v>10.462863115233288</v>
      </c>
      <c r="F1121" s="5">
        <v>730916456</v>
      </c>
      <c r="G1121" s="5">
        <v>686478275</v>
      </c>
    </row>
    <row r="1122" spans="1:7" ht="20.100000000000001" customHeight="1" x14ac:dyDescent="0.25">
      <c r="A1122" s="6" t="s">
        <v>18</v>
      </c>
      <c r="B1122" s="6">
        <v>641</v>
      </c>
      <c r="C1122" s="6">
        <v>21466</v>
      </c>
      <c r="D1122" s="6">
        <f>$F1122-$F$1116</f>
        <v>83608345</v>
      </c>
      <c r="E1122" s="6">
        <f>100*($F1122-$F$1116)/($G$1116-$F$1116)</f>
        <v>9.3394322809437984</v>
      </c>
      <c r="F1122" s="6">
        <v>720859293</v>
      </c>
      <c r="G1122" s="6">
        <v>701289957</v>
      </c>
    </row>
    <row r="1125" spans="1:7" ht="20.100000000000001" customHeight="1" x14ac:dyDescent="0.25">
      <c r="A1125" s="4" t="s">
        <v>19</v>
      </c>
      <c r="B1125" s="4" t="s">
        <v>195</v>
      </c>
      <c r="C1125" s="4" t="s">
        <v>104</v>
      </c>
      <c r="D1125" s="4" t="s">
        <v>32</v>
      </c>
      <c r="E1125" s="4" t="s">
        <v>23</v>
      </c>
      <c r="F1125" s="4">
        <v>4938796</v>
      </c>
      <c r="G1125" s="4">
        <f>'[1]Худшее для КЗН'!$B$125</f>
        <v>6657278</v>
      </c>
    </row>
    <row r="1126" spans="1:7" ht="20.100000000000001" customHeight="1" x14ac:dyDescent="0.25">
      <c r="A1126" s="4" t="s">
        <v>24</v>
      </c>
      <c r="B1126" s="4" t="s">
        <v>25</v>
      </c>
      <c r="C1126" s="4" t="s">
        <v>26</v>
      </c>
      <c r="D1126" s="4" t="s">
        <v>27</v>
      </c>
      <c r="E1126" s="4" t="s">
        <v>28</v>
      </c>
      <c r="F1126" s="4" t="s">
        <v>29</v>
      </c>
      <c r="G1126" s="4" t="s">
        <v>30</v>
      </c>
    </row>
    <row r="1127" spans="1:7" ht="20.100000000000001" customHeight="1" x14ac:dyDescent="0.25">
      <c r="A1127" s="5" t="s">
        <v>13</v>
      </c>
      <c r="B1127" s="5">
        <v>29</v>
      </c>
      <c r="C1127" s="5">
        <v>2089</v>
      </c>
      <c r="D1127" s="5">
        <f>$F1127-$F$1125</f>
        <v>568342</v>
      </c>
      <c r="E1127" s="5">
        <f>100*($F1127-$F$1125)/($G$1125-$F$1125)</f>
        <v>33.072327786965474</v>
      </c>
      <c r="F1127" s="5">
        <v>5507138</v>
      </c>
      <c r="G1127" s="5">
        <v>5457476</v>
      </c>
    </row>
    <row r="1128" spans="1:7" ht="20.100000000000001" customHeight="1" x14ac:dyDescent="0.25">
      <c r="A1128" s="5" t="s">
        <v>15</v>
      </c>
      <c r="B1128" s="5">
        <v>65</v>
      </c>
      <c r="C1128" s="5">
        <v>4187</v>
      </c>
      <c r="D1128" s="5">
        <f>$F1128-$F$1125</f>
        <v>496997</v>
      </c>
      <c r="E1128" s="5">
        <f>100*($F1128-$F$1125)/($G$1125-$F$1125)</f>
        <v>28.920698616569741</v>
      </c>
      <c r="F1128" s="5">
        <v>5435793</v>
      </c>
      <c r="G1128" s="5">
        <v>5396954</v>
      </c>
    </row>
    <row r="1129" spans="1:7" ht="20.100000000000001" customHeight="1" x14ac:dyDescent="0.25">
      <c r="A1129" s="5" t="s">
        <v>16</v>
      </c>
      <c r="B1129" s="5">
        <v>160</v>
      </c>
      <c r="C1129" s="5">
        <v>8468</v>
      </c>
      <c r="D1129" s="5">
        <f>$F1129-$F$1125</f>
        <v>440048</v>
      </c>
      <c r="E1129" s="5">
        <f>100*($F1129-$F$1125)/($G$1125-$F$1125)</f>
        <v>25.606785523502719</v>
      </c>
      <c r="F1129" s="5">
        <v>5378844</v>
      </c>
      <c r="G1129" s="5">
        <v>5321374</v>
      </c>
    </row>
    <row r="1130" spans="1:7" ht="20.100000000000001" customHeight="1" x14ac:dyDescent="0.25">
      <c r="A1130" s="5" t="s">
        <v>17</v>
      </c>
      <c r="B1130" s="5">
        <v>286</v>
      </c>
      <c r="C1130" s="5">
        <v>12660</v>
      </c>
      <c r="D1130" s="5">
        <f>$F1130-$F$1125</f>
        <v>428720</v>
      </c>
      <c r="E1130" s="5">
        <f>100*($F1130-$F$1125)/($G$1125-$F$1125)</f>
        <v>24.947599101998158</v>
      </c>
      <c r="F1130" s="5">
        <v>5367516</v>
      </c>
      <c r="G1130" s="5">
        <v>5341554</v>
      </c>
    </row>
    <row r="1131" spans="1:7" ht="20.100000000000001" customHeight="1" x14ac:dyDescent="0.25">
      <c r="A1131" s="6" t="s">
        <v>18</v>
      </c>
      <c r="B1131" s="6">
        <v>735</v>
      </c>
      <c r="C1131" s="6">
        <v>21102</v>
      </c>
      <c r="D1131" s="6">
        <f>$F1131-$F$1125</f>
        <v>408535</v>
      </c>
      <c r="E1131" s="6">
        <f>100*($F1131-$F$1125)/($G$1125-$F$1125)</f>
        <v>23.773015952451058</v>
      </c>
      <c r="F1131" s="6">
        <v>5347331</v>
      </c>
      <c r="G1131" s="6">
        <v>5298026</v>
      </c>
    </row>
    <row r="1134" spans="1:7" ht="20.100000000000001" customHeight="1" x14ac:dyDescent="0.25">
      <c r="A1134" s="4" t="s">
        <v>19</v>
      </c>
      <c r="B1134" s="4" t="s">
        <v>196</v>
      </c>
      <c r="C1134" s="4" t="s">
        <v>104</v>
      </c>
      <c r="D1134" s="4" t="s">
        <v>32</v>
      </c>
      <c r="E1134" s="4" t="s">
        <v>23</v>
      </c>
      <c r="F1134" s="4">
        <v>458821517</v>
      </c>
      <c r="G1134" s="4">
        <f>'[1]Худшее для КЗН'!$B$126</f>
        <v>1102654451</v>
      </c>
    </row>
    <row r="1135" spans="1:7" ht="20.100000000000001" customHeight="1" x14ac:dyDescent="0.25">
      <c r="A1135" s="4" t="s">
        <v>24</v>
      </c>
      <c r="B1135" s="4" t="s">
        <v>25</v>
      </c>
      <c r="C1135" s="4" t="s">
        <v>26</v>
      </c>
      <c r="D1135" s="4" t="s">
        <v>27</v>
      </c>
      <c r="E1135" s="4" t="s">
        <v>28</v>
      </c>
      <c r="F1135" s="4" t="s">
        <v>29</v>
      </c>
      <c r="G1135" s="4" t="s">
        <v>30</v>
      </c>
    </row>
    <row r="1136" spans="1:7" ht="20.100000000000001" customHeight="1" x14ac:dyDescent="0.25">
      <c r="A1136" s="5" t="s">
        <v>13</v>
      </c>
      <c r="B1136" s="5">
        <v>31</v>
      </c>
      <c r="C1136" s="5">
        <v>2103</v>
      </c>
      <c r="D1136" s="5">
        <f>$F1136-$F$1134</f>
        <v>103733447</v>
      </c>
      <c r="E1136" s="5">
        <f>100*($F1136-$F$1134)/($G$1134-$F$1134)</f>
        <v>16.111857831739933</v>
      </c>
      <c r="F1136" s="5">
        <v>562554964</v>
      </c>
      <c r="G1136" s="5">
        <v>536130306</v>
      </c>
    </row>
    <row r="1137" spans="1:7" ht="20.100000000000001" customHeight="1" x14ac:dyDescent="0.25">
      <c r="A1137" s="5" t="s">
        <v>15</v>
      </c>
      <c r="B1137" s="5">
        <v>67</v>
      </c>
      <c r="C1137" s="5">
        <v>4217</v>
      </c>
      <c r="D1137" s="5">
        <f>$F1137-$F$1134</f>
        <v>83872807</v>
      </c>
      <c r="E1137" s="5">
        <f>100*($F1137-$F$1134)/($G$1134-$F$1134)</f>
        <v>13.027107277491337</v>
      </c>
      <c r="F1137" s="5">
        <v>542694324</v>
      </c>
      <c r="G1137" s="5">
        <v>521737469</v>
      </c>
    </row>
    <row r="1138" spans="1:7" ht="20.100000000000001" customHeight="1" x14ac:dyDescent="0.25">
      <c r="A1138" s="5" t="s">
        <v>16</v>
      </c>
      <c r="B1138" s="5">
        <v>161</v>
      </c>
      <c r="C1138" s="5">
        <v>8556</v>
      </c>
      <c r="D1138" s="5">
        <f>$F1138-$F$1134</f>
        <v>64651215</v>
      </c>
      <c r="E1138" s="5">
        <f>100*($F1138-$F$1134)/($G$1134-$F$1134)</f>
        <v>10.041613528269743</v>
      </c>
      <c r="F1138" s="5">
        <v>523472732</v>
      </c>
      <c r="G1138" s="5">
        <v>505599096</v>
      </c>
    </row>
    <row r="1139" spans="1:7" ht="20.100000000000001" customHeight="1" x14ac:dyDescent="0.25">
      <c r="A1139" s="5" t="s">
        <v>17</v>
      </c>
      <c r="B1139" s="5">
        <v>285</v>
      </c>
      <c r="C1139" s="5">
        <v>12825</v>
      </c>
      <c r="D1139" s="5">
        <f>$F1139-$F$1134</f>
        <v>56357379</v>
      </c>
      <c r="E1139" s="5">
        <f>100*($F1139-$F$1134)/($G$1134-$F$1134)</f>
        <v>8.753416612266685</v>
      </c>
      <c r="F1139" s="5">
        <v>515178896</v>
      </c>
      <c r="G1139" s="5">
        <v>498573602</v>
      </c>
    </row>
    <row r="1140" spans="1:7" ht="20.100000000000001" customHeight="1" x14ac:dyDescent="0.25">
      <c r="A1140" s="6" t="s">
        <v>18</v>
      </c>
      <c r="B1140" s="6">
        <v>737</v>
      </c>
      <c r="C1140" s="6">
        <v>21474</v>
      </c>
      <c r="D1140" s="6">
        <f>$F1140-$F$1134</f>
        <v>47813550</v>
      </c>
      <c r="E1140" s="6">
        <f>100*($F1140-$F$1134)/($G$1134-$F$1134)</f>
        <v>7.4263908344893705</v>
      </c>
      <c r="F1140" s="6">
        <v>506635067</v>
      </c>
      <c r="G1140" s="6">
        <v>491729617</v>
      </c>
    </row>
    <row r="1143" spans="1:7" ht="20.100000000000001" customHeight="1" x14ac:dyDescent="0.25">
      <c r="A1143" s="4" t="s">
        <v>19</v>
      </c>
      <c r="B1143" s="4" t="s">
        <v>197</v>
      </c>
      <c r="C1143" s="4" t="s">
        <v>107</v>
      </c>
      <c r="D1143" s="4" t="s">
        <v>32</v>
      </c>
      <c r="E1143" s="4" t="s">
        <v>23</v>
      </c>
      <c r="F1143" s="4">
        <v>7205962</v>
      </c>
      <c r="G1143" s="4">
        <f>'[1]Худшее для КЗН'!$B$127</f>
        <v>9528102</v>
      </c>
    </row>
    <row r="1144" spans="1:7" ht="20.100000000000001" customHeight="1" x14ac:dyDescent="0.25">
      <c r="A1144" s="4" t="s">
        <v>24</v>
      </c>
      <c r="B1144" s="4" t="s">
        <v>25</v>
      </c>
      <c r="C1144" s="4" t="s">
        <v>26</v>
      </c>
      <c r="D1144" s="4" t="s">
        <v>27</v>
      </c>
      <c r="E1144" s="4" t="s">
        <v>28</v>
      </c>
      <c r="F1144" s="4" t="s">
        <v>29</v>
      </c>
      <c r="G1144" s="4" t="s">
        <v>30</v>
      </c>
    </row>
    <row r="1145" spans="1:7" ht="20.100000000000001" customHeight="1" x14ac:dyDescent="0.25">
      <c r="A1145" s="5" t="s">
        <v>13</v>
      </c>
      <c r="B1145" s="5">
        <v>39</v>
      </c>
      <c r="C1145" s="5">
        <v>2103</v>
      </c>
      <c r="D1145" s="5">
        <f>$F1145-$F$1143</f>
        <v>795433</v>
      </c>
      <c r="E1145" s="5">
        <f>100*($F1145-$F$1143)/($G$1143-$F$1143)</f>
        <v>34.254308525756414</v>
      </c>
      <c r="F1145" s="5">
        <v>8001395</v>
      </c>
      <c r="G1145" s="5">
        <v>7947778</v>
      </c>
    </row>
    <row r="1146" spans="1:7" ht="20.100000000000001" customHeight="1" x14ac:dyDescent="0.25">
      <c r="A1146" s="5" t="s">
        <v>15</v>
      </c>
      <c r="B1146" s="5">
        <v>86</v>
      </c>
      <c r="C1146" s="5">
        <v>4214</v>
      </c>
      <c r="D1146" s="5">
        <f>$F1146-$F$1143</f>
        <v>749792</v>
      </c>
      <c r="E1146" s="5">
        <f>100*($F1146-$F$1143)/($G$1143-$F$1143)</f>
        <v>32.28883702102371</v>
      </c>
      <c r="F1146" s="5">
        <v>7955754</v>
      </c>
      <c r="G1146" s="5">
        <v>7924440</v>
      </c>
    </row>
    <row r="1147" spans="1:7" ht="20.100000000000001" customHeight="1" x14ac:dyDescent="0.25">
      <c r="A1147" s="5" t="s">
        <v>16</v>
      </c>
      <c r="B1147" s="5">
        <v>203</v>
      </c>
      <c r="C1147" s="5">
        <v>8450</v>
      </c>
      <c r="D1147" s="5">
        <f>$F1147-$F$1143</f>
        <v>660720</v>
      </c>
      <c r="E1147" s="5">
        <f>100*($F1147-$F$1143)/($G$1143-$F$1143)</f>
        <v>28.45306484535816</v>
      </c>
      <c r="F1147" s="5">
        <v>7866682</v>
      </c>
      <c r="G1147" s="5">
        <v>7801748</v>
      </c>
    </row>
    <row r="1148" spans="1:7" ht="20.100000000000001" customHeight="1" x14ac:dyDescent="0.25">
      <c r="A1148" s="5" t="s">
        <v>17</v>
      </c>
      <c r="B1148" s="5">
        <v>357</v>
      </c>
      <c r="C1148" s="5">
        <v>12727</v>
      </c>
      <c r="D1148" s="5">
        <f>$F1148-$F$1143</f>
        <v>645568</v>
      </c>
      <c r="E1148" s="5">
        <f>100*($F1148-$F$1143)/($G$1143-$F$1143)</f>
        <v>27.800563273532173</v>
      </c>
      <c r="F1148" s="5">
        <v>7851530</v>
      </c>
      <c r="G1148" s="5">
        <v>7805314</v>
      </c>
    </row>
    <row r="1149" spans="1:7" ht="20.100000000000001" customHeight="1" x14ac:dyDescent="0.25">
      <c r="A1149" s="6" t="s">
        <v>18</v>
      </c>
      <c r="B1149" s="6">
        <v>899</v>
      </c>
      <c r="C1149" s="6">
        <v>21192</v>
      </c>
      <c r="D1149" s="6">
        <f>$F1149-$F$1143</f>
        <v>568382</v>
      </c>
      <c r="E1149" s="6">
        <f>100*($F1149-$F$1143)/($G$1143-$F$1143)</f>
        <v>24.476646541552189</v>
      </c>
      <c r="F1149" s="6">
        <v>7774344</v>
      </c>
      <c r="G1149" s="6">
        <v>7716538</v>
      </c>
    </row>
    <row r="1152" spans="1:7" ht="20.100000000000001" customHeight="1" x14ac:dyDescent="0.25">
      <c r="A1152" s="4" t="s">
        <v>19</v>
      </c>
      <c r="B1152" s="4" t="s">
        <v>198</v>
      </c>
      <c r="C1152" s="4" t="s">
        <v>107</v>
      </c>
      <c r="D1152" s="4" t="s">
        <v>42</v>
      </c>
      <c r="E1152" s="4" t="s">
        <v>23</v>
      </c>
      <c r="F1152" s="4">
        <v>608215054</v>
      </c>
      <c r="G1152" s="4">
        <f>'[1]Худшее для КЗН'!$B$128</f>
        <v>1392287931</v>
      </c>
    </row>
    <row r="1153" spans="1:7" ht="20.100000000000001" customHeight="1" x14ac:dyDescent="0.25">
      <c r="A1153" s="4" t="s">
        <v>24</v>
      </c>
      <c r="B1153" s="4" t="s">
        <v>25</v>
      </c>
      <c r="C1153" s="4" t="s">
        <v>26</v>
      </c>
      <c r="D1153" s="4" t="s">
        <v>27</v>
      </c>
      <c r="E1153" s="4" t="s">
        <v>28</v>
      </c>
      <c r="F1153" s="4" t="s">
        <v>29</v>
      </c>
      <c r="G1153" s="4" t="s">
        <v>30</v>
      </c>
    </row>
    <row r="1154" spans="1:7" ht="20.100000000000001" customHeight="1" x14ac:dyDescent="0.25">
      <c r="A1154" s="5" t="s">
        <v>13</v>
      </c>
      <c r="B1154" s="5">
        <v>40</v>
      </c>
      <c r="C1154" s="5">
        <v>2124</v>
      </c>
      <c r="D1154" s="5">
        <f>$F1154-$F$1152</f>
        <v>156728109</v>
      </c>
      <c r="E1154" s="5">
        <f>100*($F1154-$F$1152)/($G$1152-$F$1152)</f>
        <v>19.988972147546942</v>
      </c>
      <c r="F1154" s="5">
        <v>764943163</v>
      </c>
      <c r="G1154" s="5">
        <v>739387150</v>
      </c>
    </row>
    <row r="1155" spans="1:7" ht="20.100000000000001" customHeight="1" x14ac:dyDescent="0.25">
      <c r="A1155" s="5" t="s">
        <v>15</v>
      </c>
      <c r="B1155" s="5">
        <v>86</v>
      </c>
      <c r="C1155" s="5">
        <v>4264</v>
      </c>
      <c r="D1155" s="5">
        <f>$F1155-$F$1152</f>
        <v>127825959</v>
      </c>
      <c r="E1155" s="5">
        <f>100*($F1155-$F$1152)/($G$1152-$F$1152)</f>
        <v>16.302816071011726</v>
      </c>
      <c r="F1155" s="5">
        <v>736041013</v>
      </c>
      <c r="G1155" s="5">
        <v>706762936</v>
      </c>
    </row>
    <row r="1156" spans="1:7" ht="20.100000000000001" customHeight="1" x14ac:dyDescent="0.25">
      <c r="A1156" s="5" t="s">
        <v>16</v>
      </c>
      <c r="B1156" s="5">
        <v>212</v>
      </c>
      <c r="C1156" s="5">
        <v>8615</v>
      </c>
      <c r="D1156" s="5">
        <f>$F1156-$F$1152</f>
        <v>106888876</v>
      </c>
      <c r="E1156" s="5">
        <f>100*($F1156-$F$1152)/($G$1152-$F$1152)</f>
        <v>13.632517988503254</v>
      </c>
      <c r="F1156" s="5">
        <v>715103930</v>
      </c>
      <c r="G1156" s="5">
        <v>688641025</v>
      </c>
    </row>
    <row r="1157" spans="1:7" ht="20.100000000000001" customHeight="1" x14ac:dyDescent="0.25">
      <c r="A1157" s="5" t="s">
        <v>17</v>
      </c>
      <c r="B1157" s="5">
        <v>362</v>
      </c>
      <c r="C1157" s="5">
        <v>12885</v>
      </c>
      <c r="D1157" s="5">
        <f>$F1157-$F$1152</f>
        <v>94721551</v>
      </c>
      <c r="E1157" s="5">
        <f>100*($F1157-$F$1152)/($G$1152-$F$1152)</f>
        <v>12.080707518211984</v>
      </c>
      <c r="F1157" s="5">
        <v>702936605</v>
      </c>
      <c r="G1157" s="5">
        <v>665741779</v>
      </c>
    </row>
    <row r="1158" spans="1:7" ht="20.100000000000001" customHeight="1" x14ac:dyDescent="0.25">
      <c r="A1158" s="6" t="s">
        <v>18</v>
      </c>
      <c r="B1158" s="6">
        <v>910</v>
      </c>
      <c r="C1158" s="6">
        <v>21701</v>
      </c>
      <c r="D1158" s="6">
        <f>$F1158-$F$1152</f>
        <v>72021906</v>
      </c>
      <c r="E1158" s="6">
        <f>100*($F1158-$F$1152)/($G$1152-$F$1152)</f>
        <v>9.185613750034106</v>
      </c>
      <c r="F1158" s="6">
        <v>680236960</v>
      </c>
      <c r="G1158" s="6">
        <v>664509069</v>
      </c>
    </row>
    <row r="1161" spans="1:7" ht="20.100000000000001" customHeight="1" x14ac:dyDescent="0.25">
      <c r="A1161" s="4" t="s">
        <v>19</v>
      </c>
      <c r="B1161" s="4" t="s">
        <v>199</v>
      </c>
      <c r="C1161" s="4" t="s">
        <v>85</v>
      </c>
      <c r="D1161" s="4" t="s">
        <v>42</v>
      </c>
      <c r="E1161" s="4" t="s">
        <v>23</v>
      </c>
      <c r="F1161" s="4">
        <v>1855928</v>
      </c>
      <c r="G1161" s="4">
        <f>'[1]Худшее для КЗН'!$B$129</f>
        <v>6684656</v>
      </c>
    </row>
    <row r="1162" spans="1:7" ht="20.100000000000001" customHeight="1" x14ac:dyDescent="0.25">
      <c r="A1162" s="4" t="s">
        <v>24</v>
      </c>
      <c r="B1162" s="4" t="s">
        <v>25</v>
      </c>
      <c r="C1162" s="4" t="s">
        <v>26</v>
      </c>
      <c r="D1162" s="4" t="s">
        <v>27</v>
      </c>
      <c r="E1162" s="4" t="s">
        <v>28</v>
      </c>
      <c r="F1162" s="4" t="s">
        <v>29</v>
      </c>
      <c r="G1162" s="4" t="s">
        <v>30</v>
      </c>
    </row>
    <row r="1163" spans="1:7" ht="20.100000000000001" customHeight="1" x14ac:dyDescent="0.25">
      <c r="A1163" s="5" t="s">
        <v>13</v>
      </c>
      <c r="B1163" s="5">
        <v>49</v>
      </c>
      <c r="C1163" s="5">
        <v>2065</v>
      </c>
      <c r="D1163" s="5">
        <f>$F1163-$F$1161</f>
        <v>83030</v>
      </c>
      <c r="E1163" s="5">
        <f>100*($F1163-$F$1161)/($G$1161-$F$1161)</f>
        <v>1.7195004564349037</v>
      </c>
      <c r="F1163" s="5">
        <v>1938958</v>
      </c>
      <c r="G1163" s="5">
        <v>1870400</v>
      </c>
    </row>
    <row r="1164" spans="1:7" ht="20.100000000000001" customHeight="1" x14ac:dyDescent="0.25">
      <c r="A1164" s="5" t="s">
        <v>15</v>
      </c>
      <c r="B1164" s="5">
        <v>108</v>
      </c>
      <c r="C1164" s="5">
        <v>4135</v>
      </c>
      <c r="D1164" s="5">
        <f>$F1164-$F$1161</f>
        <v>59140</v>
      </c>
      <c r="E1164" s="5">
        <f>100*($F1164-$F$1161)/($G$1161-$F$1161)</f>
        <v>1.224753185518008</v>
      </c>
      <c r="F1164" s="5">
        <v>1915068</v>
      </c>
      <c r="G1164" s="5">
        <v>1875396</v>
      </c>
    </row>
    <row r="1165" spans="1:7" ht="20.100000000000001" customHeight="1" x14ac:dyDescent="0.25">
      <c r="A1165" s="5" t="s">
        <v>16</v>
      </c>
      <c r="B1165" s="5">
        <v>264</v>
      </c>
      <c r="C1165" s="5">
        <v>8255</v>
      </c>
      <c r="D1165" s="5">
        <f>$F1165-$F$1161</f>
        <v>18963</v>
      </c>
      <c r="E1165" s="5">
        <f>100*($F1165-$F$1161)/($G$1161-$F$1161)</f>
        <v>0.39271211797392608</v>
      </c>
      <c r="F1165" s="5">
        <v>1874891</v>
      </c>
      <c r="G1165" s="5">
        <v>1855928</v>
      </c>
    </row>
    <row r="1166" spans="1:7" ht="20.100000000000001" customHeight="1" x14ac:dyDescent="0.25">
      <c r="A1166" s="5" t="s">
        <v>17</v>
      </c>
      <c r="B1166" s="5">
        <v>458</v>
      </c>
      <c r="C1166" s="5">
        <v>12408</v>
      </c>
      <c r="D1166" s="5">
        <f>$F1166-$F$1161</f>
        <v>14677</v>
      </c>
      <c r="E1166" s="5">
        <f>100*($F1166-$F$1161)/($G$1161-$F$1161)</f>
        <v>0.30395168251349008</v>
      </c>
      <c r="F1166" s="5">
        <v>1870605</v>
      </c>
      <c r="G1166" s="5">
        <v>1858710</v>
      </c>
    </row>
    <row r="1167" spans="1:7" ht="20.100000000000001" customHeight="1" x14ac:dyDescent="0.25">
      <c r="A1167" s="6" t="s">
        <v>18</v>
      </c>
      <c r="B1167" s="6">
        <v>1196</v>
      </c>
      <c r="C1167" s="6">
        <v>20647</v>
      </c>
      <c r="D1167" s="6">
        <f>$F1167-$F$1161</f>
        <v>7905</v>
      </c>
      <c r="E1167" s="6">
        <f>100*($F1167-$F$1161)/($G$1161-$F$1161)</f>
        <v>0.16370770935948348</v>
      </c>
      <c r="F1167" s="6">
        <v>1863833</v>
      </c>
      <c r="G1167" s="6">
        <v>1855928</v>
      </c>
    </row>
    <row r="1170" spans="1:7" ht="20.100000000000001" customHeight="1" x14ac:dyDescent="0.25">
      <c r="A1170" s="4" t="s">
        <v>19</v>
      </c>
      <c r="B1170" s="4" t="s">
        <v>200</v>
      </c>
      <c r="C1170" s="4" t="s">
        <v>114</v>
      </c>
      <c r="D1170" s="4" t="s">
        <v>42</v>
      </c>
      <c r="E1170" s="4" t="s">
        <v>23</v>
      </c>
      <c r="F1170" s="4">
        <v>13499184</v>
      </c>
      <c r="G1170" s="4">
        <f>'[1]Худшее для КЗН'!$B$130</f>
        <v>17175594</v>
      </c>
    </row>
    <row r="1171" spans="1:7" ht="20.100000000000001" customHeight="1" x14ac:dyDescent="0.25">
      <c r="A1171" s="4" t="s">
        <v>24</v>
      </c>
      <c r="B1171" s="4" t="s">
        <v>25</v>
      </c>
      <c r="C1171" s="4" t="s">
        <v>26</v>
      </c>
      <c r="D1171" s="4" t="s">
        <v>27</v>
      </c>
      <c r="E1171" s="4" t="s">
        <v>28</v>
      </c>
      <c r="F1171" s="4" t="s">
        <v>29</v>
      </c>
      <c r="G1171" s="4" t="s">
        <v>30</v>
      </c>
    </row>
    <row r="1172" spans="1:7" ht="20.100000000000001" customHeight="1" x14ac:dyDescent="0.25">
      <c r="A1172" s="5" t="s">
        <v>13</v>
      </c>
      <c r="B1172" s="5">
        <v>64</v>
      </c>
      <c r="C1172" s="5">
        <v>2115</v>
      </c>
      <c r="D1172" s="5">
        <f>$F1172-$F$1170</f>
        <v>1382021</v>
      </c>
      <c r="E1172" s="5">
        <f>100*($F1172-$F$1170)/($G$1170-$F$1170)</f>
        <v>37.591590709414888</v>
      </c>
      <c r="F1172" s="5">
        <v>14881205</v>
      </c>
      <c r="G1172" s="5">
        <v>14781770</v>
      </c>
    </row>
    <row r="1173" spans="1:7" ht="20.100000000000001" customHeight="1" x14ac:dyDescent="0.25">
      <c r="A1173" s="5" t="s">
        <v>15</v>
      </c>
      <c r="B1173" s="5">
        <v>137</v>
      </c>
      <c r="C1173" s="5">
        <v>4236</v>
      </c>
      <c r="D1173" s="5">
        <f>$F1173-$F$1170</f>
        <v>1285143</v>
      </c>
      <c r="E1173" s="5">
        <f>100*($F1173-$F$1170)/($G$1170-$F$1170)</f>
        <v>34.956465682554452</v>
      </c>
      <c r="F1173" s="5">
        <v>14784327</v>
      </c>
      <c r="G1173" s="5">
        <v>14730790</v>
      </c>
    </row>
    <row r="1174" spans="1:7" ht="20.100000000000001" customHeight="1" x14ac:dyDescent="0.25">
      <c r="A1174" s="5" t="s">
        <v>16</v>
      </c>
      <c r="B1174" s="5">
        <v>315</v>
      </c>
      <c r="C1174" s="5">
        <v>8534</v>
      </c>
      <c r="D1174" s="5">
        <f>$F1174-$F$1170</f>
        <v>1181611</v>
      </c>
      <c r="E1174" s="5">
        <f>100*($F1174-$F$1170)/($G$1170-$F$1170)</f>
        <v>32.140348872949424</v>
      </c>
      <c r="F1174" s="5">
        <v>14680795</v>
      </c>
      <c r="G1174" s="5">
        <v>14638026</v>
      </c>
    </row>
    <row r="1175" spans="1:7" ht="20.100000000000001" customHeight="1" x14ac:dyDescent="0.25">
      <c r="A1175" s="5" t="s">
        <v>17</v>
      </c>
      <c r="B1175" s="5">
        <v>541</v>
      </c>
      <c r="C1175" s="5">
        <v>12853</v>
      </c>
      <c r="D1175" s="5">
        <f>$F1175-$F$1170</f>
        <v>1110273</v>
      </c>
      <c r="E1175" s="5">
        <f>100*($F1175-$F$1170)/($G$1170-$F$1170)</f>
        <v>30.199923294735896</v>
      </c>
      <c r="F1175" s="5">
        <v>14609457</v>
      </c>
      <c r="G1175" s="5">
        <v>14471600</v>
      </c>
    </row>
    <row r="1176" spans="1:7" ht="20.100000000000001" customHeight="1" x14ac:dyDescent="0.25">
      <c r="A1176" s="6" t="s">
        <v>18</v>
      </c>
      <c r="B1176" s="6">
        <v>1211</v>
      </c>
      <c r="C1176" s="6">
        <v>21550</v>
      </c>
      <c r="D1176" s="6">
        <f>$F1176-$F$1170</f>
        <v>1045839</v>
      </c>
      <c r="E1176" s="6">
        <f>100*($F1176-$F$1170)/($G$1170-$F$1170)</f>
        <v>28.447289611332796</v>
      </c>
      <c r="F1176" s="6">
        <v>14545023</v>
      </c>
      <c r="G1176" s="6">
        <v>14460030</v>
      </c>
    </row>
    <row r="1179" spans="1:7" ht="20.100000000000001" customHeight="1" x14ac:dyDescent="0.25">
      <c r="A1179" s="4" t="s">
        <v>19</v>
      </c>
      <c r="B1179" s="4" t="s">
        <v>201</v>
      </c>
      <c r="C1179" s="4" t="s">
        <v>114</v>
      </c>
      <c r="D1179" s="4" t="s">
        <v>111</v>
      </c>
      <c r="E1179" s="4" t="s">
        <v>23</v>
      </c>
      <c r="F1179" s="4">
        <v>818415043</v>
      </c>
      <c r="G1179" s="4">
        <f>'[1]Худшее для КЗН'!$B$131</f>
        <v>1639293999</v>
      </c>
    </row>
    <row r="1180" spans="1:7" ht="20.100000000000001" customHeight="1" x14ac:dyDescent="0.25">
      <c r="A1180" s="4" t="s">
        <v>24</v>
      </c>
      <c r="B1180" s="4" t="s">
        <v>25</v>
      </c>
      <c r="C1180" s="4" t="s">
        <v>26</v>
      </c>
      <c r="D1180" s="4" t="s">
        <v>27</v>
      </c>
      <c r="E1180" s="4" t="s">
        <v>28</v>
      </c>
      <c r="F1180" s="4" t="s">
        <v>29</v>
      </c>
      <c r="G1180" s="4" t="s">
        <v>30</v>
      </c>
    </row>
    <row r="1181" spans="1:7" ht="20.100000000000001" customHeight="1" x14ac:dyDescent="0.25">
      <c r="A1181" s="5" t="s">
        <v>13</v>
      </c>
      <c r="B1181" s="5">
        <v>66</v>
      </c>
      <c r="C1181" s="5">
        <v>2130</v>
      </c>
      <c r="D1181" s="5">
        <f>$F1181-$F$1179</f>
        <v>191884138</v>
      </c>
      <c r="E1181" s="5">
        <f>100*($F1181-$F$1179)/($G$1179-$F$1179)</f>
        <v>23.375448547861179</v>
      </c>
      <c r="F1181" s="5">
        <v>1010299181</v>
      </c>
      <c r="G1181" s="5">
        <v>987684616</v>
      </c>
    </row>
    <row r="1182" spans="1:7" ht="20.100000000000001" customHeight="1" x14ac:dyDescent="0.25">
      <c r="A1182" s="5" t="s">
        <v>15</v>
      </c>
      <c r="B1182" s="5">
        <v>138</v>
      </c>
      <c r="C1182" s="5">
        <v>4274</v>
      </c>
      <c r="D1182" s="5">
        <f>$F1182-$F$1179</f>
        <v>163430405</v>
      </c>
      <c r="E1182" s="5">
        <f>100*($F1182-$F$1179)/($G$1179-$F$1179)</f>
        <v>19.909196575871292</v>
      </c>
      <c r="F1182" s="5">
        <v>981845448</v>
      </c>
      <c r="G1182" s="5">
        <v>959788677</v>
      </c>
    </row>
    <row r="1183" spans="1:7" ht="20.100000000000001" customHeight="1" x14ac:dyDescent="0.25">
      <c r="A1183" s="5" t="s">
        <v>16</v>
      </c>
      <c r="B1183" s="5">
        <v>319</v>
      </c>
      <c r="C1183" s="5">
        <v>8626</v>
      </c>
      <c r="D1183" s="5">
        <f>$F1183-$F$1179</f>
        <v>135289724</v>
      </c>
      <c r="E1183" s="5">
        <f>100*($F1183-$F$1179)/($G$1179-$F$1179)</f>
        <v>16.481080798957649</v>
      </c>
      <c r="F1183" s="5">
        <v>953704767</v>
      </c>
      <c r="G1183" s="5">
        <v>928443156</v>
      </c>
    </row>
    <row r="1184" spans="1:7" ht="20.100000000000001" customHeight="1" x14ac:dyDescent="0.25">
      <c r="A1184" s="5" t="s">
        <v>17</v>
      </c>
      <c r="B1184" s="5">
        <v>537</v>
      </c>
      <c r="C1184" s="5">
        <v>12900</v>
      </c>
      <c r="D1184" s="5">
        <f>$F1184-$F$1179</f>
        <v>129432782</v>
      </c>
      <c r="E1184" s="5">
        <f>100*($F1184-$F$1179)/($G$1179-$F$1179)</f>
        <v>15.767584374522571</v>
      </c>
      <c r="F1184" s="5">
        <v>947847825</v>
      </c>
      <c r="G1184" s="5">
        <v>940179637</v>
      </c>
    </row>
    <row r="1185" spans="1:7" ht="20.100000000000001" customHeight="1" x14ac:dyDescent="0.25">
      <c r="A1185" s="6" t="s">
        <v>18</v>
      </c>
      <c r="B1185" s="6">
        <v>1242</v>
      </c>
      <c r="C1185" s="6">
        <v>21601</v>
      </c>
      <c r="D1185" s="6">
        <f>$F1185-$F$1179</f>
        <v>112393594</v>
      </c>
      <c r="E1185" s="6">
        <f>100*($F1185-$F$1179)/($G$1179-$F$1179)</f>
        <v>13.691859582766549</v>
      </c>
      <c r="F1185" s="6">
        <v>930808637</v>
      </c>
      <c r="G1185" s="6">
        <v>908463041</v>
      </c>
    </row>
    <row r="1188" spans="1:7" ht="20.100000000000001" customHeight="1" x14ac:dyDescent="0.25">
      <c r="A1188" s="4" t="s">
        <v>19</v>
      </c>
      <c r="B1188" s="4" t="s">
        <v>202</v>
      </c>
      <c r="C1188" s="4" t="s">
        <v>176</v>
      </c>
      <c r="D1188" s="4" t="s">
        <v>22</v>
      </c>
      <c r="E1188" s="4" t="s">
        <v>23</v>
      </c>
      <c r="F1188" s="4">
        <v>8133398</v>
      </c>
      <c r="G1188" s="4">
        <f>'[1]Худшее для КЗН'!$B$132</f>
        <v>11313792</v>
      </c>
    </row>
    <row r="1189" spans="1:7" ht="20.100000000000001" customHeight="1" x14ac:dyDescent="0.25">
      <c r="A1189" s="4" t="s">
        <v>24</v>
      </c>
      <c r="B1189" s="4" t="s">
        <v>25</v>
      </c>
      <c r="C1189" s="4" t="s">
        <v>26</v>
      </c>
      <c r="D1189" s="4" t="s">
        <v>27</v>
      </c>
      <c r="E1189" s="4" t="s">
        <v>28</v>
      </c>
      <c r="F1189" s="4" t="s">
        <v>29</v>
      </c>
      <c r="G1189" s="4" t="s">
        <v>30</v>
      </c>
    </row>
    <row r="1190" spans="1:7" ht="20.100000000000001" customHeight="1" x14ac:dyDescent="0.25">
      <c r="A1190" s="5" t="s">
        <v>13</v>
      </c>
      <c r="B1190" s="5">
        <v>212</v>
      </c>
      <c r="C1190" s="5">
        <v>2154</v>
      </c>
      <c r="D1190" s="5">
        <f>$F1190-$F$1188</f>
        <v>1076905</v>
      </c>
      <c r="E1190" s="5">
        <f>100*($F1190-$F$1188)/($G$1188-$F$1188)</f>
        <v>33.860741782307478</v>
      </c>
      <c r="F1190" s="5">
        <v>9210303</v>
      </c>
      <c r="G1190" s="5">
        <v>9143828</v>
      </c>
    </row>
    <row r="1191" spans="1:7" ht="20.100000000000001" customHeight="1" x14ac:dyDescent="0.25">
      <c r="A1191" s="5" t="s">
        <v>15</v>
      </c>
      <c r="B1191" s="5">
        <v>427</v>
      </c>
      <c r="C1191" s="5">
        <v>4340</v>
      </c>
      <c r="D1191" s="5">
        <f>$F1191-$F$1188</f>
        <v>994897</v>
      </c>
      <c r="E1191" s="5">
        <f>100*($F1191-$F$1188)/($G$1188-$F$1188)</f>
        <v>31.282193338309657</v>
      </c>
      <c r="F1191" s="5">
        <v>9128295</v>
      </c>
      <c r="G1191" s="5">
        <v>9089866</v>
      </c>
    </row>
    <row r="1192" spans="1:7" ht="20.100000000000001" customHeight="1" x14ac:dyDescent="0.25">
      <c r="A1192" s="5" t="s">
        <v>16</v>
      </c>
      <c r="B1192" s="5">
        <v>930</v>
      </c>
      <c r="C1192" s="5">
        <v>8706</v>
      </c>
      <c r="D1192" s="5">
        <f>$F1192-$F$1188</f>
        <v>908460</v>
      </c>
      <c r="E1192" s="5">
        <f>100*($F1192-$F$1188)/($G$1188-$F$1188)</f>
        <v>28.564385418913506</v>
      </c>
      <c r="F1192" s="5">
        <v>9041858</v>
      </c>
      <c r="G1192" s="5">
        <v>9000890</v>
      </c>
    </row>
    <row r="1193" spans="1:7" ht="20.100000000000001" customHeight="1" x14ac:dyDescent="0.25">
      <c r="A1193" s="5" t="s">
        <v>17</v>
      </c>
      <c r="B1193" s="5">
        <v>1457</v>
      </c>
      <c r="C1193" s="5">
        <v>13109</v>
      </c>
      <c r="D1193" s="5">
        <f>$F1193-$F$1188</f>
        <v>848571</v>
      </c>
      <c r="E1193" s="5">
        <f>100*($F1193-$F$1188)/($G$1188-$F$1188)</f>
        <v>26.681316843133271</v>
      </c>
      <c r="F1193" s="5">
        <v>8981969</v>
      </c>
      <c r="G1193" s="5">
        <v>8946972</v>
      </c>
    </row>
    <row r="1194" spans="1:7" ht="20.100000000000001" customHeight="1" x14ac:dyDescent="0.25">
      <c r="A1194" s="6" t="s">
        <v>18</v>
      </c>
      <c r="B1194" s="6">
        <v>2939</v>
      </c>
      <c r="C1194" s="6">
        <v>22022</v>
      </c>
      <c r="D1194" s="6">
        <f>$F1194-$F$1188</f>
        <v>809901</v>
      </c>
      <c r="E1194" s="6">
        <f>100*($F1194-$F$1188)/($G$1188-$F$1188)</f>
        <v>25.465429754929737</v>
      </c>
      <c r="F1194" s="6">
        <v>8943299</v>
      </c>
      <c r="G1194" s="6">
        <v>8906744</v>
      </c>
    </row>
    <row r="1197" spans="1:7" ht="20.100000000000001" customHeight="1" x14ac:dyDescent="0.25">
      <c r="A1197" s="4" t="s">
        <v>19</v>
      </c>
      <c r="B1197" s="4" t="s">
        <v>203</v>
      </c>
      <c r="C1197" s="4" t="s">
        <v>93</v>
      </c>
      <c r="D1197" s="4" t="s">
        <v>32</v>
      </c>
      <c r="E1197" s="4" t="s">
        <v>23</v>
      </c>
      <c r="F1197" s="4">
        <v>149936</v>
      </c>
      <c r="G1197" s="4">
        <f>'[1]Худшее для КЗН'!$B$133</f>
        <v>274040</v>
      </c>
    </row>
    <row r="1198" spans="1:7" ht="20.100000000000001" customHeight="1" x14ac:dyDescent="0.25">
      <c r="A1198" s="4" t="s">
        <v>24</v>
      </c>
      <c r="B1198" s="4" t="s">
        <v>25</v>
      </c>
      <c r="C1198" s="4" t="s">
        <v>26</v>
      </c>
      <c r="D1198" s="4" t="s">
        <v>27</v>
      </c>
      <c r="E1198" s="4" t="s">
        <v>28</v>
      </c>
      <c r="F1198" s="4" t="s">
        <v>29</v>
      </c>
      <c r="G1198" s="4" t="s">
        <v>30</v>
      </c>
    </row>
    <row r="1199" spans="1:7" ht="20.100000000000001" customHeight="1" x14ac:dyDescent="0.25">
      <c r="A1199" s="5" t="s">
        <v>13</v>
      </c>
      <c r="B1199" s="5">
        <v>14</v>
      </c>
      <c r="C1199" s="5">
        <v>2083</v>
      </c>
      <c r="D1199" s="5">
        <f>$F1199-$F$1197</f>
        <v>22006</v>
      </c>
      <c r="E1199" s="5">
        <f>100*($F1199-$F$1197)/($G$1197-$F$1197)</f>
        <v>17.731902275510862</v>
      </c>
      <c r="F1199" s="5">
        <v>171942</v>
      </c>
      <c r="G1199" s="5">
        <v>168010</v>
      </c>
    </row>
    <row r="1200" spans="1:7" ht="20.100000000000001" customHeight="1" x14ac:dyDescent="0.25">
      <c r="A1200" s="5" t="s">
        <v>15</v>
      </c>
      <c r="B1200" s="5">
        <v>33</v>
      </c>
      <c r="C1200" s="5">
        <v>4181</v>
      </c>
      <c r="D1200" s="5">
        <f>$F1200-$F$1197</f>
        <v>18238</v>
      </c>
      <c r="E1200" s="5">
        <f>100*($F1200-$F$1197)/($G$1197-$F$1197)</f>
        <v>14.695739057564623</v>
      </c>
      <c r="F1200" s="5">
        <v>168174</v>
      </c>
      <c r="G1200" s="5">
        <v>162712</v>
      </c>
    </row>
    <row r="1201" spans="1:7" ht="20.100000000000001" customHeight="1" x14ac:dyDescent="0.25">
      <c r="A1201" s="5" t="s">
        <v>16</v>
      </c>
      <c r="B1201" s="5">
        <v>91</v>
      </c>
      <c r="C1201" s="5">
        <v>8397</v>
      </c>
      <c r="D1201" s="5">
        <f>$F1201-$F$1197</f>
        <v>14247</v>
      </c>
      <c r="E1201" s="5">
        <f>100*($F1201-$F$1197)/($G$1197-$F$1197)</f>
        <v>11.479887836008508</v>
      </c>
      <c r="F1201" s="5">
        <v>164183</v>
      </c>
      <c r="G1201" s="5">
        <v>162510</v>
      </c>
    </row>
    <row r="1202" spans="1:7" ht="20.100000000000001" customHeight="1" x14ac:dyDescent="0.25">
      <c r="A1202" s="5" t="s">
        <v>17</v>
      </c>
      <c r="B1202" s="5">
        <v>170</v>
      </c>
      <c r="C1202" s="5">
        <v>12583</v>
      </c>
      <c r="D1202" s="5">
        <f>$F1202-$F$1197</f>
        <v>14261</v>
      </c>
      <c r="E1202" s="5">
        <f>100*($F1202-$F$1197)/($G$1197-$F$1197)</f>
        <v>11.491168697221685</v>
      </c>
      <c r="F1202" s="5">
        <v>164197</v>
      </c>
      <c r="G1202" s="5">
        <v>160290</v>
      </c>
    </row>
    <row r="1203" spans="1:7" ht="20.100000000000001" customHeight="1" x14ac:dyDescent="0.25">
      <c r="A1203" s="6" t="s">
        <v>18</v>
      </c>
      <c r="B1203" s="6">
        <v>514</v>
      </c>
      <c r="C1203" s="6">
        <v>21064</v>
      </c>
      <c r="D1203" s="6">
        <f>$F1203-$F$1197</f>
        <v>11418</v>
      </c>
      <c r="E1203" s="6">
        <f>100*($F1203-$F$1197)/($G$1197-$F$1197)</f>
        <v>9.2003480951460066</v>
      </c>
      <c r="F1203" s="6">
        <v>161354</v>
      </c>
      <c r="G1203" s="6">
        <v>156368</v>
      </c>
    </row>
    <row r="1206" spans="1:7" ht="20.100000000000001" customHeight="1" x14ac:dyDescent="0.25">
      <c r="A1206" s="4" t="s">
        <v>19</v>
      </c>
      <c r="B1206" s="4" t="s">
        <v>204</v>
      </c>
      <c r="C1206" s="4" t="s">
        <v>101</v>
      </c>
      <c r="D1206" s="4" t="s">
        <v>32</v>
      </c>
      <c r="E1206" s="4" t="s">
        <v>23</v>
      </c>
      <c r="F1206" s="4">
        <v>240516</v>
      </c>
      <c r="G1206" s="4">
        <f>'[1]Худшее для КЗН'!$B$134</f>
        <v>439504</v>
      </c>
    </row>
    <row r="1207" spans="1:7" ht="20.100000000000001" customHeight="1" x14ac:dyDescent="0.25">
      <c r="A1207" s="4" t="s">
        <v>24</v>
      </c>
      <c r="B1207" s="4" t="s">
        <v>25</v>
      </c>
      <c r="C1207" s="4" t="s">
        <v>26</v>
      </c>
      <c r="D1207" s="4" t="s">
        <v>27</v>
      </c>
      <c r="E1207" s="4" t="s">
        <v>28</v>
      </c>
      <c r="F1207" s="4" t="s">
        <v>29</v>
      </c>
      <c r="G1207" s="4" t="s">
        <v>30</v>
      </c>
    </row>
    <row r="1208" spans="1:7" ht="20.100000000000001" customHeight="1" x14ac:dyDescent="0.25">
      <c r="A1208" s="5" t="s">
        <v>13</v>
      </c>
      <c r="B1208" s="5">
        <v>21</v>
      </c>
      <c r="C1208" s="5">
        <v>2093</v>
      </c>
      <c r="D1208" s="5">
        <f>$F1208-$F$1206</f>
        <v>42572</v>
      </c>
      <c r="E1208" s="5">
        <f>100*($F1208-$F$1206)/($G$1206-$F$1206)</f>
        <v>21.394254929945525</v>
      </c>
      <c r="F1208" s="5">
        <v>283088</v>
      </c>
      <c r="G1208" s="5">
        <v>280062</v>
      </c>
    </row>
    <row r="1209" spans="1:7" ht="20.100000000000001" customHeight="1" x14ac:dyDescent="0.25">
      <c r="A1209" s="5" t="s">
        <v>15</v>
      </c>
      <c r="B1209" s="5">
        <v>48</v>
      </c>
      <c r="C1209" s="5">
        <v>4198</v>
      </c>
      <c r="D1209" s="5">
        <f>$F1209-$F$1206</f>
        <v>36315</v>
      </c>
      <c r="E1209" s="5">
        <f>100*($F1209-$F$1206)/($G$1206-$F$1206)</f>
        <v>18.24984421171126</v>
      </c>
      <c r="F1209" s="5">
        <v>276831</v>
      </c>
      <c r="G1209" s="5">
        <v>272446</v>
      </c>
    </row>
    <row r="1210" spans="1:7" ht="20.100000000000001" customHeight="1" x14ac:dyDescent="0.25">
      <c r="A1210" s="5" t="s">
        <v>16</v>
      </c>
      <c r="B1210" s="5">
        <v>123</v>
      </c>
      <c r="C1210" s="5">
        <v>8419</v>
      </c>
      <c r="D1210" s="5">
        <f>$F1210-$F$1206</f>
        <v>31199</v>
      </c>
      <c r="E1210" s="5">
        <f>100*($F1210-$F$1206)/($G$1206-$F$1206)</f>
        <v>15.678834904617364</v>
      </c>
      <c r="F1210" s="5">
        <v>271715</v>
      </c>
      <c r="G1210" s="5">
        <v>265184</v>
      </c>
    </row>
    <row r="1211" spans="1:7" ht="20.100000000000001" customHeight="1" x14ac:dyDescent="0.25">
      <c r="A1211" s="5" t="s">
        <v>17</v>
      </c>
      <c r="B1211" s="5">
        <v>226</v>
      </c>
      <c r="C1211" s="5">
        <v>12638</v>
      </c>
      <c r="D1211" s="5">
        <f>$F1211-$F$1206</f>
        <v>27443</v>
      </c>
      <c r="E1211" s="5">
        <f>100*($F1211-$F$1206)/($G$1206-$F$1206)</f>
        <v>13.791283896516372</v>
      </c>
      <c r="F1211" s="5">
        <v>267959</v>
      </c>
      <c r="G1211" s="5">
        <v>262272</v>
      </c>
    </row>
    <row r="1212" spans="1:7" ht="20.100000000000001" customHeight="1" x14ac:dyDescent="0.25">
      <c r="A1212" s="6" t="s">
        <v>18</v>
      </c>
      <c r="B1212" s="6">
        <v>618</v>
      </c>
      <c r="C1212" s="6">
        <v>21259</v>
      </c>
      <c r="D1212" s="6">
        <f>$F1212-$F$1206</f>
        <v>21159</v>
      </c>
      <c r="E1212" s="6">
        <f>100*($F1212-$F$1206)/($G$1206-$F$1206)</f>
        <v>10.633304520875631</v>
      </c>
      <c r="F1212" s="6">
        <v>261675</v>
      </c>
      <c r="G1212" s="6">
        <v>256194</v>
      </c>
    </row>
    <row r="1215" spans="1:7" ht="20.100000000000001" customHeight="1" x14ac:dyDescent="0.25">
      <c r="A1215" s="4" t="s">
        <v>19</v>
      </c>
      <c r="B1215" s="4" t="s">
        <v>205</v>
      </c>
      <c r="C1215" s="4" t="s">
        <v>146</v>
      </c>
      <c r="D1215" s="4" t="s">
        <v>42</v>
      </c>
      <c r="E1215" s="4" t="s">
        <v>23</v>
      </c>
      <c r="F1215" s="4">
        <v>273038</v>
      </c>
      <c r="G1215" s="4">
        <f>'[1]Худшее для КЗН'!$B$135</f>
        <v>324002</v>
      </c>
    </row>
    <row r="1216" spans="1:7" ht="20.100000000000001" customHeight="1" x14ac:dyDescent="0.25">
      <c r="A1216" s="4" t="s">
        <v>24</v>
      </c>
      <c r="B1216" s="4" t="s">
        <v>25</v>
      </c>
      <c r="C1216" s="4" t="s">
        <v>26</v>
      </c>
      <c r="D1216" s="4" t="s">
        <v>27</v>
      </c>
      <c r="E1216" s="4" t="s">
        <v>28</v>
      </c>
      <c r="F1216" s="4" t="s">
        <v>29</v>
      </c>
      <c r="G1216" s="4" t="s">
        <v>30</v>
      </c>
    </row>
    <row r="1217" spans="1:7" ht="20.100000000000001" customHeight="1" x14ac:dyDescent="0.25">
      <c r="A1217" s="5" t="s">
        <v>13</v>
      </c>
      <c r="B1217" s="5">
        <v>97</v>
      </c>
      <c r="C1217" s="5">
        <v>2122</v>
      </c>
      <c r="D1217" s="5">
        <f>$F1217-$F$1215</f>
        <v>15789</v>
      </c>
      <c r="E1217" s="5">
        <f>100*($F1217-$F$1215)/($G$1215-$F$1215)</f>
        <v>30.980692253355311</v>
      </c>
      <c r="F1217" s="5">
        <v>288827</v>
      </c>
      <c r="G1217" s="5">
        <v>287806</v>
      </c>
    </row>
    <row r="1218" spans="1:7" ht="20.100000000000001" customHeight="1" x14ac:dyDescent="0.25">
      <c r="A1218" s="5" t="s">
        <v>15</v>
      </c>
      <c r="B1218" s="5">
        <v>203</v>
      </c>
      <c r="C1218" s="5">
        <v>4275</v>
      </c>
      <c r="D1218" s="5">
        <f>$F1218-$F$1215</f>
        <v>13868</v>
      </c>
      <c r="E1218" s="5">
        <f>100*($F1218-$F$1215)/($G$1215-$F$1215)</f>
        <v>27.211364885016874</v>
      </c>
      <c r="F1218" s="5">
        <v>286906</v>
      </c>
      <c r="G1218" s="5">
        <v>285426</v>
      </c>
    </row>
    <row r="1219" spans="1:7" ht="20.100000000000001" customHeight="1" x14ac:dyDescent="0.25">
      <c r="A1219" s="5" t="s">
        <v>16</v>
      </c>
      <c r="B1219" s="5">
        <v>458</v>
      </c>
      <c r="C1219" s="5">
        <v>8586</v>
      </c>
      <c r="D1219" s="5">
        <f>$F1219-$F$1215</f>
        <v>12158</v>
      </c>
      <c r="E1219" s="5">
        <f>100*($F1219-$F$1215)/($G$1215-$F$1215)</f>
        <v>23.856055254689586</v>
      </c>
      <c r="F1219" s="5">
        <v>285196</v>
      </c>
      <c r="G1219" s="5">
        <v>284578</v>
      </c>
    </row>
    <row r="1220" spans="1:7" ht="20.100000000000001" customHeight="1" x14ac:dyDescent="0.25">
      <c r="A1220" s="5" t="s">
        <v>17</v>
      </c>
      <c r="B1220" s="5">
        <v>748</v>
      </c>
      <c r="C1220" s="5">
        <v>12893</v>
      </c>
      <c r="D1220" s="5">
        <f>$F1220-$F$1215</f>
        <v>11625</v>
      </c>
      <c r="E1220" s="5">
        <f>100*($F1220-$F$1215)/($G$1215-$F$1215)</f>
        <v>22.810218978102188</v>
      </c>
      <c r="F1220" s="5">
        <v>284663</v>
      </c>
      <c r="G1220" s="5">
        <v>283694</v>
      </c>
    </row>
    <row r="1221" spans="1:7" ht="20.100000000000001" customHeight="1" x14ac:dyDescent="0.25">
      <c r="A1221" s="6" t="s">
        <v>18</v>
      </c>
      <c r="B1221" s="6">
        <v>1648</v>
      </c>
      <c r="C1221" s="6">
        <v>21683</v>
      </c>
      <c r="D1221" s="6">
        <f>$F1221-$F$1215</f>
        <v>10487</v>
      </c>
      <c r="E1221" s="6">
        <f>100*($F1221-$F$1215)/($G$1215-$F$1215)</f>
        <v>20.577270229966249</v>
      </c>
      <c r="F1221" s="6">
        <v>283525</v>
      </c>
      <c r="G1221" s="6">
        <v>282852</v>
      </c>
    </row>
    <row r="1224" spans="1:7" ht="20.100000000000001" customHeight="1" x14ac:dyDescent="0.25">
      <c r="A1224" s="4" t="s">
        <v>19</v>
      </c>
      <c r="B1224" s="4" t="s">
        <v>206</v>
      </c>
      <c r="C1224" s="4" t="s">
        <v>104</v>
      </c>
      <c r="D1224" s="4" t="s">
        <v>32</v>
      </c>
      <c r="E1224" s="4" t="s">
        <v>23</v>
      </c>
      <c r="F1224" s="4">
        <v>48816</v>
      </c>
      <c r="G1224" s="4">
        <f>'[1]Худшее для КЗН'!$B$136</f>
        <v>62006</v>
      </c>
    </row>
    <row r="1225" spans="1:7" ht="20.100000000000001" customHeight="1" x14ac:dyDescent="0.25">
      <c r="A1225" s="4" t="s">
        <v>24</v>
      </c>
      <c r="B1225" s="4" t="s">
        <v>25</v>
      </c>
      <c r="C1225" s="4" t="s">
        <v>26</v>
      </c>
      <c r="D1225" s="4" t="s">
        <v>27</v>
      </c>
      <c r="E1225" s="4" t="s">
        <v>28</v>
      </c>
      <c r="F1225" s="4" t="s">
        <v>29</v>
      </c>
      <c r="G1225" s="4" t="s">
        <v>30</v>
      </c>
    </row>
    <row r="1226" spans="1:7" ht="20.100000000000001" customHeight="1" x14ac:dyDescent="0.25">
      <c r="A1226" s="5" t="s">
        <v>13</v>
      </c>
      <c r="B1226" s="5">
        <v>30</v>
      </c>
      <c r="C1226" s="5">
        <v>2093</v>
      </c>
      <c r="D1226" s="5">
        <f>$F1226-$F$1224</f>
        <v>3103</v>
      </c>
      <c r="E1226" s="5">
        <f>100*($F1226-$F$1224)/($G$1224-$F$1224)</f>
        <v>23.525398028809704</v>
      </c>
      <c r="F1226" s="5">
        <v>51919</v>
      </c>
      <c r="G1226" s="5">
        <v>51146</v>
      </c>
    </row>
    <row r="1227" spans="1:7" ht="20.100000000000001" customHeight="1" x14ac:dyDescent="0.25">
      <c r="A1227" s="5" t="s">
        <v>15</v>
      </c>
      <c r="B1227" s="5">
        <v>66</v>
      </c>
      <c r="C1227" s="5">
        <v>4220</v>
      </c>
      <c r="D1227" s="5">
        <f>$F1227-$F$1224</f>
        <v>2684</v>
      </c>
      <c r="E1227" s="5">
        <f>100*($F1227-$F$1224)/($G$1224-$F$1224)</f>
        <v>20.348749052312357</v>
      </c>
      <c r="F1227" s="5">
        <v>51500</v>
      </c>
      <c r="G1227" s="5">
        <v>51222</v>
      </c>
    </row>
    <row r="1228" spans="1:7" ht="20.100000000000001" customHeight="1" x14ac:dyDescent="0.25">
      <c r="A1228" s="5" t="s">
        <v>16</v>
      </c>
      <c r="B1228" s="5">
        <v>160</v>
      </c>
      <c r="C1228" s="5">
        <v>8450</v>
      </c>
      <c r="D1228" s="5">
        <f>$F1228-$F$1224</f>
        <v>2216</v>
      </c>
      <c r="E1228" s="5">
        <f>100*($F1228-$F$1224)/($G$1224-$F$1224)</f>
        <v>16.800606520090977</v>
      </c>
      <c r="F1228" s="5">
        <v>51032</v>
      </c>
      <c r="G1228" s="5">
        <v>50680</v>
      </c>
    </row>
    <row r="1229" spans="1:7" ht="20.100000000000001" customHeight="1" x14ac:dyDescent="0.25">
      <c r="A1229" s="5" t="s">
        <v>17</v>
      </c>
      <c r="B1229" s="5">
        <v>286</v>
      </c>
      <c r="C1229" s="5">
        <v>12760</v>
      </c>
      <c r="D1229" s="5">
        <f>$F1229-$F$1224</f>
        <v>2015</v>
      </c>
      <c r="E1229" s="5">
        <f>100*($F1229-$F$1224)/($G$1224-$F$1224)</f>
        <v>15.276724791508718</v>
      </c>
      <c r="F1229" s="5">
        <v>50831</v>
      </c>
      <c r="G1229" s="5">
        <v>50544</v>
      </c>
    </row>
    <row r="1230" spans="1:7" ht="20.100000000000001" customHeight="1" x14ac:dyDescent="0.25">
      <c r="A1230" s="6" t="s">
        <v>18</v>
      </c>
      <c r="B1230" s="6">
        <v>750</v>
      </c>
      <c r="C1230" s="6">
        <v>21241</v>
      </c>
      <c r="D1230" s="6">
        <f>$F1230-$F$1224</f>
        <v>1932</v>
      </c>
      <c r="E1230" s="6">
        <f>100*($F1230-$F$1224)/($G$1224-$F$1224)</f>
        <v>14.647460197119029</v>
      </c>
      <c r="F1230" s="6">
        <v>50748</v>
      </c>
      <c r="G1230" s="6">
        <v>50468</v>
      </c>
    </row>
    <row r="1234" spans="1:38" ht="20.100000000000001" customHeight="1" x14ac:dyDescent="0.25">
      <c r="A1234" s="2" t="s">
        <v>28</v>
      </c>
      <c r="B1234" s="7" t="s">
        <v>207</v>
      </c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9"/>
    </row>
    <row r="1235" spans="1:38" ht="20.100000000000001" customHeight="1" x14ac:dyDescent="0.25">
      <c r="A1235" s="3" t="s">
        <v>208</v>
      </c>
      <c r="B1235" s="3" t="s">
        <v>209</v>
      </c>
      <c r="C1235" s="3">
        <v>10</v>
      </c>
      <c r="D1235" s="3">
        <v>12</v>
      </c>
      <c r="E1235" s="3">
        <v>14</v>
      </c>
      <c r="F1235" s="3">
        <v>15</v>
      </c>
      <c r="G1235" s="3">
        <v>16</v>
      </c>
      <c r="H1235" s="3">
        <v>17</v>
      </c>
      <c r="I1235" s="3">
        <v>18</v>
      </c>
      <c r="J1235" s="3">
        <v>19</v>
      </c>
      <c r="K1235" s="3">
        <v>20</v>
      </c>
      <c r="L1235" s="3">
        <v>21</v>
      </c>
      <c r="M1235" s="3">
        <v>22</v>
      </c>
      <c r="N1235" s="3">
        <v>24</v>
      </c>
      <c r="O1235" s="3">
        <v>25</v>
      </c>
      <c r="P1235" s="3">
        <v>26</v>
      </c>
      <c r="Q1235" s="3">
        <v>27</v>
      </c>
      <c r="R1235" s="3">
        <v>28</v>
      </c>
      <c r="S1235" s="3">
        <v>30</v>
      </c>
      <c r="T1235" s="3">
        <v>32</v>
      </c>
      <c r="U1235" s="3">
        <v>35</v>
      </c>
      <c r="V1235" s="3">
        <v>36</v>
      </c>
      <c r="W1235" s="3">
        <v>40</v>
      </c>
      <c r="X1235" s="3">
        <v>42</v>
      </c>
      <c r="Y1235" s="3">
        <v>49</v>
      </c>
      <c r="Z1235" s="3">
        <v>50</v>
      </c>
      <c r="AA1235" s="3">
        <v>56</v>
      </c>
      <c r="AB1235" s="3">
        <v>60</v>
      </c>
      <c r="AC1235" s="3">
        <v>64</v>
      </c>
      <c r="AD1235" s="3">
        <v>70</v>
      </c>
      <c r="AE1235" s="3">
        <v>72</v>
      </c>
      <c r="AF1235" s="3">
        <v>80</v>
      </c>
      <c r="AG1235" s="3">
        <v>81</v>
      </c>
      <c r="AH1235" s="3">
        <v>90</v>
      </c>
      <c r="AI1235" s="3">
        <v>100</v>
      </c>
      <c r="AJ1235" s="3">
        <v>128</v>
      </c>
      <c r="AK1235" s="3">
        <v>150</v>
      </c>
      <c r="AL1235" s="3">
        <v>256</v>
      </c>
    </row>
    <row r="1236" spans="1:38" ht="20.100000000000001" customHeight="1" x14ac:dyDescent="0.25">
      <c r="A1236" s="3" t="s">
        <v>13</v>
      </c>
      <c r="B1236" s="3">
        <f>AVERAGE(C1236:AL1236)</f>
        <v>20.353589868777949</v>
      </c>
      <c r="C1236" s="3">
        <f>AVERAGE($E$956,$E$965)</f>
        <v>6.1515106498063981</v>
      </c>
      <c r="D1236" s="3">
        <f>AVERAGE($E$83,$E$92,$E$101,$E$389,$E$605,$E$740,$E$767,$E$974,$E$983)</f>
        <v>7.6678939587550117</v>
      </c>
      <c r="E1236" s="3">
        <f>AVERAGE($E$398,$E$614)</f>
        <v>7.6963296036808533</v>
      </c>
      <c r="F1236" s="3">
        <f>AVERAGE($E$110,$E$119,$E$128,$E$623,$E$749,$E$776,$E$1001,$E$1010)</f>
        <v>9.3810841477813991</v>
      </c>
      <c r="G1236" s="3">
        <f>AVERAGE($E$227,$E$236,$E$245,$E$254,$E$263,$E$272,$E$281,$E$290,$E$299,$E$308,$E$407,$E$632,$E$641)</f>
        <v>4.3252421143216049</v>
      </c>
      <c r="H1236" s="3">
        <f>AVERAGE($E$650,$E$1019)</f>
        <v>15.149149618448423</v>
      </c>
      <c r="I1236" s="3">
        <f>AVERAGE($E$137,$E$146,$E$416,$E$659)</f>
        <v>11.670444922506372</v>
      </c>
      <c r="J1236" s="3">
        <f>AVERAGE($E$209)</f>
        <v>5.7337605521199793</v>
      </c>
      <c r="K1236" s="3">
        <f>AVERAGE($E$155,$E$164,$E$173,$E$425,$E$461,$E$470,$E$668,$E$758,$E$785,$E$1028,$E$1037)</f>
        <v>17.379207798184833</v>
      </c>
      <c r="L1236" s="3">
        <f>AVERAGE($E$677)</f>
        <v>14.462809917355372</v>
      </c>
      <c r="M1236" s="3">
        <f>AVERAGE($E$182,$E$191,$E$686)</f>
        <v>7.9717052650774436</v>
      </c>
      <c r="N1236" s="3">
        <f>AVERAGE($E$695)</f>
        <v>18.675179569034317</v>
      </c>
      <c r="O1236" s="3">
        <f>AVERAGE($E$200,$E$704,$E$1055,$E$1064)</f>
        <v>15.869931840348379</v>
      </c>
      <c r="P1236" s="3">
        <f>AVERAGE($E$11,$E$20,$E$29,$E$38,$E$47,$E$56,$E$65,$E$74)</f>
        <v>4.7671321484000826</v>
      </c>
      <c r="Q1236" s="3">
        <f>AVERAGE($E$713)</f>
        <v>17.913708356089568</v>
      </c>
      <c r="R1236" s="3">
        <f>AVERAGE($E$722)</f>
        <v>18.257261410788381</v>
      </c>
      <c r="S1236" s="3">
        <f>AVERAGE($E$434,$E$443,$E$479,$E$488,$E$731,$E$1073,$E$1082,$E$1199)</f>
        <v>25.146653191368291</v>
      </c>
      <c r="T1236" s="3">
        <f>AVERAGE($E$317,$E$326,$E$335,$E$344,$E$353,$E$362,$E$371,$E$452)</f>
        <v>13.120424309741162</v>
      </c>
      <c r="U1236" s="3">
        <f>AVERAGE($E$1091,$E$1100)</f>
        <v>20.096965555912668</v>
      </c>
      <c r="V1236" s="3">
        <f>AVERAGE($E$911,$E$920,$E$929)</f>
        <v>12.290941710156252</v>
      </c>
      <c r="W1236" s="3">
        <f>AVERAGE($E$497,$E$506,$E$1109,$E$1118,$E$1208)</f>
        <v>32.098723570160097</v>
      </c>
      <c r="X1236" s="3">
        <f>AVERAGE($E$848)</f>
        <v>24.993770246698229</v>
      </c>
      <c r="Y1236" s="3">
        <f>AVERAGE($E$857)</f>
        <v>23.480810234541579</v>
      </c>
      <c r="Z1236" s="3">
        <f>AVERAGE($E$515,$E$524,$E$1127,$E$1136,$E$1226)</f>
        <v>34.332409673549236</v>
      </c>
      <c r="AA1236" s="3">
        <f>AVERAGE($E$866)</f>
        <v>25.294633901705115</v>
      </c>
      <c r="AB1236" s="3">
        <f>AVERAGE($E$533,$E$542,$E$1145,$E$1154)</f>
        <v>39.507860815333473</v>
      </c>
      <c r="AC1236" s="3">
        <f>AVERAGE($E$380,$E$875,$E$1163)</f>
        <v>12.444801238047154</v>
      </c>
      <c r="AD1236" s="3">
        <f>AVERAGE($E$551,$E$560)</f>
        <v>53.28899037315243</v>
      </c>
      <c r="AE1236" s="3">
        <f>AVERAGE($E$884)</f>
        <v>28.756715272448197</v>
      </c>
      <c r="AF1236" s="3">
        <f>AVERAGE($E$569,$E$578,$E$1172,$E$1181)</f>
        <v>42.228688078049217</v>
      </c>
      <c r="AG1236" s="3">
        <f>AVERAGE($E$893)</f>
        <v>29.965824052795945</v>
      </c>
      <c r="AH1236" s="3">
        <f>AVERAGE($E$587,$E$596,$E$902)</f>
        <v>47.306658561915221</v>
      </c>
      <c r="AI1236" s="3">
        <f>AVERAGE($E$794,$E$803,$E$812,$E$821,$E$830,$E$839,$E$938,$E$947,$E$1217)</f>
        <v>30.467520553520256</v>
      </c>
      <c r="AJ1236" s="3">
        <f>AVERAGE($E$218)</f>
        <v>18.062827225130889</v>
      </c>
      <c r="AK1236" s="3">
        <f>AVERAGE($E$992,$E$1190)</f>
        <v>32.302635356222893</v>
      </c>
      <c r="AL1236" s="3">
        <f>AVERAGE($E$1046)</f>
        <v>4.4690294828594475</v>
      </c>
    </row>
    <row r="1237" spans="1:38" ht="20.100000000000001" customHeight="1" x14ac:dyDescent="0.25">
      <c r="A1237" s="3" t="s">
        <v>15</v>
      </c>
      <c r="B1237" s="3">
        <f>AVERAGE(C1237:AL1237)</f>
        <v>17.395939601572536</v>
      </c>
      <c r="C1237" s="3">
        <f>AVERAGE($E$957,$E$966)</f>
        <v>3.7346769284131356</v>
      </c>
      <c r="D1237" s="3">
        <f>AVERAGE($E$84,$E$93,$E$102,$E$390,$E$606,$E$741,$E$768,$E$975,$E$984)</f>
        <v>5.7412881877504773</v>
      </c>
      <c r="E1237" s="3">
        <f>AVERAGE($E$399,$E$615)</f>
        <v>5.9202133221792321</v>
      </c>
      <c r="F1237" s="3">
        <f>AVERAGE($E$111,$E$120,$E$129,$E$624,$E$750,$E$777,$E$1002,$E$1011)</f>
        <v>6.8296451556213746</v>
      </c>
      <c r="G1237" s="3">
        <f>AVERAGE($E$228,$E$237,$E$246,$E$255,$E$264,$E$273,$E$282,$E$291,$E$300,$E$309,$E$408,$E$633,$E$642)</f>
        <v>2.6101870826860667</v>
      </c>
      <c r="H1237" s="3">
        <f>AVERAGE($E$651,$E$1020)</f>
        <v>10.561579261892344</v>
      </c>
      <c r="I1237" s="3">
        <f>AVERAGE($E$138,$E$147,$E$417,$E$660)</f>
        <v>8.3971872377554533</v>
      </c>
      <c r="J1237" s="3">
        <f>AVERAGE($E$210)</f>
        <v>3.7352992366016187</v>
      </c>
      <c r="K1237" s="3">
        <f>AVERAGE($E$156,$E$165,$E$174,$E$426,$E$462,$E$471,$E$669,$E$759,$E$786,$E$1029,$E$1038)</f>
        <v>14.38489484569455</v>
      </c>
      <c r="L1237" s="3">
        <f>AVERAGE($E$678)</f>
        <v>11.00206611570248</v>
      </c>
      <c r="M1237" s="3">
        <f>AVERAGE($E$183,$E$192,$E$687)</f>
        <v>6.4265156736817275</v>
      </c>
      <c r="N1237" s="3">
        <f>AVERAGE($E$696)</f>
        <v>14.245810055865922</v>
      </c>
      <c r="O1237" s="3">
        <f>AVERAGE($E$201,$E$705,$E$1056,$E$1065)</f>
        <v>12.180292368994341</v>
      </c>
      <c r="P1237" s="3">
        <f>AVERAGE($E$12,$E$21,$E$30,$E$39,$E$48,$E$57,$E$66,$E$75)</f>
        <v>2.859543759315859</v>
      </c>
      <c r="Q1237" s="3">
        <f>AVERAGE($E$714)</f>
        <v>13.48989623156745</v>
      </c>
      <c r="R1237" s="3">
        <f>AVERAGE($E$723)</f>
        <v>14.493183165382336</v>
      </c>
      <c r="S1237" s="3">
        <f>AVERAGE($E$435,$E$444,$E$480,$E$489,$E$732,$E$1074,$E$1083,$E$1200)</f>
        <v>21.655512526134952</v>
      </c>
      <c r="T1237" s="3">
        <f>AVERAGE($E$318,$E$327,$E$336,$E$345,$E$354,$E$363,$E$372,$E$453)</f>
        <v>9.2645126805586706</v>
      </c>
      <c r="U1237" s="3">
        <f>AVERAGE($E$1092,$E$1101)</f>
        <v>16.743939620634187</v>
      </c>
      <c r="V1237" s="3">
        <f>AVERAGE($E$912,$E$921,$E$930)</f>
        <v>10.349473046510214</v>
      </c>
      <c r="W1237" s="3">
        <f>AVERAGE($E$498,$E$507,$E$1110,$E$1119,$E$1209)</f>
        <v>29.047712004188035</v>
      </c>
      <c r="X1237" s="3">
        <f>AVERAGE($E$849)</f>
        <v>19.324694742088212</v>
      </c>
      <c r="Y1237" s="3">
        <f>AVERAGE($E$858)</f>
        <v>20.202558635394457</v>
      </c>
      <c r="Z1237" s="3">
        <f>AVERAGE($E$516,$E$525,$E$1128,$E$1137,$E$1227)</f>
        <v>31.351744296231391</v>
      </c>
      <c r="AA1237" s="3">
        <f>AVERAGE($E$867)</f>
        <v>21.98470411233701</v>
      </c>
      <c r="AB1237" s="3">
        <f>AVERAGE($E$534,$E$543,$E$1146,$E$1155)</f>
        <v>36.886738113492619</v>
      </c>
      <c r="AC1237" s="3">
        <f>AVERAGE($E$381,$E$876,$E$1164)</f>
        <v>9.749306486351708</v>
      </c>
      <c r="AD1237" s="3">
        <f>AVERAGE($E$552,$E$561)</f>
        <v>51.458190496838483</v>
      </c>
      <c r="AE1237" s="3">
        <f>AVERAGE($E$885)</f>
        <v>25.928626247122025</v>
      </c>
      <c r="AF1237" s="3">
        <f>AVERAGE($E$570,$E$579,$E$1173,$E$1182)</f>
        <v>39.755922379110658</v>
      </c>
      <c r="AG1237" s="3">
        <f>AVERAGE($E$894)</f>
        <v>26.191738848624123</v>
      </c>
      <c r="AH1237" s="3">
        <f>AVERAGE($E$588,$E$597,$E$903)</f>
        <v>44.733122240997382</v>
      </c>
      <c r="AI1237" s="3">
        <f>AVERAGE($E$795,$E$804,$E$813,$E$822,$E$831,$E$840,$E$939,$E$948,$E$1218)</f>
        <v>27.799705533076025</v>
      </c>
      <c r="AJ1237" s="3">
        <f>AVERAGE($E$219)</f>
        <v>13.874345549738219</v>
      </c>
      <c r="AK1237" s="3">
        <f>AVERAGE($E$993,$E$1191)</f>
        <v>29.784546419641266</v>
      </c>
      <c r="AL1237" s="3">
        <f>AVERAGE($E$1047)</f>
        <v>3.554453048437292</v>
      </c>
    </row>
    <row r="1238" spans="1:38" ht="20.100000000000001" customHeight="1" x14ac:dyDescent="0.25">
      <c r="A1238" s="3" t="s">
        <v>16</v>
      </c>
      <c r="B1238" s="3">
        <f>AVERAGE(C1238:AL1238)</f>
        <v>14.97040766408425</v>
      </c>
      <c r="C1238" s="3">
        <f>AVERAGE($E$958,$E$967)</f>
        <v>2.5792934984190063</v>
      </c>
      <c r="D1238" s="3">
        <f>AVERAGE($E$85,$E$94,$E$103,$E$391,$E$607,$E$742,$E$769,$E$976,$E$985)</f>
        <v>3.7849961409391457</v>
      </c>
      <c r="E1238" s="3">
        <f>AVERAGE($E$400,$E$616)</f>
        <v>3.0677263062497824</v>
      </c>
      <c r="F1238" s="3">
        <f>AVERAGE($E$112,$E$121,$E$130,$E$625,$E$751,$E$778,$E$1003,$E$1012)</f>
        <v>5.2273802143825607</v>
      </c>
      <c r="G1238" s="3">
        <f>AVERAGE($E$229,$E$238,$E$247,$E$256,$E$265,$E$274,$E$283,$E$292,$E$301,$E$310,$E$409,$E$634,$E$643)</f>
        <v>1.4412019842505295</v>
      </c>
      <c r="H1238" s="3">
        <f>AVERAGE($E$652,$E$1021)</f>
        <v>7.9282183757280622</v>
      </c>
      <c r="I1238" s="3">
        <f>AVERAGE($E$139,$E$148,$E$418,$E$661)</f>
        <v>5.497818468934458</v>
      </c>
      <c r="J1238" s="3">
        <f>AVERAGE($E$211)</f>
        <v>2.5486522401018723</v>
      </c>
      <c r="K1238" s="3">
        <f>AVERAGE($E$157,$E$166,$E$175,$E$427,$E$463,$E$472,$E$670,$E$760,$E$787,$E$1030,$E$1039)</f>
        <v>11.891894372944211</v>
      </c>
      <c r="L1238" s="3">
        <f>AVERAGE($E$679)</f>
        <v>7.9028925619834709</v>
      </c>
      <c r="M1238" s="3">
        <f>AVERAGE($E$184,$E$193,$E$688)</f>
        <v>4.9798861110227364</v>
      </c>
      <c r="N1238" s="3">
        <f>AVERAGE($E$697)</f>
        <v>9.696727853152435</v>
      </c>
      <c r="O1238" s="3">
        <f>AVERAGE($E$202,$E$706,$E$1057,$E$1066)</f>
        <v>9.2092885133848217</v>
      </c>
      <c r="P1238" s="3">
        <f>AVERAGE($E$13,$E$22,$E$31,$E$40,$E$49,$E$58,$E$67,$E$76)</f>
        <v>1.6102447761745462</v>
      </c>
      <c r="Q1238" s="3">
        <f>AVERAGE($E$715)</f>
        <v>11.414527580557072</v>
      </c>
      <c r="R1238" s="3">
        <f>AVERAGE($E$724)</f>
        <v>11.351511558980439</v>
      </c>
      <c r="S1238" s="3">
        <f>AVERAGE($E$436,$E$445,$E$481,$E$490,$E$733,$E$1075,$E$1084,$E$1201)</f>
        <v>19.12403951181043</v>
      </c>
      <c r="T1238" s="3">
        <f>AVERAGE($E$319,$E$328,$E$337,$E$346,$E$355,$E$364,$E$373,$E$454)</f>
        <v>6.8401111595345236</v>
      </c>
      <c r="U1238" s="3">
        <f>AVERAGE($E$1093,$E$1102)</f>
        <v>14.760749240390091</v>
      </c>
      <c r="V1238" s="3">
        <f>AVERAGE($E$913,$E$922,$E$931)</f>
        <v>7.9203641654038153</v>
      </c>
      <c r="W1238" s="3">
        <f>AVERAGE($E$499,$E$508,$E$1111,$E$1120,$E$1210)</f>
        <v>26.587151080795984</v>
      </c>
      <c r="X1238" s="3">
        <f>AVERAGE($E$850)</f>
        <v>17.094443060054822</v>
      </c>
      <c r="Y1238" s="3">
        <f>AVERAGE($E$859)</f>
        <v>18.425728500355365</v>
      </c>
      <c r="Z1238" s="3">
        <f>AVERAGE($E$517,$E$526,$E$1129,$E$1138,$E$1228)</f>
        <v>28.372168745549789</v>
      </c>
      <c r="AA1238" s="3">
        <f>AVERAGE($E$868)</f>
        <v>18.148194583751255</v>
      </c>
      <c r="AB1238" s="3">
        <f>AVERAGE($E$535,$E$544,$E$1147,$E$1156)</f>
        <v>34.182259841388344</v>
      </c>
      <c r="AC1238" s="3">
        <f>AVERAGE($E$382,$E$877,$E$1165)</f>
        <v>8.1482071435620647</v>
      </c>
      <c r="AD1238" s="3">
        <f>AVERAGE($E$553,$E$562)</f>
        <v>49.287964175478081</v>
      </c>
      <c r="AE1238" s="3">
        <f>AVERAGE($E$886)</f>
        <v>22.544128933231004</v>
      </c>
      <c r="AF1238" s="3">
        <f>AVERAGE($E$571,$E$580,$E$1174,$E$1183)</f>
        <v>37.352577740739591</v>
      </c>
      <c r="AG1238" s="3">
        <f>AVERAGE($E$895)</f>
        <v>22.950916268929351</v>
      </c>
      <c r="AH1238" s="3">
        <f>AVERAGE($E$589,$E$598,$E$904)</f>
        <v>42.820460618738487</v>
      </c>
      <c r="AI1238" s="3">
        <f>AVERAGE($E$796,$E$805,$E$814,$E$823,$E$832,$E$841,$E$940,$E$949,$E$1219)</f>
        <v>24.671870148646022</v>
      </c>
      <c r="AJ1238" s="3">
        <f>AVERAGE($E$220)</f>
        <v>10.209424083769633</v>
      </c>
      <c r="AK1238" s="3">
        <f>AVERAGE($E$994,$E$1192)</f>
        <v>26.736980085333894</v>
      </c>
      <c r="AL1238" s="3">
        <f>AVERAGE($E$1048)</f>
        <v>2.6246762623653757</v>
      </c>
    </row>
    <row r="1239" spans="1:38" ht="20.100000000000001" customHeight="1" x14ac:dyDescent="0.25">
      <c r="A1239" s="3" t="s">
        <v>17</v>
      </c>
      <c r="B1239" s="3">
        <f>AVERAGE(C1239:AL1239)</f>
        <v>13.819218214443517</v>
      </c>
      <c r="C1239" s="3">
        <f>AVERAGE($E$959,$E$968)</f>
        <v>2.1813715275339325</v>
      </c>
      <c r="D1239" s="3">
        <f>AVERAGE($E$86,$E$95,$E$104,$E$392,$E$608,$E$743,$E$770,$E$977,$E$986)</f>
        <v>3.2036294592486789</v>
      </c>
      <c r="E1239" s="3">
        <f>AVERAGE($E$401,$E$617)</f>
        <v>2.7301404719578932</v>
      </c>
      <c r="F1239" s="3">
        <f>AVERAGE($E$113,$E$122,$E$131,$E$626,$E$752,$E$779,$E$1004,$E$1013)</f>
        <v>4.1236139729538106</v>
      </c>
      <c r="G1239" s="3">
        <f>AVERAGE($E$230,$E$239,$E$248,$E$257,$E$266,$E$275,$E$284,$E$293,$E$302,$E$311,$E$410,$E$635,$E$644)</f>
        <v>0.96830992258607451</v>
      </c>
      <c r="H1239" s="3">
        <f>AVERAGE($E$653,$E$1022)</f>
        <v>7.3700716542398332</v>
      </c>
      <c r="I1239" s="3">
        <f>AVERAGE($E$140,$E$149,$E$419,$E$662)</f>
        <v>4.8714736814980713</v>
      </c>
      <c r="J1239" s="3">
        <f>AVERAGE($E$212)</f>
        <v>1.8812182708715788</v>
      </c>
      <c r="K1239" s="3">
        <f>AVERAGE($E$158,$E$167,$E$176,$E$428,$E$464,$E$473,$E$671,$E$761,$E$788,$E$1031,$E$1040)</f>
        <v>10.503112200606802</v>
      </c>
      <c r="L1239" s="3">
        <f>AVERAGE($E$680)</f>
        <v>6.1466942148760326</v>
      </c>
      <c r="M1239" s="3">
        <f>AVERAGE($E$185,$E$194,$E$689)</f>
        <v>4.1337460344534094</v>
      </c>
      <c r="N1239" s="3">
        <f>AVERAGE($E$698)</f>
        <v>9.2976855546687958</v>
      </c>
      <c r="O1239" s="3">
        <f>AVERAGE($E$203,$E$707,$E$1058,$E$1067)</f>
        <v>8.0650696396340926</v>
      </c>
      <c r="P1239" s="3">
        <f>AVERAGE($E$14,$E$23,$E$32,$E$41,$E$50,$E$59,$E$68,$E$77)</f>
        <v>1.3059441344695168</v>
      </c>
      <c r="Q1239" s="3">
        <f>AVERAGE($E$716)</f>
        <v>9.7760786455488802</v>
      </c>
      <c r="R1239" s="3">
        <f>AVERAGE($E$725)</f>
        <v>9.5732068761114402</v>
      </c>
      <c r="S1239" s="3">
        <f>AVERAGE($E$437,$E$446,$E$482,$E$491,$E$734,$E$1076,$E$1085,$E$1202)</f>
        <v>17.432561807873995</v>
      </c>
      <c r="T1239" s="3">
        <f>AVERAGE($E$320,$E$329,$E$338,$E$347,$E$356,$E$365,$E$374,$E$455)</f>
        <v>5.6357246899285727</v>
      </c>
      <c r="U1239" s="3">
        <f>AVERAGE($E$1094,$E$1103)</f>
        <v>12.336070518719245</v>
      </c>
      <c r="V1239" s="3">
        <f>AVERAGE($E$914,$E$923,$E$932)</f>
        <v>7.0674894176446754</v>
      </c>
      <c r="W1239" s="3">
        <f>AVERAGE($E$500,$E$509,$E$1112,$E$1121,$E$1211)</f>
        <v>25.121521034695029</v>
      </c>
      <c r="X1239" s="3">
        <f>AVERAGE($E$851)</f>
        <v>15.848492399700971</v>
      </c>
      <c r="Y1239" s="3">
        <f>AVERAGE($E$860)</f>
        <v>16.773276474769013</v>
      </c>
      <c r="Z1239" s="3">
        <f>AVERAGE($E$518,$E$527,$E$1130,$E$1139,$E$1229)</f>
        <v>27.249870375115318</v>
      </c>
      <c r="AA1239" s="3">
        <f>AVERAGE($E$869)</f>
        <v>17.471163490471415</v>
      </c>
      <c r="AB1239" s="3">
        <f>AVERAGE($E$536,$E$545,$E$1148,$E$1157)</f>
        <v>33.006184174213892</v>
      </c>
      <c r="AC1239" s="3">
        <f>AVERAGE($E$383,$E$878,$E$1166)</f>
        <v>6.9867179359482705</v>
      </c>
      <c r="AD1239" s="3">
        <f>AVERAGE($E$554,$E$563)</f>
        <v>47.73986820486796</v>
      </c>
      <c r="AE1239" s="3">
        <f>AVERAGE($E$887)</f>
        <v>21.005372217958556</v>
      </c>
      <c r="AF1239" s="3">
        <f>AVERAGE($E$572,$E$581,$E$1175,$E$1184)</f>
        <v>36.100921691061544</v>
      </c>
      <c r="AG1239" s="3">
        <f>AVERAGE($E$896)</f>
        <v>21.922691650462554</v>
      </c>
      <c r="AH1239" s="3">
        <f>AVERAGE($E$590,$E$599,$E$905)</f>
        <v>41.495714651170751</v>
      </c>
      <c r="AI1239" s="3">
        <f>AVERAGE($E$797,$E$806,$E$815,$E$824,$E$833,$E$842,$E$941,$E$950,$E$1220)</f>
        <v>23.523157285807262</v>
      </c>
      <c r="AJ1239" s="3">
        <f>AVERAGE($E$221)</f>
        <v>6.8062827225130889</v>
      </c>
      <c r="AK1239" s="3">
        <f>AVERAGE($E$995,$E$1193)</f>
        <v>25.347681238415682</v>
      </c>
      <c r="AL1239" s="3">
        <f>AVERAGE($E$1049)</f>
        <v>2.4897274773698901</v>
      </c>
    </row>
    <row r="1240" spans="1:38" ht="20.100000000000001" customHeight="1" x14ac:dyDescent="0.25">
      <c r="A1240" s="3" t="s">
        <v>18</v>
      </c>
      <c r="B1240" s="3">
        <f>AVERAGE(C1240:AL1240)</f>
        <v>12.531611400474905</v>
      </c>
      <c r="C1240" s="3">
        <f>AVERAGE($E$960,$E$969)</f>
        <v>1.4899562754098472</v>
      </c>
      <c r="D1240" s="3">
        <f>AVERAGE($E$87,$E$96,$E$105,$E$393,$E$609,$E$744,$E$771,$E$978,$E$987)</f>
        <v>2.5036020851250966</v>
      </c>
      <c r="E1240" s="3">
        <f>AVERAGE($E$402,$E$618)</f>
        <v>1.7466624838788387</v>
      </c>
      <c r="F1240" s="3">
        <f>AVERAGE($E$114,$E$123,$E$132,$E$627,$E$753,$E$780,$E$1005,$E$1014)</f>
        <v>3.5880098206996744</v>
      </c>
      <c r="G1240" s="3">
        <f>AVERAGE($E$231,$E$240,$E$249,$E$258,$E$267,$E$276,$E$285,$E$294,$E$303,$E$312,$E$411,$E$636,$E$645)</f>
        <v>0.81550298580170988</v>
      </c>
      <c r="H1240" s="3">
        <f>AVERAGE($E$654,$E$1023)</f>
        <v>6.3177548588087848</v>
      </c>
      <c r="I1240" s="3">
        <f>AVERAGE($E$141,$E$150,$E$420,$E$663)</f>
        <v>3.6203123504822763</v>
      </c>
      <c r="J1240" s="3">
        <f>AVERAGE($E$213)</f>
        <v>1.886808186189221</v>
      </c>
      <c r="K1240" s="3">
        <f>AVERAGE($E$159,$E$168,$E$177,$E$429,$E$465,$E$474,$E$672,$E$762,$E$789,$E$1032,$E$1041)</f>
        <v>9.0250289665380894</v>
      </c>
      <c r="L1240" s="3">
        <f>AVERAGE($E$681)</f>
        <v>5.2685950413223139</v>
      </c>
      <c r="M1240" s="3">
        <f>AVERAGE($E$186,$E$195,$E$690)</f>
        <v>3.2555870377562655</v>
      </c>
      <c r="N1240" s="3">
        <f>AVERAGE($E$699)</f>
        <v>8.6193136472466083</v>
      </c>
      <c r="O1240" s="3">
        <f>AVERAGE($E$204,$E$708,$E$1059,$E$1068)</f>
        <v>7.2078397012668809</v>
      </c>
      <c r="P1240" s="3">
        <f>AVERAGE($E$15,$E$24,$E$33,$E$42,$E$51,$E$60,$E$69,$E$78)</f>
        <v>0.90831850593507246</v>
      </c>
      <c r="Q1240" s="3">
        <f>AVERAGE($E$717)</f>
        <v>7.4003276897870016</v>
      </c>
      <c r="R1240" s="3">
        <f>AVERAGE($E$726)</f>
        <v>7.7652637818612922</v>
      </c>
      <c r="S1240" s="3">
        <f>AVERAGE($E$438,$E$447,$E$483,$E$492,$E$735,$E$1077,$E$1086,$E$1203)</f>
        <v>15.25178691452653</v>
      </c>
      <c r="T1240" s="3">
        <f>AVERAGE($E$321,$E$330,$E$339,$E$348,$E$357,$E$366,$E$375,$E$456)</f>
        <v>4.5578259798320708</v>
      </c>
      <c r="U1240" s="3">
        <f>AVERAGE($E$1095,$E$1104)</f>
        <v>11.650092203574731</v>
      </c>
      <c r="V1240" s="3">
        <f>AVERAGE($E$915,$E$924,$E$933)</f>
        <v>5.999170918115829</v>
      </c>
      <c r="W1240" s="3">
        <f>AVERAGE($E$501,$E$510,$E$1113,$E$1122,$E$1212)</f>
        <v>23.053469779121048</v>
      </c>
      <c r="X1240" s="3">
        <f>AVERAGE($E$852)</f>
        <v>14.652379765761276</v>
      </c>
      <c r="Y1240" s="3">
        <f>AVERAGE($E$861)</f>
        <v>13.503909026297086</v>
      </c>
      <c r="Z1240" s="3">
        <f>AVERAGE($E$519,$E$528,$E$1131,$E$1140,$E$1230)</f>
        <v>26.081561648757685</v>
      </c>
      <c r="AA1240" s="3">
        <f>AVERAGE($E$870)</f>
        <v>14.963640922768304</v>
      </c>
      <c r="AB1240" s="3">
        <f>AVERAGE($E$537,$E$546,$E$1149,$E$1158)</f>
        <v>30.77779819984476</v>
      </c>
      <c r="AC1240" s="3">
        <f>AVERAGE($E$384,$E$879,$E$1167)</f>
        <v>6.3932766913243197</v>
      </c>
      <c r="AD1240" s="3">
        <f>AVERAGE($E$555,$E$564)</f>
        <v>46.430202660855208</v>
      </c>
      <c r="AE1240" s="3">
        <f>AVERAGE($E$888)</f>
        <v>19.984650805832693</v>
      </c>
      <c r="AF1240" s="3">
        <f>AVERAGE($E$573,$E$582,$E$1176,$E$1185)</f>
        <v>34.173974321687339</v>
      </c>
      <c r="AG1240" s="3">
        <f>AVERAGE($E$897)</f>
        <v>18.967650698249955</v>
      </c>
      <c r="AH1240" s="3">
        <f>AVERAGE($E$591,$E$600,$E$906)</f>
        <v>39.933132162801456</v>
      </c>
      <c r="AI1240" s="3">
        <f>AVERAGE($E$798,$E$807,$E$816,$E$825,$E$834,$E$843,$E$942,$E$951,$E$1221)</f>
        <v>21.575707413068834</v>
      </c>
      <c r="AJ1240" s="3">
        <f>AVERAGE($E$222)</f>
        <v>6.0209424083769632</v>
      </c>
      <c r="AK1240" s="3">
        <f>AVERAGE($E$996,$E$1194)</f>
        <v>23.524336072774194</v>
      </c>
      <c r="AL1240" s="3">
        <f>AVERAGE($E$1050)</f>
        <v>2.2236184054172816</v>
      </c>
    </row>
    <row r="1242" spans="1:38" ht="20.100000000000001" customHeight="1" x14ac:dyDescent="0.25">
      <c r="A1242" s="4" t="s">
        <v>28</v>
      </c>
      <c r="B1242" s="4" t="s">
        <v>219</v>
      </c>
      <c r="C1242" s="4" t="s">
        <v>224</v>
      </c>
      <c r="D1242" s="4" t="s">
        <v>220</v>
      </c>
      <c r="E1242" s="4" t="s">
        <v>225</v>
      </c>
      <c r="F1242" s="4" t="s">
        <v>221</v>
      </c>
      <c r="G1242" s="4" t="s">
        <v>226</v>
      </c>
      <c r="H1242" s="4" t="s">
        <v>222</v>
      </c>
      <c r="I1242" s="4" t="s">
        <v>227</v>
      </c>
      <c r="J1242" s="4" t="s">
        <v>223</v>
      </c>
      <c r="K1242" s="4" t="s">
        <v>228</v>
      </c>
    </row>
    <row r="1243" spans="1:38" ht="20.100000000000001" customHeight="1" x14ac:dyDescent="0.25">
      <c r="A1243" s="3" t="s">
        <v>210</v>
      </c>
      <c r="B1243" s="3">
        <f>AVERAGE($E$956,$E$965,$E$83,$E$92,$E$101,$E$389,$E$605,$E$740,$E$767,$E$974,$E$983,$E$398,$E$614,$E$110,$E$119,$E$128,$E$623,$E$749,$E$776,$E$1001,$E$1010)</f>
        <v>8.1788285389533719</v>
      </c>
      <c r="C1243" s="3">
        <f>AVERAGE($B$956,$B$965,$B$83,$B$92,$B$101,$B$389,$B$605,$B$740,$B$767,$B$974,$B$983,$B$398,$B$614,$B$110,$B$119,$B$128,$B$623,$B$749,$B$776,$B$1001,$B$1010)</f>
        <v>6.5238095238095237</v>
      </c>
      <c r="D1243" s="3">
        <f>AVERAGE($E$957,$E$966,$E$84,$E$93,$E$102,$E$390,$E$606,$E$741,$E$768,$E$975,$E$984,$E$399,$E$615,$E$111,$E$120,$E$129,$E$624,$E$750,$E$777,$E$1002,$E$1011)</f>
        <v>5.9818350207576199</v>
      </c>
      <c r="E1243" s="3">
        <f>AVERAGE($B$957,$B$966,$B$84,$B$93,$B$102,$B$390,$B$606,$B$741,$B$768,$B$975,$B$984,$B$399,$B$615,$B$111,$B$120,$B$129,$B$624,$B$750,$B$777,$B$1002,$B$1011)</f>
        <v>15.80952380952381</v>
      </c>
      <c r="F1243" s="3">
        <f>AVERAGE($E$958,$E$967,$E$85,$E$94,$E$103,$E$391,$E$607,$E$742,$E$769,$E$976,$E$985,$E$400,$E$616,$E$112,$E$121,$E$130,$E$625,$E$751,$E$778,$E$1003,$E$1012)</f>
        <v>4.1513355520404938</v>
      </c>
      <c r="G1243" s="3">
        <f>AVERAGE($B$958,$B$967,$B$85,$B$94,$B$103,$B$391,$B$607,$B$742,$B$769,$B$976,$B$985,$B$400,$B$616,$B$112,$B$121,$B$130,$B$625,$B$751,$B$778,$B$1003,$B$1012)</f>
        <v>50.238095238095241</v>
      </c>
      <c r="H1243" s="3">
        <f>AVERAGE($E$959,$E$968,$E$86,$E$95,$E$104,$E$392,$E$608,$E$743,$E$770,$E$977,$E$986,$E$401,$E$617,$E$113,$E$122,$E$131,$E$626,$E$752,$E$779,$E$1004,$E$1013)</f>
        <v>3.411647662659631</v>
      </c>
      <c r="I1243" s="3">
        <f>AVERAGE($B$959,$B$968,$B$86,$B$95,$B$104,$B$392,$B$608,$B$743,$B$770,$B$977,$B$986,$B$401,$B$617,$B$113,$B$122,$B$131,$B$626,$B$752,$B$779,$B$1004,$B$1013)</f>
        <v>101.47619047619048</v>
      </c>
      <c r="J1243" s="3">
        <f>AVERAGE($E$960,$E$969,$E$87,$E$96,$E$105,$E$393,$E$609,$E$744,$E$771,$E$978,$E$987,$E$402,$E$618,$E$114,$E$123,$E$132,$E$627,$E$753,$E$780,$E$1005,$E$1014)</f>
        <v>2.7480826119190773</v>
      </c>
      <c r="K1243" s="3">
        <f>AVERAGE($B$960,$B$969,$B$87,$B$96,$B$105,$B$393,$B$609,$B$744,$B$771,$B$978,$B$987,$B$402,$B$618,$B$114,$B$123,$B$132,$B$627,$B$753,$B$780,$B$1005,$B$1014)</f>
        <v>364.95238095238096</v>
      </c>
    </row>
    <row r="1244" spans="1:38" ht="20.100000000000001" customHeight="1" x14ac:dyDescent="0.25">
      <c r="A1244" s="3" t="s">
        <v>211</v>
      </c>
      <c r="B1244" s="3">
        <f>AVERAGE($E$227,$E$236,$E$245,$E$254,$E$263,$E$272,$E$281,$E$290,$E$299,$E$308,$E$407,$E$632,$E$641,$E$650,$E$1019,$E$137,$E$146,$E$416,$E$659,$E$209)</f>
        <v>6.9470993482611592</v>
      </c>
      <c r="C1244" s="3">
        <f>AVERAGE($B$227,$B$236,$B$245,$B$254,$B$263,$B$272,$B$281,$B$290,$B$299,$B$308,$B$407,$B$632,$B$641,$B$650,$B$1019,$B$137,$B$146,$B$416,$B$659,$B$209)</f>
        <v>8.8000000000000007</v>
      </c>
      <c r="D1244" s="3">
        <f>AVERAGE($E$228,$E$237,$E$246,$E$255,$E$264,$E$273,$E$282,$E$291,$E$300,$E$309,$E$408,$E$633,$E$642,$E$651,$E$1020,$E$138,$E$147,$E$417,$E$660,$E$210)</f>
        <v>4.6189819393163489</v>
      </c>
      <c r="E1244" s="3">
        <f>AVERAGE($B$228,$B$237,$B$246,$B$255,$B$264,$B$273,$B$282,$B$291,$B$300,$B$309,$B$408,$B$633,$B$642,$B$651,$B$1020,$B$138,$B$147,$B$417,$B$660,$B$210)</f>
        <v>19.8</v>
      </c>
      <c r="F1244" s="3">
        <f>AVERAGE($E$229,$E$238,$E$247,$E$256,$E$265,$E$274,$E$283,$E$292,$E$301,$E$310,$E$409,$E$634,$E$643,$E$652,$E$1021,$E$139,$E$148,$E$418,$E$661,$E$211)</f>
        <v>2.9565994331276357</v>
      </c>
      <c r="G1244" s="3">
        <f>AVERAGE($B$229,$B$238,$B$247,$B$256,$B$265,$B$274,$B$283,$B$292,$B$301,$B$310,$B$409,$B$634,$B$643,$B$652,$B$1021,$B$139,$B$148,$B$418,$B$661,$B$211)</f>
        <v>59.75</v>
      </c>
      <c r="H1244" s="3">
        <f>AVERAGE($E$230,$E$239,$E$248,$E$257,$E$266,$E$275,$E$284,$E$293,$E$302,$E$311,$E$410,$E$635,$E$644,$E$653,$E$1022,$E$140,$E$149,$E$419,$E$662,$E$212)</f>
        <v>2.4347642649481251</v>
      </c>
      <c r="I1244" s="3">
        <f>AVERAGE($B$230,$B$239,$B$248,$B$257,$B$266,$B$275,$B$284,$B$293,$B$302,$B$311,$B$410,$B$635,$B$644,$B$653,$B$1022,$B$140,$B$149,$B$419,$B$662,$B$212)</f>
        <v>122.9</v>
      </c>
      <c r="J1244" s="3">
        <f>AVERAGE($E$231,$E$240,$E$249,$E$258,$E$267,$E$276,$E$285,$E$294,$E$303,$E$312,$E$411,$E$636,$E$645,$E$654,$E$1023,$E$141,$E$150,$E$420,$E$663,$E$213)</f>
        <v>1.9802553060579065</v>
      </c>
      <c r="K1244" s="3">
        <f>AVERAGE($B$231,$B$240,$B$249,$B$258,$B$267,$B$276,$B$285,$B$294,$B$303,$B$312,$B$411,$B$636,$B$645,$B$654,$B$1023,$B$141,$B$150,$B$420,$B$663,$B$213)</f>
        <v>435.45</v>
      </c>
    </row>
    <row r="1245" spans="1:38" ht="20.100000000000001" customHeight="1" x14ac:dyDescent="0.25">
      <c r="A1245" s="3" t="s">
        <v>212</v>
      </c>
      <c r="B1245" s="3">
        <f>AVERAGE($E$155,$E$164,$E$173,$E$425,$E$461,$E$470,$E$668,$E$758,$E$785,$E$1028,$E$1037,$E$677,$E$182,$E$191,$E$686,$E$695,$E$200,$E$704,$E$1055,$E$1064)</f>
        <v>15.585205921152431</v>
      </c>
      <c r="C1245" s="3">
        <f>AVERAGE($B$155,$B$164,$B$173,$B$425,$B$461,$B$470,$B$668,$B$758,$B$785,$B$1028,$B$1037,$B$677,$B$182,$B$191,$B$686,$B$695,$B$200,$B$704,$B$1055,$B$1064)</f>
        <v>10.45</v>
      </c>
      <c r="D1245" s="3">
        <f>AVERAGE($E$156,$E$165,$E$174,$E$426,$E$462,$E$471,$E$669,$E$759,$E$786,$E$1029,$E$1038,$E$678,$E$183,$E$192,$E$687,$E$696,$E$201,$E$705,$E$1056,$E$1065)</f>
        <v>12.574121798561549</v>
      </c>
      <c r="E1245" s="3">
        <f>AVERAGE($B$156,$B$165,$B$174,$B$426,$B$462,$B$471,$B$669,$B$759,$B$786,$B$1029,$B$1038,$B$678,$B$183,$B$192,$B$687,$B$696,$B$201,$B$705,$B$1056,$B$1065)</f>
        <v>24.4</v>
      </c>
      <c r="F1245" s="3">
        <f>AVERAGE($E$157,$E$166,$E$175,$E$427,$E$463,$E$472,$E$670,$E$760,$E$787,$E$1030,$E$1039,$E$679,$E$184,$E$193,$E$688,$E$697,$E$202,$E$706,$E$1057,$E$1066)</f>
        <v>10.009363545206487</v>
      </c>
      <c r="G1245" s="3">
        <f>AVERAGE($B$157,$B$166,$B$175,$B$427,$B$463,$B$472,$B$670,$B$760,$B$787,$B$1030,$B$1039,$B$679,$B$184,$B$193,$B$688,$B$697,$B$202,$B$706,$B$1057,$B$1066)</f>
        <v>69.95</v>
      </c>
      <c r="H1245" s="3">
        <f>AVERAGE($E$158,$E$167,$E$176,$E$428,$E$464,$E$473,$E$671,$E$761,$E$788,$E$1031,$E$1040,$E$680,$E$185,$E$194,$E$689,$E$698,$E$203,$E$707,$E$1058,$E$1067)</f>
        <v>8.7820065319058127</v>
      </c>
      <c r="I1245" s="3">
        <f>AVERAGE($B$158,$B$167,$B$176,$B$428,$B$464,$B$473,$B$671,$B$761,$B$788,$B$1031,$B$1040,$B$680,$B$185,$B$194,$B$689,$B$698,$B$203,$B$707,$B$1058,$B$1067)</f>
        <v>139.15</v>
      </c>
      <c r="J1245" s="3">
        <f>AVERAGE($E$159,$E$168,$E$177,$E$429,$E$465,$E$474,$E$672,$E$762,$E$789,$E$1032,$E$1041,$E$681,$E$186,$E$195,$E$690,$E$699,$E$204,$E$708,$E$1059,$E$1068)</f>
        <v>7.5880673619412109</v>
      </c>
      <c r="K1245" s="3">
        <f>AVERAGE($B$159,$B$168,$B$177,$B$429,$B$465,$B$474,$B$672,$B$762,$B$789,$B$1032,$B$1041,$B$681,$B$186,$B$195,$B$690,$B$699,$B$204,$B$708,$B$1059,$B$1068)</f>
        <v>442.05</v>
      </c>
    </row>
    <row r="1246" spans="1:38" ht="20.100000000000001" customHeight="1" x14ac:dyDescent="0.25">
      <c r="A1246" s="3" t="s">
        <v>213</v>
      </c>
      <c r="B1246" s="3">
        <f>AVERAGE($E$11,$E$20,$E$29,$E$38,$E$47,$E$56,$E$65,$E$74,$E$713,$E$722,$E$434,$E$443,$E$479,$E$488,$E$731,$E$1073,$E$1082,$E$1199)</f>
        <v>15.30451402694583</v>
      </c>
      <c r="C1246" s="3">
        <f>AVERAGE($B$11,$B$20,$B$29,$B$38,$B$47,$B$56,$B$65,$B$74,$B$713,$B$722,$B$434,$B$443,$B$479,$B$488,$B$731,$B$1073,$B$1082,$B$1199)</f>
        <v>13.555555555555555</v>
      </c>
      <c r="D1246" s="3">
        <f>AVERAGE($E$12,$E$21,$E$30,$E$39,$E$48,$E$57,$E$66,$E$75,$E$714,$E$723,$E$435,$E$444,$E$480,$E$489,$E$732,$E$1074,$E$1083,$E$1200)</f>
        <v>12.450196093364237</v>
      </c>
      <c r="E1246" s="3">
        <f>AVERAGE($B$12,$B$21,$B$30,$B$39,$B$48,$B$57,$B$66,$B$75,$B$714,$B$723,$B$435,$B$444,$B$480,$B$489,$B$732,$B$1074,$B$1083,$B$1200)</f>
        <v>32.055555555555557</v>
      </c>
      <c r="F1246" s="3">
        <f>AVERAGE($E$13,$E$22,$E$31,$E$40,$E$49,$E$58,$E$67,$E$76,$E$715,$E$724,$E$436,$E$445,$E$481,$E$490,$E$733,$E$1075,$E$1084,$E$1201)</f>
        <v>10.480017413523184</v>
      </c>
      <c r="G1246" s="3">
        <f>AVERAGE($B$13,$B$22,$B$31,$B$40,$B$49,$B$58,$B$67,$B$76,$B$715,$B$724,$B$436,$B$445,$B$481,$B$490,$B$733,$B$1075,$B$1084,$B$1201)</f>
        <v>86.888888888888886</v>
      </c>
      <c r="H1246" s="3">
        <f>AVERAGE($E$14,$E$23,$E$32,$E$41,$E$50,$E$59,$E$68,$E$77,$E$716,$E$725,$E$437,$E$446,$E$482,$E$491,$E$734,$E$1076,$E$1085,$E$1202)</f>
        <v>9.4031851700226898</v>
      </c>
      <c r="I1246" s="3">
        <f>AVERAGE($B$14,$B$23,$B$32,$B$41,$B$50,$B$59,$B$68,$B$77,$B$716,$B$725,$B$437,$B$446,$B$482,$B$491,$B$734,$B$1076,$B$1085,$B$1202)</f>
        <v>164.33333333333334</v>
      </c>
      <c r="J1246" s="3">
        <f>AVERAGE($E$15,$E$24,$E$33,$E$42,$E$51,$E$60,$E$69,$E$78,$E$717,$E$726,$E$438,$E$447,$E$483,$E$492,$E$735,$E$1077,$E$1086,$E$1203)</f>
        <v>8.024801935296729</v>
      </c>
      <c r="K1246" s="3">
        <f>AVERAGE($B$15,$B$24,$B$33,$B$42,$B$51,$B$60,$B$69,$B$78,$B$717,$B$726,$B$438,$B$447,$B$483,$B$492,$B$735,$B$1077,$B$1086,$B$1203)</f>
        <v>502.16666666666669</v>
      </c>
    </row>
    <row r="1247" spans="1:38" ht="20.100000000000001" customHeight="1" x14ac:dyDescent="0.25">
      <c r="A1247" s="3" t="s">
        <v>214</v>
      </c>
      <c r="B1247" s="3">
        <f>AVERAGE($E$317,$E$326,$E$335,$E$344,$E$353,$E$362,$E$371,$E$452,$E$1091,$E$1100,$E$911,$E$920,$E$929,$E$497,$E$506,$E$1109,$E$1118,$E$1208,$E$848,$E$857)</f>
        <v>19.549917452613183</v>
      </c>
      <c r="C1247" s="3">
        <f>AVERAGE($B$317,$B$326,$B$335,$B$344,$B$353,$B$362,$B$371,$B$452,$B$1091,$B$1100,$B$911,$B$920,$B$929,$B$497,$B$506,$B$1109,$B$1118,$B$1208,$B$848,$B$857)</f>
        <v>19.350000000000001</v>
      </c>
      <c r="D1247" s="3">
        <f>AVERAGE($E$318,$E$327,$E$336,$E$345,$E$354,$E$363,$E$372,$E$453,$E$1092,$E$1101,$E$912,$E$921,$E$930,$E$498,$E$507,$E$1110,$E$1119,$E$1209,$E$849,$E$858)</f>
        <v>16.170910661184564</v>
      </c>
      <c r="E1247" s="3">
        <f>AVERAGE($B$318,$B$327,$B$336,$B$345,$B$354,$B$363,$B$372,$B$453,$B$1092,$B$1101,$B$912,$B$921,$B$930,$B$498,$B$507,$B$1110,$B$1119,$B$1209,$B$849,$B$858)</f>
        <v>45.35</v>
      </c>
      <c r="F1247" s="3">
        <f>AVERAGE($E$319,$E$328,$E$337,$E$346,$E$355,$E$364,$E$373,$E$454,$E$1093,$E$1102,$E$913,$E$922,$E$931,$E$499,$E$508,$E$1111,$E$1120,$E$1210,$E$850,$E$859)</f>
        <v>13.822970360882895</v>
      </c>
      <c r="G1247" s="3">
        <f>AVERAGE($B$319,$B$328,$B$337,$B$346,$B$355,$B$364,$B$373,$B$454,$B$1093,$B$1102,$B$913,$B$922,$B$931,$B$499,$B$508,$B$1111,$B$1120,$B$1210,$B$850,$B$859)</f>
        <v>116.35</v>
      </c>
      <c r="H1247" s="3">
        <f>AVERAGE($E$320,$E$329,$E$338,$E$347,$E$356,$E$365,$E$374,$E$455,$E$1094,$E$1103,$E$914,$E$923,$E$932,$E$500,$E$509,$E$1112,$E$1121,$E$1211,$E$851,$E$860)</f>
        <v>12.459489042887309</v>
      </c>
      <c r="I1247" s="3">
        <f>AVERAGE($B$320,$B$329,$B$338,$B$347,$B$356,$B$365,$B$374,$B$455,$B$1094,$B$1103,$B$914,$B$923,$B$932,$B$500,$B$509,$B$1112,$B$1121,$B$1211,$B$851,$B$860)</f>
        <v>213.55</v>
      </c>
      <c r="J1247" s="3">
        <f>AVERAGE($E$321,$E$330,$E$339,$E$348,$E$357,$E$366,$E$375,$E$456,$E$1095,$E$1104,$E$915,$E$924,$E$933,$E$501,$E$510,$E$1113,$E$1122,$E$1212,$E$852,$E$861)</f>
        <v>11.059197134390859</v>
      </c>
      <c r="K1247" s="3">
        <f>AVERAGE($B$321,$B$330,$B$339,$B$348,$B$357,$B$366,$B$375,$B$456,$B$1095,$B$1104,$B$915,$B$924,$B$933,$B$501,$B$510,$B$1113,$B$1122,$B$1212,$B$852,$B$861)</f>
        <v>624.1</v>
      </c>
    </row>
    <row r="1248" spans="1:38" ht="20.100000000000001" customHeight="1" x14ac:dyDescent="0.25">
      <c r="A1248" s="3" t="s">
        <v>215</v>
      </c>
      <c r="B1248" s="3">
        <f>AVERAGE($E$515,$E$524,$E$1127,$E$1136,$E$1226,$E$866,$E$533,$E$542,$E$1145,$E$1154,$E$380,$E$875,$E$1163,$E$551,$E$560,$E$884,$E$569,$E$578,$E$1172,$E$1181,$E$893)</f>
        <v>34.59703817279393</v>
      </c>
      <c r="C1248" s="3">
        <f>AVERAGE($B$515,$B$524,$B$1127,$B$1136,$B$1226,$B$866,$B$533,$B$542,$B$1145,$B$1154,$B$380,$B$875,$B$1163,$B$551,$B$560,$B$884,$B$569,$B$578,$B$1172,$B$1181,$B$893)</f>
        <v>48.523809523809526</v>
      </c>
      <c r="D1248" s="3">
        <f>AVERAGE($E$516,$E$525,$E$1128,$E$1137,$E$1227,$E$867,$E$534,$E$543,$E$1146,$E$1155,$E$381,$E$876,$E$1164,$E$552,$E$561,$E$885,$E$570,$E$579,$E$1173,$E$1182,$E$894)</f>
        <v>31.885653957732636</v>
      </c>
      <c r="E1248" s="3">
        <f>AVERAGE($B$516,$B$525,$B$1128,$B$1137,$B$1227,$B$867,$B$534,$B$543,$B$1146,$B$1155,$B$381,$B$876,$B$1164,$B$552,$B$561,$B$885,$B$570,$B$579,$B$1173,$B$1182,$B$894)</f>
        <v>106.61904761904762</v>
      </c>
      <c r="F1248" s="3">
        <f>AVERAGE($E$517,$E$526,$E$1129,$E$1138,$E$1228,$E$868,$E$535,$E$544,$E$1147,$E$1156,$E$382,$E$877,$E$1165,$E$553,$E$562,$E$886,$E$571,$E$580,$E$1174,$E$1183,$E$895)</f>
        <v>29.26971350589594</v>
      </c>
      <c r="G1248" s="3">
        <f>AVERAGE($B$517,$B$526,$B$1129,$B$1138,$B$1228,$B$868,$B$535,$B$544,$B$1147,$B$1156,$B$382,$B$877,$B$1165,$B$553,$B$562,$B$886,$B$571,$B$580,$B$1174,$B$1183,$B$895)</f>
        <v>248.57142857142858</v>
      </c>
      <c r="H1248" s="3">
        <f>AVERAGE($E$518,$E$527,$E$1130,$E$1139,$E$1229,$E$869,$E$536,$E$545,$E$1148,$E$1157,$E$383,$E$878,$E$1166,$E$554,$E$563,$E$887,$E$572,$E$581,$E$1175,$E$1184,$E$896)</f>
        <v>28.072232995864358</v>
      </c>
      <c r="I1248" s="3">
        <f>AVERAGE($B$518,$B$527,$B$1130,$B$1139,$B$1229,$B$869,$B$536,$B$545,$B$1148,$B$1157,$B$383,$B$878,$B$1166,$B$554,$B$563,$B$887,$B$572,$B$581,$B$1175,$B$1184,$B$896)</f>
        <v>427.76190476190476</v>
      </c>
      <c r="J1248" s="3">
        <f>AVERAGE($E$519,$E$528,$E$1131,$E$1140,$E$1230,$E$870,$E$537,$E$546,$E$1149,$E$1158,$E$384,$E$879,$E$1167,$E$555,$E$564,$E$888,$E$573,$E$582,$E$1176,$E$1185,$E$897)</f>
        <v>26.484336959640537</v>
      </c>
      <c r="K1248" s="3">
        <f>AVERAGE($B$519,$B$528,$B$1131,$B$1140,$B$1230,$B$870,$B$537,$B$546,$B$1149,$B$1158,$B$384,$B$879,$B$1167,$B$555,$B$564,$B$888,$B$573,$B$582,$B$1176,$B$1185,$B$897)</f>
        <v>1040.5714285714287</v>
      </c>
    </row>
    <row r="1249" spans="1:38" ht="20.100000000000001" customHeight="1" x14ac:dyDescent="0.25">
      <c r="A1249" s="3" t="s">
        <v>216</v>
      </c>
      <c r="B1249" s="3">
        <f>AVERAGE($E$587,$E$596,$E$902,$E$794,$E$803,$E$812,$E$821,$E$830,$E$839,$E$938,$E$947,$E$1217,$E$218,$E$992,$E$1190,$E$1046)</f>
        <v>31.454049255491508</v>
      </c>
      <c r="C1249" s="3">
        <f>AVERAGE($B$587,$B$596,$B$902,$B$794,$B$803,$B$812,$B$821,$B$830,$B$839,$B$938,$B$947,$B$1217,$B$218,$B$992,$B$1190,$B$1046)</f>
        <v>145.125</v>
      </c>
      <c r="D1249" s="3">
        <f>AVERAGE($E$588,$E$597,$E$903,$E$795,$E$804,$E$813,$E$822,$E$831,$E$840,$E$939,$E$948,$E$1218,$E$219,$E$993,$E$1191,$E$1047)</f>
        <v>28.837162997383395</v>
      </c>
      <c r="E1249" s="3">
        <f>AVERAGE($B$588,$B$597,$B$903,$B$795,$B$804,$B$813,$B$822,$B$831,$B$840,$B$939,$B$948,$B$1218,$B$219,$B$993,$B$1191,$B$1047)</f>
        <v>304.9375</v>
      </c>
      <c r="F1249" s="3">
        <f>AVERAGE($E$589,$E$598,$E$904,$E$796,$E$805,$E$814,$E$823,$E$832,$E$841,$E$940,$E$949,$E$1219,$E$220,$E$994,$E$1192,$E$1048)</f>
        <v>26.051017106927034</v>
      </c>
      <c r="G1249" s="3">
        <f>AVERAGE($B$589,$B$598,$B$904,$B$796,$B$805,$B$814,$B$823,$B$832,$B$841,$B$940,$B$949,$B$1219,$B$220,$B$994,$B$1192,$B$1048)</f>
        <v>676.75</v>
      </c>
      <c r="H1249" s="3">
        <f>AVERAGE($E$590,$E$599,$E$905,$E$797,$E$806,$E$815,$E$824,$E$833,$E$842,$E$941,$E$950,$E$1220,$E$221,$E$995,$E$1193,$E$1049)</f>
        <v>24.761683262655751</v>
      </c>
      <c r="I1249" s="3">
        <f>AVERAGE($B$590,$B$599,$B$905,$B$797,$B$806,$B$815,$B$824,$B$833,$B$842,$B$941,$B$950,$B$1220,$B$221,$B$995,$B$1193,$B$1049)</f>
        <v>1082.9375</v>
      </c>
      <c r="J1249" s="3">
        <f>AVERAGE($E$591,$E$600,$E$906,$E$798,$E$807,$E$816,$E$825,$E$834,$E$843,$E$942,$E$951,$E$1221,$E$222,$E$996,$E$1194,$E$1050)</f>
        <v>23.079624760335406</v>
      </c>
      <c r="K1249" s="3">
        <f>AVERAGE($B$591,$B$600,$B$906,$B$798,$B$807,$B$816,$B$825,$B$834,$B$843,$B$942,$B$951,$B$1221,$B$222,$B$996,$B$1194,$B$1050)</f>
        <v>2225.875</v>
      </c>
    </row>
    <row r="1250" spans="1:38" ht="20.100000000000001" customHeight="1" x14ac:dyDescent="0.25">
      <c r="A1250" s="3" t="s">
        <v>229</v>
      </c>
      <c r="B1250" s="3">
        <f>AVERAGE(B1243:B1249)</f>
        <v>18.802378959458771</v>
      </c>
      <c r="C1250" s="3">
        <f t="shared" ref="C1250:K1250" si="0">AVERAGE(C1243:C1249)</f>
        <v>36.046882086167798</v>
      </c>
      <c r="D1250" s="3">
        <f t="shared" si="0"/>
        <v>16.074123209757193</v>
      </c>
      <c r="E1250" s="3">
        <f t="shared" si="0"/>
        <v>78.424518140589569</v>
      </c>
      <c r="F1250" s="3">
        <f t="shared" si="0"/>
        <v>13.82014527394338</v>
      </c>
      <c r="G1250" s="3">
        <f t="shared" si="0"/>
        <v>186.92834467120181</v>
      </c>
      <c r="H1250" s="3">
        <f t="shared" si="0"/>
        <v>12.760715561563382</v>
      </c>
      <c r="I1250" s="3">
        <f t="shared" si="0"/>
        <v>321.72984693877555</v>
      </c>
      <c r="J1250" s="3">
        <f t="shared" si="0"/>
        <v>11.566338009940248</v>
      </c>
      <c r="K1250" s="3">
        <f t="shared" si="0"/>
        <v>805.02363945578236</v>
      </c>
    </row>
    <row r="1252" spans="1:38" ht="20.100000000000001" customHeight="1" x14ac:dyDescent="0.25">
      <c r="A1252" s="2" t="s">
        <v>217</v>
      </c>
      <c r="B1252" s="7" t="s">
        <v>207</v>
      </c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9"/>
    </row>
    <row r="1253" spans="1:38" ht="20.100000000000001" customHeight="1" x14ac:dyDescent="0.25">
      <c r="A1253" s="3" t="s">
        <v>208</v>
      </c>
      <c r="B1253" s="3" t="s">
        <v>209</v>
      </c>
      <c r="C1253" s="3">
        <v>10</v>
      </c>
      <c r="D1253" s="3">
        <v>12</v>
      </c>
      <c r="E1253" s="3">
        <v>14</v>
      </c>
      <c r="F1253" s="3">
        <v>15</v>
      </c>
      <c r="G1253" s="3">
        <v>16</v>
      </c>
      <c r="H1253" s="3">
        <v>17</v>
      </c>
      <c r="I1253" s="3">
        <v>18</v>
      </c>
      <c r="J1253" s="3">
        <v>19</v>
      </c>
      <c r="K1253" s="3">
        <v>20</v>
      </c>
      <c r="L1253" s="3">
        <v>21</v>
      </c>
      <c r="M1253" s="3">
        <v>22</v>
      </c>
      <c r="N1253" s="3">
        <v>24</v>
      </c>
      <c r="O1253" s="3">
        <v>25</v>
      </c>
      <c r="P1253" s="3">
        <v>26</v>
      </c>
      <c r="Q1253" s="3">
        <v>27</v>
      </c>
      <c r="R1253" s="3">
        <v>28</v>
      </c>
      <c r="S1253" s="3">
        <v>30</v>
      </c>
      <c r="T1253" s="3">
        <v>32</v>
      </c>
      <c r="U1253" s="3">
        <v>35</v>
      </c>
      <c r="V1253" s="3">
        <v>36</v>
      </c>
      <c r="W1253" s="3">
        <v>40</v>
      </c>
      <c r="X1253" s="3">
        <v>42</v>
      </c>
      <c r="Y1253" s="3">
        <v>49</v>
      </c>
      <c r="Z1253" s="3">
        <v>50</v>
      </c>
      <c r="AA1253" s="3">
        <v>56</v>
      </c>
      <c r="AB1253" s="3">
        <v>60</v>
      </c>
      <c r="AC1253" s="3">
        <v>64</v>
      </c>
      <c r="AD1253" s="3">
        <v>70</v>
      </c>
      <c r="AE1253" s="3">
        <v>72</v>
      </c>
      <c r="AF1253" s="3">
        <v>80</v>
      </c>
      <c r="AG1253" s="3">
        <v>81</v>
      </c>
      <c r="AH1253" s="3">
        <v>90</v>
      </c>
      <c r="AI1253" s="3">
        <v>100</v>
      </c>
      <c r="AJ1253" s="3">
        <v>128</v>
      </c>
      <c r="AK1253" s="3">
        <v>150</v>
      </c>
      <c r="AL1253" s="3">
        <v>256</v>
      </c>
    </row>
    <row r="1254" spans="1:38" ht="20.100000000000001" customHeight="1" x14ac:dyDescent="0.25">
      <c r="A1254" s="3" t="s">
        <v>13</v>
      </c>
      <c r="B1254" s="3">
        <f>AVERAGE(C1254:AL1254)</f>
        <v>51.761812570145906</v>
      </c>
      <c r="C1254" s="3">
        <f>AVERAGE($B$956,$B$965)</f>
        <v>6</v>
      </c>
      <c r="D1254" s="3">
        <f>AVERAGE($B$83,$B$92,$B$101,$B$389,$B$605,$B$740,$B$767,$B$974,$B$983)</f>
        <v>6</v>
      </c>
      <c r="E1254" s="3">
        <f>AVERAGE($B$398,$B$614)</f>
        <v>7</v>
      </c>
      <c r="F1254" s="3">
        <f>AVERAGE($B$110,$B$119,$B$128,$B$623,$B$749,$B$776,$B$1001,$B$1010)</f>
        <v>7.125</v>
      </c>
      <c r="G1254" s="3">
        <f>AVERAGE($B$227,$B$236,$B$245,$B$254,$B$263,$B$272,$B$281,$B$290,$B$299,$B$308,$B$407,$B$632,$B$641)</f>
        <v>9</v>
      </c>
      <c r="H1254" s="3">
        <f>AVERAGE($B$650,$B$1019)</f>
        <v>8.5</v>
      </c>
      <c r="I1254" s="3">
        <f>AVERAGE($B$137,$B$146,$B$416,$B$659)</f>
        <v>8.25</v>
      </c>
      <c r="J1254" s="3">
        <f>AVERAGE($B$209)</f>
        <v>9</v>
      </c>
      <c r="K1254" s="3">
        <f>AVERAGE($B$155,$B$164,$B$173,$B$425,$B$461,$B$470,$B$668,$B$758,$B$785,$B$1028,$B$1037)</f>
        <v>9.6363636363636367</v>
      </c>
      <c r="L1254" s="3">
        <f>AVERAGE($B$677)</f>
        <v>11</v>
      </c>
      <c r="M1254" s="3">
        <f>AVERAGE($B$182,$B$191,$B$686)</f>
        <v>10.333333333333334</v>
      </c>
      <c r="N1254" s="3">
        <f>AVERAGE($B$695)</f>
        <v>14</v>
      </c>
      <c r="O1254" s="3">
        <f>AVERAGE($B$200,$B$704,$B$1055,$B$1064)</f>
        <v>11.75</v>
      </c>
      <c r="P1254" s="3">
        <f>AVERAGE($B$11,$B$20,$B$29,$B$38,$B$47,$B$56,$B$65,$B$74)</f>
        <v>12.25</v>
      </c>
      <c r="Q1254" s="3">
        <f>AVERAGE($B$713)</f>
        <v>13</v>
      </c>
      <c r="R1254" s="3">
        <f>AVERAGE($B$722)</f>
        <v>16</v>
      </c>
      <c r="S1254" s="3">
        <f>AVERAGE($B$434,$B$443,$B$479,$B$488,$B$731,$B$1073,$B$1082,$B$1199)</f>
        <v>14.625</v>
      </c>
      <c r="T1254" s="3">
        <f>AVERAGE($B$317,$B$326,$B$335,$B$344,$B$353,$B$362,$B$371,$B$452)</f>
        <v>16.5</v>
      </c>
      <c r="U1254" s="3">
        <f>AVERAGE($B$1091,$B$1100)</f>
        <v>17.5</v>
      </c>
      <c r="V1254" s="3">
        <f>AVERAGE($B$911,$B$920,$B$929)</f>
        <v>20.333333333333332</v>
      </c>
      <c r="W1254" s="3">
        <f>AVERAGE($B$497,$B$506,$B$1109,$B$1118,$B$1208)</f>
        <v>21.4</v>
      </c>
      <c r="X1254" s="3">
        <f>AVERAGE($B$848)</f>
        <v>23</v>
      </c>
      <c r="Y1254" s="3">
        <f>AVERAGE($B$857)</f>
        <v>29</v>
      </c>
      <c r="Z1254" s="3">
        <f>AVERAGE($B$515,$B$524,$B$1127,$B$1136,$B$1226)</f>
        <v>32</v>
      </c>
      <c r="AA1254" s="3">
        <f>AVERAGE($B$866)</f>
        <v>38</v>
      </c>
      <c r="AB1254" s="3">
        <f>AVERAGE($B$533,$B$542,$B$1145,$B$1154)</f>
        <v>42.5</v>
      </c>
      <c r="AC1254" s="3">
        <f>AVERAGE($B$380,$B$875,$B$1163)</f>
        <v>47</v>
      </c>
      <c r="AD1254" s="3">
        <f>AVERAGE($B$551,$B$560)</f>
        <v>56.5</v>
      </c>
      <c r="AE1254" s="3">
        <f>AVERAGE($B$884)</f>
        <v>58</v>
      </c>
      <c r="AF1254" s="3">
        <f>AVERAGE($B$569,$B$578,$B$1172,$B$1181)</f>
        <v>67</v>
      </c>
      <c r="AG1254" s="3">
        <f>AVERAGE($B$893)</f>
        <v>71</v>
      </c>
      <c r="AH1254" s="3">
        <f>AVERAGE($B$587,$B$596,$B$902)</f>
        <v>84.666666666666671</v>
      </c>
      <c r="AI1254" s="3">
        <f>AVERAGE($B$794,$B$803,$B$812,$B$821,$B$830,$B$839,$B$938,$B$947,$B$1217)</f>
        <v>98.555555555555557</v>
      </c>
      <c r="AJ1254" s="3">
        <f>AVERAGE($B$218)</f>
        <v>168</v>
      </c>
      <c r="AK1254" s="3">
        <f>AVERAGE($B$992,$B$1190)</f>
        <v>214</v>
      </c>
      <c r="AL1254" s="3">
        <f>AVERAGE($B$1046)</f>
        <v>585</v>
      </c>
    </row>
    <row r="1255" spans="1:38" ht="20.100000000000001" customHeight="1" x14ac:dyDescent="0.25">
      <c r="A1255" s="3" t="s">
        <v>15</v>
      </c>
      <c r="B1255" s="3">
        <f>AVERAGE(C1255:AL1255)</f>
        <v>111.45292454459121</v>
      </c>
      <c r="C1255" s="3">
        <f>AVERAGE($B$957,$B$966)</f>
        <v>14</v>
      </c>
      <c r="D1255" s="3">
        <f>AVERAGE($B$84,$B$93,$B$102,$B$390,$B$606,$B$741,$B$768,$B$975,$B$984)</f>
        <v>15.111111111111111</v>
      </c>
      <c r="E1255" s="3">
        <f>AVERAGE($B$399,$B$615)</f>
        <v>16.5</v>
      </c>
      <c r="F1255" s="3">
        <f>AVERAGE($B$111,$B$120,$B$129,$B$624,$B$750,$B$777,$B$1002,$B$1011)</f>
        <v>16.875</v>
      </c>
      <c r="G1255" s="3">
        <f>AVERAGE($B$228,$B$237,$B$246,$B$255,$B$264,$B$273,$B$282,$B$291,$B$300,$B$309,$B$408,$B$633,$B$642)</f>
        <v>19.615384615384617</v>
      </c>
      <c r="H1255" s="3">
        <f>AVERAGE($B$651,$B$1020)</f>
        <v>20</v>
      </c>
      <c r="I1255" s="3">
        <f>AVERAGE($B$138,$B$147,$B$417,$B$660)</f>
        <v>20.25</v>
      </c>
      <c r="J1255" s="3">
        <f>AVERAGE($B$210)</f>
        <v>20</v>
      </c>
      <c r="K1255" s="3">
        <f>AVERAGE($B$156,$B$165,$B$174,$B$426,$B$462,$B$471,$B$669,$B$759,$B$786,$B$1029,$B$1038)</f>
        <v>22.545454545454547</v>
      </c>
      <c r="L1255" s="3">
        <f>AVERAGE($B$678)</f>
        <v>25</v>
      </c>
      <c r="M1255" s="3">
        <f>AVERAGE($B$183,$B$192,$B$687)</f>
        <v>25</v>
      </c>
      <c r="N1255" s="3">
        <f>AVERAGE($B$696)</f>
        <v>31</v>
      </c>
      <c r="O1255" s="3">
        <f>AVERAGE($B$201,$B$705,$B$1056,$B$1065)</f>
        <v>27.25</v>
      </c>
      <c r="P1255" s="3">
        <f>AVERAGE($B$12,$B$21,$B$30,$B$39,$B$48,$B$57,$B$66,$B$75)</f>
        <v>28.5</v>
      </c>
      <c r="Q1255" s="3">
        <f>AVERAGE($B$714)</f>
        <v>31</v>
      </c>
      <c r="R1255" s="3">
        <f>AVERAGE($B$723)</f>
        <v>35</v>
      </c>
      <c r="S1255" s="3">
        <f>AVERAGE($B$435,$B$444,$B$480,$B$489,$B$732,$B$1074,$B$1083,$B$1200)</f>
        <v>35.375</v>
      </c>
      <c r="T1255" s="3">
        <f>AVERAGE($B$318,$B$327,$B$336,$B$345,$B$354,$B$363,$B$372,$B$453)</f>
        <v>38</v>
      </c>
      <c r="U1255" s="3">
        <f>AVERAGE($B$1092,$B$1101)</f>
        <v>39.5</v>
      </c>
      <c r="V1255" s="3">
        <f>AVERAGE($B$912,$B$921,$B$930)</f>
        <v>44.666666666666664</v>
      </c>
      <c r="W1255" s="3">
        <f>AVERAGE($B$498,$B$507,$B$1110,$B$1119,$B$1209)</f>
        <v>55</v>
      </c>
      <c r="X1255" s="3">
        <f>AVERAGE($B$849)</f>
        <v>50</v>
      </c>
      <c r="Y1255" s="3">
        <f>AVERAGE($B$858)</f>
        <v>65</v>
      </c>
      <c r="Z1255" s="3">
        <f>AVERAGE($B$516,$B$525,$B$1128,$B$1137,$B$1227)</f>
        <v>71.2</v>
      </c>
      <c r="AA1255" s="3">
        <f>AVERAGE($B$867)</f>
        <v>103</v>
      </c>
      <c r="AB1255" s="3">
        <f>AVERAGE($B$534,$B$543,$B$1146,$B$1155)</f>
        <v>89.5</v>
      </c>
      <c r="AC1255" s="3">
        <f>AVERAGE($B$381,$B$876,$B$1164)</f>
        <v>103</v>
      </c>
      <c r="AD1255" s="3">
        <f>AVERAGE($B$552,$B$561)</f>
        <v>122.5</v>
      </c>
      <c r="AE1255" s="3">
        <f>AVERAGE($B$885)</f>
        <v>127</v>
      </c>
      <c r="AF1255" s="3">
        <f>AVERAGE($B$570,$B$579,$B$1173,$B$1182)</f>
        <v>142.75</v>
      </c>
      <c r="AG1255" s="3">
        <f>AVERAGE($B$894)</f>
        <v>170</v>
      </c>
      <c r="AH1255" s="3">
        <f>AVERAGE($B$588,$B$597,$B$903)</f>
        <v>182.66666666666666</v>
      </c>
      <c r="AI1255" s="3">
        <f>AVERAGE($B$795,$B$804,$B$813,$B$822,$B$831,$B$840,$B$939,$B$948,$B$1218)</f>
        <v>210</v>
      </c>
      <c r="AJ1255" s="3">
        <f>AVERAGE($B$219)</f>
        <v>338</v>
      </c>
      <c r="AK1255" s="3">
        <f>AVERAGE($B$993,$B$1191)</f>
        <v>445.5</v>
      </c>
      <c r="AL1255" s="3">
        <f>AVERAGE($B$1047)</f>
        <v>1212</v>
      </c>
    </row>
    <row r="1256" spans="1:38" ht="20.100000000000001" customHeight="1" x14ac:dyDescent="0.25">
      <c r="A1256" s="3" t="s">
        <v>16</v>
      </c>
      <c r="B1256" s="3">
        <f>AVERAGE(C1256:AL1256)</f>
        <v>256.93254985754987</v>
      </c>
      <c r="C1256" s="3">
        <f>AVERAGE($B$958,$B$967)</f>
        <v>46</v>
      </c>
      <c r="D1256" s="3">
        <f>AVERAGE($B$85,$B$94,$B$103,$B$391,$B$607,$B$742,$B$769,$B$976,$B$985)</f>
        <v>48.111111111111114</v>
      </c>
      <c r="E1256" s="3">
        <f>AVERAGE($B$400,$B$616)</f>
        <v>55.5</v>
      </c>
      <c r="F1256" s="3">
        <f>AVERAGE($B$112,$B$121,$B$130,$B$625,$B$751,$B$778,$B$1003,$B$1012)</f>
        <v>52.375</v>
      </c>
      <c r="G1256" s="3">
        <f>AVERAGE($B$229,$B$238,$B$247,$B$256,$B$265,$B$274,$B$283,$B$292,$B$301,$B$310,$B$409,$B$634,$B$643)</f>
        <v>58.53846153846154</v>
      </c>
      <c r="H1256" s="3">
        <f>AVERAGE($B$652,$B$1021)</f>
        <v>62</v>
      </c>
      <c r="I1256" s="3">
        <f>AVERAGE($B$139,$B$148,$B$418,$B$661)</f>
        <v>62.25</v>
      </c>
      <c r="J1256" s="3">
        <f>AVERAGE($B$211)</f>
        <v>61</v>
      </c>
      <c r="K1256" s="3">
        <f>AVERAGE($B$157,$B$166,$B$175,$B$427,$B$463,$B$472,$B$670,$B$760,$B$787,$B$1030,$B$1039)</f>
        <v>66</v>
      </c>
      <c r="L1256" s="3">
        <f>AVERAGE($B$679)</f>
        <v>74</v>
      </c>
      <c r="M1256" s="3">
        <f>AVERAGE($B$184,$B$193,$B$688)</f>
        <v>70.333333333333329</v>
      </c>
      <c r="N1256" s="3">
        <f>AVERAGE($B$697)</f>
        <v>82</v>
      </c>
      <c r="O1256" s="3">
        <f>AVERAGE($B$202,$B$706,$B$1057,$B$1066)</f>
        <v>76.5</v>
      </c>
      <c r="P1256" s="3">
        <f>AVERAGE($B$13,$B$22,$B$31,$B$40,$B$49,$B$58,$B$67,$B$76)</f>
        <v>80.125</v>
      </c>
      <c r="Q1256" s="3">
        <f>AVERAGE($B$715)</f>
        <v>85</v>
      </c>
      <c r="R1256" s="3">
        <f>AVERAGE($B$724)</f>
        <v>93</v>
      </c>
      <c r="S1256" s="3">
        <f>AVERAGE($B$436,$B$445,$B$481,$B$490,$B$733,$B$1075,$B$1084,$B$1201)</f>
        <v>93.125</v>
      </c>
      <c r="T1256" s="3">
        <f>AVERAGE($B$319,$B$328,$B$337,$B$346,$B$355,$B$364,$B$373,$B$454)</f>
        <v>101.375</v>
      </c>
      <c r="U1256" s="3">
        <f>AVERAGE($B$1093,$B$1102)</f>
        <v>105.5</v>
      </c>
      <c r="V1256" s="3">
        <f>AVERAGE($B$913,$B$922,$B$931)</f>
        <v>125.66666666666667</v>
      </c>
      <c r="W1256" s="3">
        <f>AVERAGE($B$499,$B$508,$B$1111,$B$1120,$B$1210)</f>
        <v>125.2</v>
      </c>
      <c r="X1256" s="3">
        <f>AVERAGE($B$850)</f>
        <v>131</v>
      </c>
      <c r="Y1256" s="3">
        <f>AVERAGE($B$859)</f>
        <v>171</v>
      </c>
      <c r="Z1256" s="3">
        <f>AVERAGE($B$517,$B$526,$B$1129,$B$1138,$B$1228)</f>
        <v>169</v>
      </c>
      <c r="AA1256" s="3">
        <f>AVERAGE($B$868)</f>
        <v>219</v>
      </c>
      <c r="AB1256" s="3">
        <f>AVERAGE($B$535,$B$544,$B$1147,$B$1156)</f>
        <v>216</v>
      </c>
      <c r="AC1256" s="3">
        <f>AVERAGE($B$382,$B$877,$B$1165)</f>
        <v>250.33333333333334</v>
      </c>
      <c r="AD1256" s="3">
        <f>AVERAGE($B$553,$B$562)</f>
        <v>281.5</v>
      </c>
      <c r="AE1256" s="3">
        <f>AVERAGE($B$886)</f>
        <v>297</v>
      </c>
      <c r="AF1256" s="3">
        <f>AVERAGE($B$571,$B$580,$B$1174,$B$1183)</f>
        <v>328.75</v>
      </c>
      <c r="AG1256" s="3">
        <f>AVERAGE($B$895)</f>
        <v>366</v>
      </c>
      <c r="AH1256" s="3">
        <f>AVERAGE($B$589,$B$598,$B$904)</f>
        <v>412</v>
      </c>
      <c r="AI1256" s="3">
        <f>AVERAGE($B$796,$B$805,$B$814,$B$823,$B$832,$B$841,$B$940,$B$949,$B$1219)</f>
        <v>476.88888888888891</v>
      </c>
      <c r="AJ1256" s="3">
        <f>AVERAGE($B$220)</f>
        <v>754</v>
      </c>
      <c r="AK1256" s="3">
        <f>AVERAGE($B$994,$B$1192)</f>
        <v>992.5</v>
      </c>
      <c r="AL1256" s="3">
        <f>AVERAGE($B$1048)</f>
        <v>2561</v>
      </c>
    </row>
    <row r="1257" spans="1:38" ht="20.100000000000001" customHeight="1" x14ac:dyDescent="0.25">
      <c r="A1257" s="3" t="s">
        <v>17</v>
      </c>
      <c r="B1257" s="3">
        <f>AVERAGE(C1257:AL1257)</f>
        <v>429.61786400328066</v>
      </c>
      <c r="C1257" s="3">
        <f>AVERAGE($B$959,$B$968)</f>
        <v>95.5</v>
      </c>
      <c r="D1257" s="3">
        <f>AVERAGE($B$86,$B$95,$B$104,$B$392,$B$608,$B$743,$B$770,$B$977,$B$986)</f>
        <v>96.555555555555557</v>
      </c>
      <c r="E1257" s="3">
        <f>AVERAGE($B$401,$B$617)</f>
        <v>110</v>
      </c>
      <c r="F1257" s="3">
        <f>AVERAGE($B$113,$B$122,$B$131,$B$626,$B$752,$B$779,$B$1004,$B$1013)</f>
        <v>106.375</v>
      </c>
      <c r="G1257" s="3">
        <f>AVERAGE($B$230,$B$239,$B$248,$B$257,$B$266,$B$275,$B$284,$B$293,$B$302,$B$311,$B$410,$B$635,$B$644)</f>
        <v>122.46153846153847</v>
      </c>
      <c r="H1257" s="3">
        <f>AVERAGE($B$653,$B$1022)</f>
        <v>121</v>
      </c>
      <c r="I1257" s="3">
        <f>AVERAGE($B$140,$B$149,$B$419,$B$662)</f>
        <v>126</v>
      </c>
      <c r="J1257" s="3">
        <f>AVERAGE($B$212)</f>
        <v>120</v>
      </c>
      <c r="K1257" s="3">
        <f>AVERAGE($B$158,$B$167,$B$176,$B$428,$B$464,$B$473,$B$671,$B$761,$B$788,$B$1031,$B$1040)</f>
        <v>131.54545454545453</v>
      </c>
      <c r="L1257" s="3">
        <f>AVERAGE($B$680)</f>
        <v>145</v>
      </c>
      <c r="M1257" s="3">
        <f>AVERAGE($B$185,$B$194,$B$689)</f>
        <v>144</v>
      </c>
      <c r="N1257" s="3">
        <f>AVERAGE($B$698)</f>
        <v>157</v>
      </c>
      <c r="O1257" s="3">
        <f>AVERAGE($B$203,$B$707,$B$1058,$B$1067)</f>
        <v>150.5</v>
      </c>
      <c r="P1257" s="3">
        <f>AVERAGE($B$14,$B$23,$B$32,$B$41,$B$50,$B$59,$B$68,$B$77)</f>
        <v>150.875</v>
      </c>
      <c r="Q1257" s="3">
        <f>AVERAGE($B$716)</f>
        <v>168</v>
      </c>
      <c r="R1257" s="3">
        <f>AVERAGE($B$725)</f>
        <v>174</v>
      </c>
      <c r="S1257" s="3">
        <f>AVERAGE($B$437,$B$446,$B$482,$B$491,$B$734,$B$1076,$B$1085,$B$1202)</f>
        <v>176.125</v>
      </c>
      <c r="T1257" s="3">
        <f>AVERAGE($B$320,$B$329,$B$338,$B$347,$B$356,$B$365,$B$374,$B$455)</f>
        <v>191.25</v>
      </c>
      <c r="U1257" s="3">
        <f>AVERAGE($B$1094,$B$1103)</f>
        <v>191.5</v>
      </c>
      <c r="V1257" s="3">
        <f>AVERAGE($B$914,$B$923,$B$932)</f>
        <v>222.66666666666666</v>
      </c>
      <c r="W1257" s="3">
        <f>AVERAGE($B$500,$B$509,$B$1112,$B$1121,$B$1211)</f>
        <v>228.8</v>
      </c>
      <c r="X1257" s="3">
        <f>AVERAGE($B$851)</f>
        <v>245</v>
      </c>
      <c r="Y1257" s="3">
        <f>AVERAGE($B$860)</f>
        <v>301</v>
      </c>
      <c r="Z1257" s="3">
        <f>AVERAGE($B$518,$B$527,$B$1130,$B$1139,$B$1229)</f>
        <v>302.2</v>
      </c>
      <c r="AA1257" s="3">
        <f>AVERAGE($B$869)</f>
        <v>364</v>
      </c>
      <c r="AB1257" s="3">
        <f>AVERAGE($B$536,$B$545,$B$1148,$B$1157)</f>
        <v>373.75</v>
      </c>
      <c r="AC1257" s="3">
        <f>AVERAGE($B$383,$B$878,$B$1166)</f>
        <v>449.33333333333331</v>
      </c>
      <c r="AD1257" s="3">
        <f>AVERAGE($B$554,$B$563)</f>
        <v>462</v>
      </c>
      <c r="AE1257" s="3">
        <f>AVERAGE($B$887)</f>
        <v>504</v>
      </c>
      <c r="AF1257" s="3">
        <f>AVERAGE($B$572,$B$581,$B$1175,$B$1184)</f>
        <v>549.75</v>
      </c>
      <c r="AG1257" s="3">
        <f>AVERAGE($B$896)</f>
        <v>638</v>
      </c>
      <c r="AH1257" s="3">
        <f>AVERAGE($B$590,$B$599,$B$905)</f>
        <v>676.66666666666663</v>
      </c>
      <c r="AI1257" s="3">
        <f>AVERAGE($B$797,$B$806,$B$815,$B$824,$B$833,$B$842,$B$941,$B$950,$B$1220)</f>
        <v>786.88888888888891</v>
      </c>
      <c r="AJ1257" s="3">
        <f>AVERAGE($B$221)</f>
        <v>1194</v>
      </c>
      <c r="AK1257" s="3">
        <f>AVERAGE($B$995,$B$1193)</f>
        <v>1530.5</v>
      </c>
      <c r="AL1257" s="3">
        <f>AVERAGE($B$1049)</f>
        <v>3960</v>
      </c>
    </row>
    <row r="1258" spans="1:38" ht="20.100000000000001" customHeight="1" x14ac:dyDescent="0.25">
      <c r="A1258" s="3" t="s">
        <v>18</v>
      </c>
      <c r="B1258" s="3">
        <f>AVERAGE(C1258:AL1258)</f>
        <v>1011.783351679185</v>
      </c>
      <c r="C1258" s="3">
        <f>AVERAGE($B$960,$B$969)</f>
        <v>355.5</v>
      </c>
      <c r="D1258" s="3">
        <f>AVERAGE($B$87,$B$96,$B$105,$B$393,$B$609,$B$744,$B$771,$B$978,$B$987)</f>
        <v>356.66666666666669</v>
      </c>
      <c r="E1258" s="3">
        <f>AVERAGE($B$402,$B$618)</f>
        <v>395</v>
      </c>
      <c r="F1258" s="3">
        <f>AVERAGE($B$114,$B$123,$B$132,$B$627,$B$753,$B$780,$B$1005,$B$1014)</f>
        <v>369.125</v>
      </c>
      <c r="G1258" s="3">
        <f>AVERAGE($B$231,$B$240,$B$249,$B$258,$B$267,$B$276,$B$285,$B$294,$B$303,$B$312,$B$411,$B$636,$B$645)</f>
        <v>435.07692307692309</v>
      </c>
      <c r="H1258" s="3">
        <f>AVERAGE($B$654,$B$1023)</f>
        <v>398.5</v>
      </c>
      <c r="I1258" s="3">
        <f>AVERAGE($B$141,$B$150,$B$420,$B$663)</f>
        <v>463</v>
      </c>
      <c r="J1258" s="3">
        <f>AVERAGE($B$213)</f>
        <v>404</v>
      </c>
      <c r="K1258" s="3">
        <f>AVERAGE($B$159,$B$168,$B$177,$B$429,$B$465,$B$474,$B$672,$B$762,$B$789,$B$1032,$B$1041)</f>
        <v>420.81818181818181</v>
      </c>
      <c r="L1258" s="3">
        <f>AVERAGE($B$681)</f>
        <v>466</v>
      </c>
      <c r="M1258" s="3">
        <f>AVERAGE($B$186,$B$195,$B$690)</f>
        <v>455</v>
      </c>
      <c r="N1258" s="3">
        <f>AVERAGE($B$699)</f>
        <v>501</v>
      </c>
      <c r="O1258" s="3">
        <f>AVERAGE($B$204,$B$708,$B$1059,$B$1068)</f>
        <v>470</v>
      </c>
      <c r="P1258" s="3">
        <f>AVERAGE($B$15,$B$24,$B$33,$B$42,$B$51,$B$60,$B$69,$B$78)</f>
        <v>468.75</v>
      </c>
      <c r="Q1258" s="3">
        <f>AVERAGE($B$717)</f>
        <v>514</v>
      </c>
      <c r="R1258" s="3">
        <f>AVERAGE($B$726)</f>
        <v>598</v>
      </c>
      <c r="S1258" s="3">
        <f>AVERAGE($B$438,$B$447,$B$483,$B$492,$B$735,$B$1077,$B$1086,$B$1203)</f>
        <v>522.125</v>
      </c>
      <c r="T1258" s="3">
        <f>AVERAGE($B$321,$B$330,$B$339,$B$348,$B$357,$B$366,$B$375,$B$456)</f>
        <v>588.5</v>
      </c>
      <c r="U1258" s="3">
        <f>AVERAGE($B$1095,$B$1104)</f>
        <v>553</v>
      </c>
      <c r="V1258" s="3">
        <f>AVERAGE($B$915,$B$924,$B$933)</f>
        <v>642</v>
      </c>
      <c r="W1258" s="3">
        <f>AVERAGE($B$501,$B$510,$B$1113,$B$1122,$B$1212)</f>
        <v>657.6</v>
      </c>
      <c r="X1258" s="3">
        <f>AVERAGE($B$852)</f>
        <v>671</v>
      </c>
      <c r="Y1258" s="3">
        <f>AVERAGE($B$861)</f>
        <v>783</v>
      </c>
      <c r="Z1258" s="3">
        <f>AVERAGE($B$519,$B$528,$B$1131,$B$1140,$B$1230)</f>
        <v>783.4</v>
      </c>
      <c r="AA1258" s="3">
        <f>AVERAGE($B$870)</f>
        <v>929</v>
      </c>
      <c r="AB1258" s="3">
        <f>AVERAGE($B$537,$B$546,$B$1149,$B$1158)</f>
        <v>946.25</v>
      </c>
      <c r="AC1258" s="3">
        <f>AVERAGE($B$384,$B$879,$B$1167)</f>
        <v>1128.3333333333333</v>
      </c>
      <c r="AD1258" s="3">
        <f>AVERAGE($B$555,$B$564)</f>
        <v>1091.5</v>
      </c>
      <c r="AE1258" s="3">
        <f>AVERAGE($B$888)</f>
        <v>1222</v>
      </c>
      <c r="AF1258" s="3">
        <f>AVERAGE($B$573,$B$582,$B$1176,$B$1185)</f>
        <v>1257.5</v>
      </c>
      <c r="AG1258" s="3">
        <f>AVERAGE($B$897)</f>
        <v>1401</v>
      </c>
      <c r="AH1258" s="3">
        <f>AVERAGE($B$591,$B$600,$B$906)</f>
        <v>1530</v>
      </c>
      <c r="AI1258" s="3">
        <f>AVERAGE($B$798,$B$807,$B$816,$B$825,$B$834,$B$843,$B$942,$B$951,$B$1221)</f>
        <v>1680.5555555555557</v>
      </c>
      <c r="AJ1258" s="3">
        <f>AVERAGE($B$222)</f>
        <v>2446</v>
      </c>
      <c r="AK1258" s="3">
        <f>AVERAGE($B$996,$B$1194)</f>
        <v>2932</v>
      </c>
      <c r="AL1258" s="3">
        <f>AVERAGE($B$1050)</f>
        <v>7589</v>
      </c>
    </row>
    <row r="1261" spans="1:38" ht="20.100000000000001" customHeight="1" x14ac:dyDescent="0.25">
      <c r="A1261" s="2" t="s">
        <v>218</v>
      </c>
      <c r="B1261" s="7" t="s">
        <v>207</v>
      </c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9"/>
    </row>
    <row r="1262" spans="1:38" ht="20.100000000000001" customHeight="1" x14ac:dyDescent="0.25">
      <c r="A1262" s="3" t="s">
        <v>208</v>
      </c>
      <c r="B1262" s="3" t="s">
        <v>209</v>
      </c>
      <c r="C1262" s="3">
        <v>10</v>
      </c>
      <c r="D1262" s="3">
        <v>12</v>
      </c>
      <c r="E1262" s="3">
        <v>14</v>
      </c>
      <c r="F1262" s="3">
        <v>15</v>
      </c>
      <c r="G1262" s="3">
        <v>16</v>
      </c>
      <c r="H1262" s="3">
        <v>17</v>
      </c>
      <c r="I1262" s="3">
        <v>18</v>
      </c>
      <c r="J1262" s="3">
        <v>19</v>
      </c>
      <c r="K1262" s="3">
        <v>20</v>
      </c>
      <c r="L1262" s="3">
        <v>21</v>
      </c>
      <c r="M1262" s="3">
        <v>22</v>
      </c>
      <c r="N1262" s="3">
        <v>24</v>
      </c>
      <c r="O1262" s="3">
        <v>25</v>
      </c>
      <c r="P1262" s="3">
        <v>26</v>
      </c>
      <c r="Q1262" s="3">
        <v>27</v>
      </c>
      <c r="R1262" s="3">
        <v>28</v>
      </c>
      <c r="S1262" s="3">
        <v>30</v>
      </c>
      <c r="T1262" s="3">
        <v>32</v>
      </c>
      <c r="U1262" s="3">
        <v>35</v>
      </c>
      <c r="V1262" s="3">
        <v>36</v>
      </c>
      <c r="W1262" s="3">
        <v>40</v>
      </c>
      <c r="X1262" s="3">
        <v>42</v>
      </c>
      <c r="Y1262" s="3">
        <v>49</v>
      </c>
      <c r="Z1262" s="3">
        <v>50</v>
      </c>
      <c r="AA1262" s="3">
        <v>56</v>
      </c>
      <c r="AB1262" s="3">
        <v>60</v>
      </c>
      <c r="AC1262" s="3">
        <v>64</v>
      </c>
      <c r="AD1262" s="3">
        <v>70</v>
      </c>
      <c r="AE1262" s="3">
        <v>72</v>
      </c>
      <c r="AF1262" s="3">
        <v>80</v>
      </c>
      <c r="AG1262" s="3">
        <v>81</v>
      </c>
      <c r="AH1262" s="3">
        <v>90</v>
      </c>
      <c r="AI1262" s="3">
        <v>100</v>
      </c>
      <c r="AJ1262" s="3">
        <v>128</v>
      </c>
      <c r="AK1262" s="3">
        <v>150</v>
      </c>
      <c r="AL1262" s="3">
        <v>256</v>
      </c>
    </row>
    <row r="1263" spans="1:38" ht="20.100000000000001" customHeight="1" x14ac:dyDescent="0.25">
      <c r="A1263" s="3" t="s">
        <v>13</v>
      </c>
      <c r="B1263" s="3">
        <f>AVERAGE(C1263:AL1263)</f>
        <v>2088.5784673659673</v>
      </c>
      <c r="C1263" s="3">
        <f>AVERAGE($C$956,$C$965)</f>
        <v>2053</v>
      </c>
      <c r="D1263" s="3">
        <f>AVERAGE($C$83,$C$92,$C$101,$C$389,$C$605,$C$740,$C$767,$C$974,$C$983)</f>
        <v>2056.7777777777778</v>
      </c>
      <c r="E1263" s="3">
        <f>AVERAGE($C$398,$C$614)</f>
        <v>2063</v>
      </c>
      <c r="F1263" s="3">
        <f>AVERAGE($C$110,$C$119,$C$128,$C$623,$C$749,$C$776,$C$1001,$C$1010)</f>
        <v>2060.75</v>
      </c>
      <c r="G1263" s="3">
        <f>AVERAGE($C$227,$C$236,$C$245,$C$254,$C$263,$C$272,$C$281,$C$290,$C$299,$C$308,$C$407,$C$632,$C$641)</f>
        <v>2050.5384615384614</v>
      </c>
      <c r="H1263" s="3">
        <f>AVERAGE($C$650,$C$1019)</f>
        <v>2062</v>
      </c>
      <c r="I1263" s="3">
        <f>AVERAGE($C$137,$C$146,$C$416,$C$659)</f>
        <v>2064.5</v>
      </c>
      <c r="J1263" s="3">
        <f>AVERAGE($C$209)</f>
        <v>2088</v>
      </c>
      <c r="K1263" s="3">
        <f>AVERAGE($C$155,$C$164,$C$173,$C$425,$C$461,$C$470,$C$668,$C$758,$C$785,$C$1028,$C$1037)</f>
        <v>2068.6363636363635</v>
      </c>
      <c r="L1263" s="3">
        <f>AVERAGE($C$677)</f>
        <v>2065</v>
      </c>
      <c r="M1263" s="3">
        <f>AVERAGE($C$182,$C$191,$C$686)</f>
        <v>2069.6666666666665</v>
      </c>
      <c r="N1263" s="3">
        <f>AVERAGE($C$695)</f>
        <v>2079</v>
      </c>
      <c r="O1263" s="3">
        <f>AVERAGE($C$200,$C$704,$C$1055,$C$1064)</f>
        <v>2075.25</v>
      </c>
      <c r="P1263" s="3">
        <f>AVERAGE($C$11,$C$20,$C$29,$C$38,$C$47,$C$56,$C$65,$C$74)</f>
        <v>2093.25</v>
      </c>
      <c r="Q1263" s="3">
        <f>AVERAGE($C$713)</f>
        <v>2080</v>
      </c>
      <c r="R1263" s="3">
        <f>AVERAGE($C$722)</f>
        <v>2079</v>
      </c>
      <c r="S1263" s="3">
        <f>AVERAGE($C$434,$C$443,$C$479,$C$488,$C$731,$C$1073,$C$1082,$C$1199)</f>
        <v>2078.125</v>
      </c>
      <c r="T1263" s="3">
        <f>AVERAGE($C$317,$C$326,$C$335,$C$344,$C$353,$C$362,$C$371,$C$452)</f>
        <v>2067.125</v>
      </c>
      <c r="U1263" s="3">
        <f>AVERAGE($C$1091,$C$1100)</f>
        <v>2085</v>
      </c>
      <c r="V1263" s="3">
        <f>AVERAGE($C$911,$C$920,$C$929)</f>
        <v>2095</v>
      </c>
      <c r="W1263" s="3">
        <f>AVERAGE($C$497,$C$506,$C$1109,$C$1118,$C$1208)</f>
        <v>2083</v>
      </c>
      <c r="X1263" s="3">
        <f>AVERAGE($C$848)</f>
        <v>2085</v>
      </c>
      <c r="Y1263" s="3">
        <f>AVERAGE($C$857)</f>
        <v>2096</v>
      </c>
      <c r="Z1263" s="3">
        <f>AVERAGE($C$515,$C$524,$C$1127,$C$1136,$C$1226)</f>
        <v>2092.4</v>
      </c>
      <c r="AA1263" s="3">
        <f>AVERAGE($C$866)</f>
        <v>2095</v>
      </c>
      <c r="AB1263" s="3">
        <f>AVERAGE($C$533,$C$542,$C$1145,$C$1154)</f>
        <v>2105.25</v>
      </c>
      <c r="AC1263" s="3">
        <f>AVERAGE($C$380,$C$875,$C$1163)</f>
        <v>2088</v>
      </c>
      <c r="AD1263" s="3">
        <f>AVERAGE($C$551,$C$560)</f>
        <v>2105</v>
      </c>
      <c r="AE1263" s="3">
        <f>AVERAGE($C$884)</f>
        <v>2116</v>
      </c>
      <c r="AF1263" s="3">
        <f>AVERAGE($C$569,$C$578,$C$1172,$C$1181)</f>
        <v>2115</v>
      </c>
      <c r="AG1263" s="3">
        <f>AVERAGE($C$893)</f>
        <v>2111</v>
      </c>
      <c r="AH1263" s="3">
        <f>AVERAGE($C$587,$C$596,$C$902)</f>
        <v>2118.3333333333335</v>
      </c>
      <c r="AI1263" s="3">
        <f>AVERAGE($C$794,$C$803,$C$812,$C$821,$C$830,$C$839,$C$938,$C$947,$C$1217)</f>
        <v>2128.2222222222222</v>
      </c>
      <c r="AJ1263" s="3">
        <f>AVERAGE($C$218)</f>
        <v>2116</v>
      </c>
      <c r="AK1263" s="3">
        <f>AVERAGE($C$992,$C$1190)</f>
        <v>2154</v>
      </c>
      <c r="AL1263" s="3">
        <f>AVERAGE($C$1046)</f>
        <v>2147</v>
      </c>
    </row>
    <row r="1264" spans="1:38" ht="20.100000000000001" customHeight="1" x14ac:dyDescent="0.25">
      <c r="A1264" s="3" t="s">
        <v>15</v>
      </c>
      <c r="B1264" s="3">
        <f>AVERAGE(C1264:AL1264)</f>
        <v>4188.7902599715107</v>
      </c>
      <c r="C1264" s="3">
        <f>AVERAGE($C$957,$C$966)</f>
        <v>4106.5</v>
      </c>
      <c r="D1264" s="3">
        <f>AVERAGE($C$84,$C$93,$C$102,$C$390,$C$606,$C$741,$C$768,$C$975,$C$984)</f>
        <v>4111.8888888888887</v>
      </c>
      <c r="E1264" s="3">
        <f>AVERAGE($C$399,$C$615)</f>
        <v>4131.5</v>
      </c>
      <c r="F1264" s="3">
        <f>AVERAGE($C$111,$C$120,$C$129,$C$624,$C$750,$C$777,$C$1002,$C$1011)</f>
        <v>4130.125</v>
      </c>
      <c r="G1264" s="3">
        <f>AVERAGE($C$228,$C$237,$C$246,$C$255,$C$264,$C$273,$C$282,$C$291,$C$300,$C$309,$C$408,$C$633,$C$642)</f>
        <v>4103.3076923076924</v>
      </c>
      <c r="H1264" s="3">
        <f>AVERAGE($C$651,$C$1020)</f>
        <v>4136</v>
      </c>
      <c r="I1264" s="3">
        <f>AVERAGE($C$138,$C$147,$C$417,$C$660)</f>
        <v>4137.5</v>
      </c>
      <c r="J1264" s="3">
        <f>AVERAGE($C$210)</f>
        <v>4192</v>
      </c>
      <c r="K1264" s="3">
        <f>AVERAGE($C$156,$C$165,$C$174,$C$426,$C$462,$C$471,$C$669,$C$759,$C$786,$C$1029,$C$1038)</f>
        <v>4142</v>
      </c>
      <c r="L1264" s="3">
        <f>AVERAGE($C$678)</f>
        <v>4143</v>
      </c>
      <c r="M1264" s="3">
        <f>AVERAGE($C$183,$C$192,$C$687)</f>
        <v>4142</v>
      </c>
      <c r="N1264" s="3">
        <f>AVERAGE($C$696)</f>
        <v>4166</v>
      </c>
      <c r="O1264" s="3">
        <f>AVERAGE($C$201,$C$705,$C$1056,$C$1065)</f>
        <v>4164.5</v>
      </c>
      <c r="P1264" s="3">
        <f>AVERAGE($C$12,$C$21,$C$30,$C$39,$C$48,$C$57,$C$66,$C$75)</f>
        <v>4192.5</v>
      </c>
      <c r="Q1264" s="3">
        <f>AVERAGE($C$714)</f>
        <v>4184</v>
      </c>
      <c r="R1264" s="3">
        <f>AVERAGE($C$723)</f>
        <v>4166</v>
      </c>
      <c r="S1264" s="3">
        <f>AVERAGE($C$435,$C$444,$C$480,$C$489,$C$732,$C$1074,$C$1083,$C$1200)</f>
        <v>4173.5</v>
      </c>
      <c r="T1264" s="3">
        <f>AVERAGE($C$318,$C$327,$C$336,$C$345,$C$354,$C$363,$C$372,$C$453)</f>
        <v>4136.25</v>
      </c>
      <c r="U1264" s="3">
        <f>AVERAGE($C$1092,$C$1101)</f>
        <v>4189</v>
      </c>
      <c r="V1264" s="3">
        <f>AVERAGE($C$912,$C$921,$C$930)</f>
        <v>4208</v>
      </c>
      <c r="W1264" s="3">
        <f>AVERAGE($C$498,$C$507,$C$1110,$C$1119,$C$1209)</f>
        <v>4183.6000000000004</v>
      </c>
      <c r="X1264" s="3">
        <f>AVERAGE($C$849)</f>
        <v>4202</v>
      </c>
      <c r="Y1264" s="3">
        <f>AVERAGE($C$858)</f>
        <v>4209</v>
      </c>
      <c r="Z1264" s="3">
        <f>AVERAGE($C$516,$C$525,$C$1128,$C$1137,$C$1227)</f>
        <v>4200</v>
      </c>
      <c r="AA1264" s="3">
        <f>AVERAGE($C$867)</f>
        <v>4224</v>
      </c>
      <c r="AB1264" s="3">
        <f>AVERAGE($C$534,$C$543,$C$1146,$C$1155)</f>
        <v>4223.75</v>
      </c>
      <c r="AC1264" s="3">
        <f>AVERAGE($C$381,$C$876,$C$1164)</f>
        <v>4177</v>
      </c>
      <c r="AD1264" s="3">
        <f>AVERAGE($C$552,$C$561)</f>
        <v>4206</v>
      </c>
      <c r="AE1264" s="3">
        <f>AVERAGE($C$885)</f>
        <v>4225</v>
      </c>
      <c r="AF1264" s="3">
        <f>AVERAGE($C$570,$C$579,$C$1173,$C$1182)</f>
        <v>4242.75</v>
      </c>
      <c r="AG1264" s="3">
        <f>AVERAGE($C$894)</f>
        <v>4268</v>
      </c>
      <c r="AH1264" s="3">
        <f>AVERAGE($C$588,$C$597,$C$903)</f>
        <v>4253</v>
      </c>
      <c r="AI1264" s="3">
        <f>AVERAGE($C$795,$C$804,$C$813,$C$822,$C$831,$C$840,$C$939,$C$948,$C$1218)</f>
        <v>4273.7777777777774</v>
      </c>
      <c r="AJ1264" s="3">
        <f>AVERAGE($C$219)</f>
        <v>4214</v>
      </c>
      <c r="AK1264" s="3">
        <f>AVERAGE($C$993,$C$1191)</f>
        <v>4334</v>
      </c>
      <c r="AL1264" s="3">
        <f>AVERAGE($C$1047)</f>
        <v>4305</v>
      </c>
    </row>
    <row r="1265" spans="1:38" ht="20.100000000000001" customHeight="1" x14ac:dyDescent="0.25">
      <c r="A1265" s="3" t="s">
        <v>16</v>
      </c>
      <c r="B1265" s="3">
        <f>AVERAGE(C1265:AL1265)</f>
        <v>8409.6807654536824</v>
      </c>
      <c r="C1265" s="3">
        <f>AVERAGE($C$958,$C$967)</f>
        <v>8209.5</v>
      </c>
      <c r="D1265" s="3">
        <f>AVERAGE($C$85,$C$94,$C$103,$C$391,$C$607,$C$742,$C$769,$C$976,$C$985)</f>
        <v>8235.8888888888887</v>
      </c>
      <c r="E1265" s="3">
        <f>AVERAGE($C$400,$C$616)</f>
        <v>8263</v>
      </c>
      <c r="F1265" s="3">
        <f>AVERAGE($C$112,$C$121,$C$130,$C$625,$C$751,$C$778,$C$1003,$C$1012)</f>
        <v>8262</v>
      </c>
      <c r="G1265" s="3">
        <f>AVERAGE($C$229,$C$238,$C$247,$C$256,$C$265,$C$274,$C$283,$C$292,$C$301,$C$310,$C$409,$C$634,$C$643)</f>
        <v>8198.6153846153848</v>
      </c>
      <c r="H1265" s="3">
        <f>AVERAGE($C$652,$C$1021)</f>
        <v>8293.5</v>
      </c>
      <c r="I1265" s="3">
        <f>AVERAGE($C$139,$C$148,$C$418,$C$661)</f>
        <v>8306.75</v>
      </c>
      <c r="J1265" s="3">
        <f>AVERAGE($C$211)</f>
        <v>8374</v>
      </c>
      <c r="K1265" s="3">
        <f>AVERAGE($C$157,$C$166,$C$175,$C$427,$C$463,$C$472,$C$670,$C$760,$C$787,$C$1030,$C$1039)</f>
        <v>8311.2727272727279</v>
      </c>
      <c r="L1265" s="3">
        <f>AVERAGE($C$679)</f>
        <v>8323</v>
      </c>
      <c r="M1265" s="3">
        <f>AVERAGE($C$184,$C$193,$C$688)</f>
        <v>8329.3333333333339</v>
      </c>
      <c r="N1265" s="3">
        <f>AVERAGE($C$697)</f>
        <v>8350</v>
      </c>
      <c r="O1265" s="3">
        <f>AVERAGE($C$202,$C$706,$C$1057,$C$1066)</f>
        <v>8359.75</v>
      </c>
      <c r="P1265" s="3">
        <f>AVERAGE($C$13,$C$22,$C$31,$C$40,$C$49,$C$58,$C$67,$C$76)</f>
        <v>8450.25</v>
      </c>
      <c r="Q1265" s="3">
        <f>AVERAGE($C$715)</f>
        <v>8351</v>
      </c>
      <c r="R1265" s="3">
        <f>AVERAGE($C$724)</f>
        <v>8377</v>
      </c>
      <c r="S1265" s="3">
        <f>AVERAGE($C$436,$C$445,$C$481,$C$490,$C$733,$C$1075,$C$1084,$C$1201)</f>
        <v>8385.125</v>
      </c>
      <c r="T1265" s="3">
        <f>AVERAGE($C$319,$C$328,$C$337,$C$346,$C$355,$C$364,$C$373,$C$454)</f>
        <v>8282</v>
      </c>
      <c r="U1265" s="3">
        <f>AVERAGE($C$1093,$C$1102)</f>
        <v>8447.5</v>
      </c>
      <c r="V1265" s="3">
        <f>AVERAGE($C$913,$C$922,$C$931)</f>
        <v>8461</v>
      </c>
      <c r="W1265" s="3">
        <f>AVERAGE($C$499,$C$508,$C$1111,$C$1120,$C$1210)</f>
        <v>8398</v>
      </c>
      <c r="X1265" s="3">
        <f>AVERAGE($C$850)</f>
        <v>8454</v>
      </c>
      <c r="Y1265" s="3">
        <f>AVERAGE($C$859)</f>
        <v>8431</v>
      </c>
      <c r="Z1265" s="3">
        <f>AVERAGE($C$517,$C$526,$C$1129,$C$1138,$C$1228)</f>
        <v>8452.7999999999993</v>
      </c>
      <c r="AA1265" s="3">
        <f>AVERAGE($C$868)</f>
        <v>8498</v>
      </c>
      <c r="AB1265" s="3">
        <f>AVERAGE($C$535,$C$544,$C$1147,$C$1156)</f>
        <v>8493.75</v>
      </c>
      <c r="AC1265" s="3">
        <f>AVERAGE($C$382,$C$877,$C$1165)</f>
        <v>8368</v>
      </c>
      <c r="AD1265" s="3">
        <f>AVERAGE($C$553,$C$562)</f>
        <v>8493.5</v>
      </c>
      <c r="AE1265" s="3">
        <f>AVERAGE($C$886)</f>
        <v>8528</v>
      </c>
      <c r="AF1265" s="3">
        <f>AVERAGE($C$571,$C$580,$C$1174,$C$1183)</f>
        <v>8524.75</v>
      </c>
      <c r="AG1265" s="3">
        <f>AVERAGE($C$895)</f>
        <v>8577</v>
      </c>
      <c r="AH1265" s="3">
        <f>AVERAGE($C$589,$C$598,$C$904)</f>
        <v>8532</v>
      </c>
      <c r="AI1265" s="3">
        <f>AVERAGE($C$796,$C$805,$C$814,$C$823,$C$832,$C$841,$C$940,$C$949,$C$1219)</f>
        <v>8618.2222222222226</v>
      </c>
      <c r="AJ1265" s="3">
        <f>AVERAGE($C$220)</f>
        <v>8451</v>
      </c>
      <c r="AK1265" s="3">
        <f>AVERAGE($C$994,$C$1192)</f>
        <v>8711</v>
      </c>
      <c r="AL1265" s="3">
        <f>AVERAGE($C$1048)</f>
        <v>8647</v>
      </c>
    </row>
    <row r="1266" spans="1:38" ht="20.100000000000001" customHeight="1" x14ac:dyDescent="0.25">
      <c r="A1266" s="3" t="s">
        <v>17</v>
      </c>
      <c r="B1266" s="3">
        <f>AVERAGE(C1266:AL1266)</f>
        <v>12635.814016770268</v>
      </c>
      <c r="C1266" s="3">
        <f>AVERAGE($C$959,$C$968)</f>
        <v>12325</v>
      </c>
      <c r="D1266" s="3">
        <f>AVERAGE($C$86,$C$95,$C$104,$C$392,$C$608,$C$743,$C$770,$C$977,$C$986)</f>
        <v>12358.222222222223</v>
      </c>
      <c r="E1266" s="3">
        <f>AVERAGE($C$401,$C$617)</f>
        <v>12367</v>
      </c>
      <c r="F1266" s="3">
        <f>AVERAGE($C$113,$C$122,$C$131,$C$626,$C$752,$C$779,$C$1004,$C$1013)</f>
        <v>12401</v>
      </c>
      <c r="G1266" s="3">
        <f>AVERAGE($C$230,$C$239,$C$248,$C$257,$C$266,$C$275,$C$284,$C$293,$C$302,$C$311,$C$410,$C$635,$C$644)</f>
        <v>12296.153846153846</v>
      </c>
      <c r="H1266" s="3">
        <f>AVERAGE($C$653,$C$1022)</f>
        <v>12418.5</v>
      </c>
      <c r="I1266" s="3">
        <f>AVERAGE($C$140,$C$149,$C$419,$C$662)</f>
        <v>12443</v>
      </c>
      <c r="J1266" s="3">
        <f>AVERAGE($C$212)</f>
        <v>12682</v>
      </c>
      <c r="K1266" s="3">
        <f>AVERAGE($C$158,$C$167,$C$176,$C$428,$C$464,$C$473,$C$671,$C$761,$C$788,$C$1031,$C$1040)</f>
        <v>12483.90909090909</v>
      </c>
      <c r="L1266" s="3">
        <f>AVERAGE($C$680)</f>
        <v>12520</v>
      </c>
      <c r="M1266" s="3">
        <f>AVERAGE($C$185,$C$194,$C$689)</f>
        <v>12512.666666666666</v>
      </c>
      <c r="N1266" s="3">
        <f>AVERAGE($C$698)</f>
        <v>12531</v>
      </c>
      <c r="O1266" s="3">
        <f>AVERAGE($C$203,$C$707,$C$1058,$C$1067)</f>
        <v>12551.75</v>
      </c>
      <c r="P1266" s="3">
        <f>AVERAGE($C$14,$C$23,$C$32,$C$41,$C$50,$C$59,$C$68,$C$77)</f>
        <v>12703</v>
      </c>
      <c r="Q1266" s="3">
        <f>AVERAGE($C$716)</f>
        <v>12547</v>
      </c>
      <c r="R1266" s="3">
        <f>AVERAGE($C$725)</f>
        <v>12606</v>
      </c>
      <c r="S1266" s="3">
        <f>AVERAGE($C$437,$C$446,$C$482,$C$491,$C$734,$C$1076,$C$1085,$C$1202)</f>
        <v>12591.125</v>
      </c>
      <c r="T1266" s="3">
        <f>AVERAGE($C$320,$C$329,$C$338,$C$347,$C$356,$C$365,$C$374,$C$455)</f>
        <v>12419</v>
      </c>
      <c r="U1266" s="3">
        <f>AVERAGE($C$1094,$C$1103)</f>
        <v>12651.5</v>
      </c>
      <c r="V1266" s="3">
        <f>AVERAGE($C$914,$C$923,$C$932)</f>
        <v>12742</v>
      </c>
      <c r="W1266" s="3">
        <f>AVERAGE($C$500,$C$509,$C$1112,$C$1121,$C$1211)</f>
        <v>12647.4</v>
      </c>
      <c r="X1266" s="3">
        <f>AVERAGE($C$851)</f>
        <v>12660</v>
      </c>
      <c r="Y1266" s="3">
        <f>AVERAGE($C$860)</f>
        <v>12676</v>
      </c>
      <c r="Z1266" s="3">
        <f>AVERAGE($C$518,$C$527,$C$1130,$C$1139,$C$1229)</f>
        <v>12723.8</v>
      </c>
      <c r="AA1266" s="3">
        <f>AVERAGE($C$869)</f>
        <v>12761</v>
      </c>
      <c r="AB1266" s="3">
        <f>AVERAGE($C$536,$C$545,$C$1148,$C$1157)</f>
        <v>12775.75</v>
      </c>
      <c r="AC1266" s="3">
        <f>AVERAGE($C$383,$C$878,$C$1166)</f>
        <v>12546.666666666666</v>
      </c>
      <c r="AD1266" s="3">
        <f>AVERAGE($C$554,$C$563)</f>
        <v>12734</v>
      </c>
      <c r="AE1266" s="3">
        <f>AVERAGE($C$887)</f>
        <v>12851</v>
      </c>
      <c r="AF1266" s="3">
        <f>AVERAGE($C$572,$C$581,$C$1175,$C$1184)</f>
        <v>12833.25</v>
      </c>
      <c r="AG1266" s="3">
        <f>AVERAGE($C$896)</f>
        <v>12869</v>
      </c>
      <c r="AH1266" s="3">
        <f>AVERAGE($C$590,$C$599,$C$905)</f>
        <v>12880</v>
      </c>
      <c r="AI1266" s="3">
        <f>AVERAGE($C$797,$C$806,$C$815,$C$824,$C$833,$C$842,$C$941,$C$950,$C$1220)</f>
        <v>12947.111111111111</v>
      </c>
      <c r="AJ1266" s="3">
        <f>AVERAGE($C$221)</f>
        <v>12706</v>
      </c>
      <c r="AK1266" s="3">
        <f>AVERAGE($C$995,$C$1193)</f>
        <v>13133.5</v>
      </c>
      <c r="AL1266" s="3">
        <f>AVERAGE($C$1049)</f>
        <v>12995</v>
      </c>
    </row>
    <row r="1267" spans="1:38" ht="20.100000000000001" customHeight="1" x14ac:dyDescent="0.25">
      <c r="A1267" s="3" t="s">
        <v>18</v>
      </c>
      <c r="B1267" s="3">
        <f>AVERAGE(C1267:AL1267)</f>
        <v>21123.60033022533</v>
      </c>
      <c r="C1267" s="3">
        <f>AVERAGE($C$960,$C$969)</f>
        <v>20581.5</v>
      </c>
      <c r="D1267" s="3">
        <f>AVERAGE($C$87,$C$96,$C$105,$C$393,$C$609,$C$744,$C$771,$C$978,$C$987)</f>
        <v>20614.666666666668</v>
      </c>
      <c r="E1267" s="3">
        <f>AVERAGE($C$402,$C$618)</f>
        <v>20666.5</v>
      </c>
      <c r="F1267" s="3">
        <f>AVERAGE($C$114,$C$123,$C$132,$C$627,$C$753,$C$780,$C$1005,$C$1014)</f>
        <v>20698.875</v>
      </c>
      <c r="G1267" s="3">
        <f>AVERAGE($C$231,$C$240,$C$249,$C$258,$C$267,$C$276,$C$285,$C$294,$C$303,$C$312,$C$411,$C$636,$C$645)</f>
        <v>20487.384615384617</v>
      </c>
      <c r="H1267" s="3">
        <f>AVERAGE($C$654,$C$1023)</f>
        <v>20680</v>
      </c>
      <c r="I1267" s="3">
        <f>AVERAGE($C$141,$C$150,$C$420,$C$663)</f>
        <v>20776.75</v>
      </c>
      <c r="J1267" s="3">
        <f>AVERAGE($C$213)</f>
        <v>20989</v>
      </c>
      <c r="K1267" s="3">
        <f>AVERAGE($C$159,$C$168,$C$177,$C$429,$C$465,$C$474,$C$672,$C$762,$C$789,$C$1032,$C$1041)</f>
        <v>20812.727272727272</v>
      </c>
      <c r="L1267" s="3">
        <f>AVERAGE($C$681)</f>
        <v>20956</v>
      </c>
      <c r="M1267" s="3">
        <f>AVERAGE($C$186,$C$195,$C$690)</f>
        <v>20892.666666666668</v>
      </c>
      <c r="N1267" s="3">
        <f>AVERAGE($C$699)</f>
        <v>20972</v>
      </c>
      <c r="O1267" s="3">
        <f>AVERAGE($C$204,$C$708,$C$1059,$C$1068)</f>
        <v>20994.25</v>
      </c>
      <c r="P1267" s="3">
        <f>AVERAGE($C$15,$C$24,$C$33,$C$42,$C$51,$C$60,$C$69,$C$78)</f>
        <v>21198</v>
      </c>
      <c r="Q1267" s="3">
        <f>AVERAGE($C$717)</f>
        <v>20984</v>
      </c>
      <c r="R1267" s="3">
        <f>AVERAGE($C$726)</f>
        <v>21020</v>
      </c>
      <c r="S1267" s="3">
        <f>AVERAGE($C$438,$C$447,$C$483,$C$492,$C$735,$C$1077,$C$1086,$C$1203)</f>
        <v>21059.25</v>
      </c>
      <c r="T1267" s="3">
        <f>AVERAGE($C$321,$C$330,$C$339,$C$348,$C$357,$C$366,$C$375,$C$456)</f>
        <v>20726.125</v>
      </c>
      <c r="U1267" s="3">
        <f>AVERAGE($C$1095,$C$1104)</f>
        <v>21204.5</v>
      </c>
      <c r="V1267" s="3">
        <f>AVERAGE($C$915,$C$924,$C$933)</f>
        <v>21374.333333333332</v>
      </c>
      <c r="W1267" s="3">
        <f>AVERAGE($C$501,$C$510,$C$1113,$C$1122,$C$1212)</f>
        <v>21173.200000000001</v>
      </c>
      <c r="X1267" s="3">
        <f>AVERAGE($C$852)</f>
        <v>21215</v>
      </c>
      <c r="Y1267" s="3">
        <f>AVERAGE($C$861)</f>
        <v>21277</v>
      </c>
      <c r="Z1267" s="3">
        <f>AVERAGE($C$519,$C$528,$C$1131,$C$1140,$C$1230)</f>
        <v>21230.799999999999</v>
      </c>
      <c r="AA1267" s="3">
        <f>AVERAGE($C$870)</f>
        <v>21548</v>
      </c>
      <c r="AB1267" s="3">
        <f>AVERAGE($C$537,$C$546,$C$1149,$C$1158)</f>
        <v>21324.75</v>
      </c>
      <c r="AC1267" s="3">
        <f>AVERAGE($C$384,$C$879,$C$1167)</f>
        <v>20957.333333333332</v>
      </c>
      <c r="AD1267" s="3">
        <f>AVERAGE($C$555,$C$564)</f>
        <v>21310.5</v>
      </c>
      <c r="AE1267" s="3">
        <f>AVERAGE($C$888)</f>
        <v>21512</v>
      </c>
      <c r="AF1267" s="3">
        <f>AVERAGE($C$573,$C$582,$C$1176,$C$1185)</f>
        <v>21507.5</v>
      </c>
      <c r="AG1267" s="3">
        <f>AVERAGE($C$897)</f>
        <v>21595</v>
      </c>
      <c r="AH1267" s="3">
        <f>AVERAGE($C$591,$C$600,$C$906)</f>
        <v>21576.333333333332</v>
      </c>
      <c r="AI1267" s="3">
        <f>AVERAGE($C$798,$C$807,$C$816,$C$825,$C$834,$C$843,$C$942,$C$951,$C$1221)</f>
        <v>21708.666666666668</v>
      </c>
      <c r="AJ1267" s="3">
        <f>AVERAGE($C$222)</f>
        <v>21195</v>
      </c>
      <c r="AK1267" s="3">
        <f>AVERAGE($C$996,$C$1194)</f>
        <v>21990</v>
      </c>
      <c r="AL1267" s="3">
        <f>AVERAGE($C$1050)</f>
        <v>21640</v>
      </c>
    </row>
    <row r="1269" spans="1:38" ht="20.100000000000001" customHeight="1" x14ac:dyDescent="0.25">
      <c r="A1269" s="4" t="s">
        <v>218</v>
      </c>
      <c r="B1269" s="4" t="s">
        <v>13</v>
      </c>
      <c r="C1269" s="4" t="s">
        <v>15</v>
      </c>
      <c r="D1269" s="4" t="s">
        <v>16</v>
      </c>
      <c r="E1269" s="4" t="s">
        <v>17</v>
      </c>
      <c r="F1269" s="4" t="s">
        <v>18</v>
      </c>
    </row>
    <row r="1270" spans="1:38" ht="20.100000000000001" customHeight="1" x14ac:dyDescent="0.25">
      <c r="A1270" s="3" t="s">
        <v>210</v>
      </c>
      <c r="B1270" s="3">
        <f>AVERAGE($C$956,$C$965,$C$83,$C$92,$C$101,$C$389,$C$605,$C$740,$C$767,$C$974,$C$983,$C$398,$C$614,$C$110,$C$119,$C$128,$C$623,$C$749,$C$776,$C$1001,$C$1010)</f>
        <v>2058.5238095238096</v>
      </c>
      <c r="C1270" s="3">
        <f>AVERAGE($C$957,$C$966,$C$84,$C$93,$C$102,$C$390,$C$606,$C$741,$C$768,$C$975,$C$984,$C$399,$C$615,$C$111,$C$120,$C$129,$C$624,$C$750,$C$777,$C$1002,$C$1011)</f>
        <v>4120.1904761904761</v>
      </c>
      <c r="D1270" s="3">
        <f>AVERAGE($C$958,$C$967,$C$85,$C$94,$C$103,$C$391,$C$607,$C$742,$C$769,$C$976,$C$985,$C$400,$C$616,$C$112,$C$121,$C$130,$C$625,$C$751,$C$778,$C$1003,$C$1012)</f>
        <v>8245.9047619047615</v>
      </c>
      <c r="E1270" s="3">
        <f>AVERAGE($C$959,$C$968,$C$86,$C$95,$C$104,$C$392,$C$608,$C$743,$C$770,$C$977,$C$986,$C$401,$C$617,$C$113,$C$122,$C$131,$C$626,$C$752,$C$779,$C$1004,$C$1013)</f>
        <v>12372.190476190477</v>
      </c>
      <c r="F1270" s="3">
        <f>AVERAGE($C$960,$C$969,$C$87,$C$96,$C$105,$C$393,$C$609,$C$744,$C$771,$C$978,$C$987,$C$402,$C$618,$C$114,$C$123,$C$132,$C$627,$C$753,$C$780,$C$1005,$C$1014)</f>
        <v>20648.523809523809</v>
      </c>
    </row>
    <row r="1271" spans="1:38" ht="20.100000000000001" customHeight="1" x14ac:dyDescent="0.25">
      <c r="A1271" s="3" t="s">
        <v>211</v>
      </c>
      <c r="B1271" s="3">
        <f>AVERAGE($C$227,$C$236,$C$245,$C$254,$C$263,$C$272,$C$281,$C$290,$C$299,$C$308,$C$407,$C$632,$C$641,$C$650,$C$1019,$C$137,$C$146,$C$416,$C$659,$C$209)</f>
        <v>2056.35</v>
      </c>
      <c r="C1271" s="3">
        <f>AVERAGE($C$228,$C$237,$C$246,$C$255,$C$264,$C$273,$C$282,$C$291,$C$300,$C$309,$C$408,$C$633,$C$642,$C$651,$C$1020,$C$138,$C$147,$C$417,$C$660,$C$210)</f>
        <v>4117.8500000000004</v>
      </c>
      <c r="D1271" s="3">
        <f>AVERAGE($C$229,$C$238,$C$247,$C$256,$C$265,$C$274,$C$283,$C$292,$C$301,$C$310,$C$409,$C$634,$C$643,$C$652,$C$1021,$C$139,$C$148,$C$418,$C$661,$C$211)</f>
        <v>8238.5</v>
      </c>
      <c r="E1271" s="3">
        <f>AVERAGE($C$230,$C$239,$C$248,$C$257,$C$266,$C$275,$C$284,$C$293,$C$302,$C$311,$C$410,$C$635,$C$644,$C$653,$C$1022,$C$140,$C$149,$C$419,$C$662,$C$212)</f>
        <v>12357.05</v>
      </c>
      <c r="F1271" s="3">
        <f>AVERAGE($C$231,$C$240,$C$249,$C$258,$C$267,$C$276,$C$285,$C$294,$C$303,$C$312,$C$411,$C$636,$C$645,$C$654,$C$1023,$C$141,$C$150,$C$420,$C$663,$C$213)</f>
        <v>20589.599999999999</v>
      </c>
    </row>
    <row r="1272" spans="1:38" ht="20.100000000000001" customHeight="1" x14ac:dyDescent="0.25">
      <c r="A1272" s="3" t="s">
        <v>212</v>
      </c>
      <c r="B1272" s="3">
        <f>AVERAGE($C$155,$C$164,$C$173,$C$425,$C$461,$C$470,$C$668,$C$758,$C$785,$C$1028,$C$1037,$C$677,$C$182,$C$191,$C$686,$C$695,$C$200,$C$704,$C$1055,$C$1064)</f>
        <v>2070.4499999999998</v>
      </c>
      <c r="C1272" s="3">
        <f>AVERAGE($C$156,$C$165,$C$174,$C$426,$C$462,$C$471,$C$669,$C$759,$C$786,$C$1029,$C$1038,$C$678,$C$183,$C$192,$C$687,$C$696,$C$201,$C$705,$C$1056,$C$1065)</f>
        <v>4147.75</v>
      </c>
      <c r="D1272" s="3">
        <f>AVERAGE($C$157,$C$166,$C$175,$C$427,$C$463,$C$472,$C$670,$C$760,$C$787,$C$1030,$C$1039,$C$679,$C$184,$C$193,$C$688,$C$697,$C$202,$C$706,$C$1057,$C$1066)</f>
        <v>8326.2000000000007</v>
      </c>
      <c r="E1272" s="3">
        <f>AVERAGE($C$158,$C$167,$C$176,$C$428,$C$464,$C$473,$C$671,$C$761,$C$788,$C$1031,$C$1040,$C$680,$C$185,$C$194,$C$689,$C$698,$C$203,$C$707,$C$1058,$C$1067)</f>
        <v>12505.95</v>
      </c>
      <c r="F1272" s="3">
        <f>AVERAGE($C$159,$C$168,$C$177,$C$429,$C$465,$C$474,$C$672,$C$762,$C$789,$C$1032,$C$1041,$C$681,$C$186,$C$195,$C$690,$C$699,$C$204,$C$708,$C$1059,$C$1068)</f>
        <v>20876.150000000001</v>
      </c>
    </row>
    <row r="1273" spans="1:38" ht="20.100000000000001" customHeight="1" x14ac:dyDescent="0.25">
      <c r="A1273" s="3" t="s">
        <v>213</v>
      </c>
      <c r="B1273" s="3">
        <f>AVERAGE($C$11,$C$20,$C$29,$C$38,$C$47,$C$56,$C$65,$C$74,$C$713,$C$722,$C$434,$C$443,$C$479,$C$488,$C$731,$C$1073,$C$1082,$C$1199)</f>
        <v>2085</v>
      </c>
      <c r="C1273" s="3">
        <f>AVERAGE($C$12,$C$21,$C$30,$C$39,$C$48,$C$57,$C$66,$C$75,$C$714,$C$723,$C$435,$C$444,$C$480,$C$489,$C$732,$C$1074,$C$1083,$C$1200)</f>
        <v>4182.1111111111113</v>
      </c>
      <c r="D1273" s="3">
        <f>AVERAGE($C$13,$C$22,$C$31,$C$40,$C$49,$C$58,$C$67,$C$76,$C$715,$C$724,$C$436,$C$445,$C$481,$C$490,$C$733,$C$1075,$C$1084,$C$1201)</f>
        <v>8411.7222222222226</v>
      </c>
      <c r="E1273" s="3">
        <f>AVERAGE($C$14,$C$23,$C$32,$C$41,$C$50,$C$59,$C$68,$C$77,$C$716,$C$725,$C$437,$C$446,$C$482,$C$491,$C$734,$C$1076,$C$1085,$C$1202)</f>
        <v>12639.222222222223</v>
      </c>
      <c r="F1273" s="3">
        <f>AVERAGE($C$15,$C$24,$C$33,$C$42,$C$51,$C$60,$C$69,$C$78,$C$717,$C$726,$C$438,$C$447,$C$483,$C$492,$C$735,$C$1077,$C$1086,$C$1203)</f>
        <v>21114.555555555555</v>
      </c>
    </row>
    <row r="1274" spans="1:38" ht="20.100000000000001" customHeight="1" x14ac:dyDescent="0.25">
      <c r="A1274" s="3" t="s">
        <v>214</v>
      </c>
      <c r="B1274" s="3">
        <f>AVERAGE($C$317,$C$326,$C$335,$C$344,$C$353,$C$362,$C$371,$C$452,$C$1091,$C$1100,$C$911,$C$920,$C$929,$C$497,$C$506,$C$1109,$C$1118,$C$1208,$C$848,$C$857)</f>
        <v>2079.4</v>
      </c>
      <c r="C1274" s="3">
        <f>AVERAGE($C$318,$C$327,$C$336,$C$345,$C$354,$C$363,$C$372,$C$453,$C$1092,$C$1101,$C$912,$C$921,$C$930,$C$498,$C$507,$C$1110,$C$1119,$C$1209,$C$849,$C$858)</f>
        <v>4171.05</v>
      </c>
      <c r="D1274" s="3">
        <f>AVERAGE($C$319,$C$328,$C$337,$C$346,$C$355,$C$364,$C$373,$C$454,$C$1093,$C$1102,$C$913,$C$922,$C$931,$C$499,$C$508,$C$1111,$C$1120,$C$1210,$C$850,$C$859)</f>
        <v>8370.4500000000007</v>
      </c>
      <c r="E1274" s="3">
        <f>AVERAGE($C$320,$C$329,$C$338,$C$347,$C$356,$C$365,$C$374,$C$455,$C$1094,$C$1103,$C$914,$C$923,$C$932,$C$500,$C$509,$C$1112,$C$1121,$C$1211,$C$851,$C$860)</f>
        <v>12572.7</v>
      </c>
      <c r="F1274" s="3">
        <f>AVERAGE($C$321,$C$330,$C$339,$C$348,$C$357,$C$366,$C$375,$C$456,$C$1095,$C$1104,$C$915,$C$924,$C$933,$C$501,$C$510,$C$1113,$C$1122,$C$1212,$C$852,$C$861)</f>
        <v>21034.95</v>
      </c>
    </row>
    <row r="1275" spans="1:38" ht="20.100000000000001" customHeight="1" x14ac:dyDescent="0.25">
      <c r="A1275" s="3" t="s">
        <v>215</v>
      </c>
      <c r="B1275" s="3">
        <f>AVERAGE($C$515,$C$524,$C$1127,$C$1136,$C$1226,$C$866,$C$533,$C$542,$C$1145,$C$1154,$C$380,$C$875,$C$1163,$C$551,$C$560,$C$884,$C$569,$C$578,$C$1172,$C$1181,$C$893)</f>
        <v>2101.8571428571427</v>
      </c>
      <c r="C1275" s="3">
        <f>AVERAGE($C$516,$C$525,$C$1128,$C$1137,$C$1227,$C$867,$C$534,$C$543,$C$1146,$C$1155,$C$381,$C$876,$C$1164,$C$552,$C$561,$C$885,$C$570,$C$579,$C$1173,$C$1182,$C$894)</f>
        <v>4215.5238095238092</v>
      </c>
      <c r="D1275" s="3">
        <f>AVERAGE($C$517,$C$526,$C$1129,$C$1138,$C$1228,$C$868,$C$535,$C$544,$C$1147,$C$1156,$C$382,$C$877,$C$1165,$C$553,$C$562,$C$886,$C$571,$C$580,$C$1174,$C$1183,$C$895)</f>
        <v>8477.7142857142862</v>
      </c>
      <c r="E1275" s="3">
        <f>AVERAGE($C$518,$C$527,$C$1130,$C$1139,$C$1229,$C$869,$C$536,$C$545,$C$1148,$C$1157,$C$383,$C$878,$C$1166,$C$554,$C$563,$C$887,$C$572,$C$581,$C$1175,$C$1184,$C$896)</f>
        <v>12744.952380952382</v>
      </c>
      <c r="F1275" s="3">
        <f>AVERAGE($C$519,$C$528,$C$1131,$C$1140,$C$1230,$C$870,$C$537,$C$546,$C$1149,$C$1158,$C$384,$C$879,$C$1167,$C$555,$C$564,$C$888,$C$573,$C$582,$C$1176,$C$1185,$C$897)</f>
        <v>21315.761904761905</v>
      </c>
    </row>
    <row r="1276" spans="1:38" ht="20.100000000000001" customHeight="1" x14ac:dyDescent="0.25">
      <c r="A1276" s="3" t="s">
        <v>216</v>
      </c>
      <c r="B1276" s="3">
        <f>AVERAGE($C$587,$C$596,$C$902,$C$794,$C$803,$C$812,$C$821,$C$830,$C$839,$C$938,$C$947,$C$1217,$C$218,$C$992,$C$1190,$C$1046)</f>
        <v>2130</v>
      </c>
      <c r="C1276" s="3">
        <f>AVERAGE($C$588,$C$597,$C$903,$C$795,$C$804,$C$813,$C$822,$C$831,$C$840,$C$939,$C$948,$C$1218,$C$219,$C$993,$C$1191,$C$1047)</f>
        <v>4275.625</v>
      </c>
      <c r="D1276" s="3">
        <f>AVERAGE($C$589,$C$598,$C$904,$C$796,$C$805,$C$814,$C$823,$C$832,$C$841,$C$940,$C$949,$C$1219,$C$220,$C$994,$C$1192,$C$1048)</f>
        <v>8605</v>
      </c>
      <c r="E1276" s="3">
        <f>AVERAGE($C$590,$C$599,$C$905,$C$797,$C$806,$C$815,$C$824,$C$833,$C$842,$C$941,$C$950,$C$1220,$C$221,$C$995,$C$1193,$C$1049)</f>
        <v>12945.75</v>
      </c>
      <c r="F1276" s="3">
        <f>AVERAGE($C$591,$C$600,$C$906,$C$798,$C$807,$C$816,$C$825,$C$834,$C$843,$C$942,$C$951,$C$1221,$C$222,$C$996,$C$1194,$C$1050)</f>
        <v>21682.625</v>
      </c>
    </row>
  </sheetData>
  <mergeCells count="3">
    <mergeCell ref="B1234:AL1234"/>
    <mergeCell ref="B1252:AL1252"/>
    <mergeCell ref="B1261:AL12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 Leushkin</cp:lastModifiedBy>
  <dcterms:created xsi:type="dcterms:W3CDTF">2021-06-16T21:23:00Z</dcterms:created>
  <dcterms:modified xsi:type="dcterms:W3CDTF">2021-06-17T10:52:33Z</dcterms:modified>
</cp:coreProperties>
</file>