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ropbox\Python\covid-19\"/>
    </mc:Choice>
  </mc:AlternateContent>
  <xr:revisionPtr revIDLastSave="0" documentId="13_ncr:1_{BD7633F4-E143-4437-B598-DF7DDE00A23F}" xr6:coauthVersionLast="45" xr6:coauthVersionMax="45" xr10:uidLastSave="{00000000-0000-0000-0000-000000000000}"/>
  <bookViews>
    <workbookView xWindow="3465" yWindow="2625" windowWidth="20505" windowHeight="11835" xr2:uid="{B9B04DEB-FC2D-4128-B027-78481AD26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2" l="1"/>
  <c r="B55" i="2"/>
  <c r="B10" i="2"/>
  <c r="B54" i="2"/>
  <c r="B53" i="2"/>
  <c r="B22" i="2"/>
  <c r="B52" i="2"/>
  <c r="B51" i="2"/>
  <c r="B50" i="2"/>
  <c r="B49" i="2"/>
  <c r="B48" i="2"/>
  <c r="B47" i="2"/>
  <c r="B46" i="2"/>
  <c r="B45" i="2"/>
  <c r="B44" i="2"/>
  <c r="B18" i="2"/>
  <c r="B43" i="2"/>
  <c r="B42" i="2"/>
  <c r="B41" i="2"/>
  <c r="B40" i="2"/>
  <c r="B39" i="2"/>
  <c r="B24" i="2"/>
  <c r="B38" i="2"/>
  <c r="B37" i="2"/>
  <c r="B36" i="2"/>
  <c r="B35" i="2"/>
  <c r="B34" i="2"/>
  <c r="B6" i="2"/>
  <c r="B33" i="2"/>
  <c r="B32" i="2"/>
  <c r="B9" i="2"/>
  <c r="B31" i="2"/>
  <c r="B30" i="2"/>
  <c r="B29" i="2"/>
  <c r="B14" i="2"/>
  <c r="B28" i="2"/>
  <c r="B27" i="2"/>
  <c r="B7" i="2"/>
  <c r="B26" i="2"/>
  <c r="B25" i="2"/>
  <c r="B17" i="2"/>
  <c r="B15" i="2"/>
  <c r="B16" i="2"/>
  <c r="B12" i="2"/>
  <c r="B20" i="2"/>
  <c r="B21" i="2"/>
  <c r="B13" i="2"/>
  <c r="B19" i="2"/>
  <c r="B11" i="2"/>
  <c r="B23" i="2"/>
  <c r="B8" i="2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<sst xmlns="http://schemas.openxmlformats.org/spreadsheetml/2006/main" count="179" uniqueCount="108">
  <si>
    <t>Rank</t>
  </si>
  <si>
    <t>State</t>
  </si>
  <si>
    <t>July 2019 Estimate</t>
  </si>
  <si>
    <t>Percent of Total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</si>
  <si>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</si>
  <si>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</si>
  <si>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</si>
  <si>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</si>
  <si>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</si>
  <si>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</si>
  <si>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</si>
  <si>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</si>
  <si>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</si>
  <si>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</si>
  <si>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</si>
  <si>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</si>
  <si>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</si>
  <si>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</si>
  <si>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</si>
  <si>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</si>
  <si>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</si>
  <si>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</si>
  <si>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</si>
  <si>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</si>
  <si>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</si>
  <si>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</si>
  <si>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</si>
  <si>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</si>
  <si>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</si>
  <si>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</si>
  <si>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</si>
  <si>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</si>
  <si>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</si>
  <si>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</si>
  <si>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</si>
  <si>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</si>
  <si>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</si>
  <si>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</si>
  <si>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</si>
  <si>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</si>
  <si>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</si>
  <si>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West Virginia</t>
  </si>
  <si>
    <t>Idaho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</si>
  <si>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</si>
  <si>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</si>
  <si>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</si>
  <si>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</si>
  <si>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</si>
  <si>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</si>
  <si>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</si>
  <si>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</si>
  <si>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</si>
  <si>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DC</t>
  </si>
  <si>
    <t>Vermont</t>
  </si>
  <si>
    <t>Wyoming</t>
  </si>
  <si>
    <t>CA</t>
  </si>
  <si>
    <t>FL</t>
  </si>
  <si>
    <t>NE</t>
  </si>
  <si>
    <t>IL</t>
  </si>
  <si>
    <t>OH</t>
  </si>
  <si>
    <t>MI</t>
  </si>
  <si>
    <t>WA</t>
  </si>
  <si>
    <t>AR</t>
  </si>
  <si>
    <t>MA</t>
  </si>
  <si>
    <t>IN</t>
  </si>
  <si>
    <t>WI</t>
  </si>
  <si>
    <t>CO</t>
  </si>
  <si>
    <t>AL</t>
  </si>
  <si>
    <t>TX</t>
  </si>
  <si>
    <t>NY</t>
  </si>
  <si>
    <t>PA</t>
  </si>
  <si>
    <t>GA</t>
  </si>
  <si>
    <t>NC</t>
  </si>
  <si>
    <t>NJ</t>
  </si>
  <si>
    <t>VA</t>
  </si>
  <si>
    <t>AZ</t>
  </si>
  <si>
    <t>TN</t>
  </si>
  <si>
    <t>MO</t>
  </si>
  <si>
    <t>MN</t>
  </si>
  <si>
    <t>SC</t>
  </si>
  <si>
    <t>LA</t>
  </si>
  <si>
    <t>KY</t>
  </si>
  <si>
    <t>OR</t>
  </si>
  <si>
    <t>OK</t>
  </si>
  <si>
    <t>CN</t>
  </si>
  <si>
    <t>UT</t>
  </si>
  <si>
    <t>IA</t>
  </si>
  <si>
    <t>NV</t>
  </si>
  <si>
    <t>MS</t>
  </si>
  <si>
    <t>KS</t>
  </si>
  <si>
    <t>NM</t>
  </si>
  <si>
    <t>WV</t>
  </si>
  <si>
    <t>ID</t>
  </si>
  <si>
    <t>HA</t>
  </si>
  <si>
    <t>NH</t>
  </si>
  <si>
    <t>ME</t>
  </si>
  <si>
    <t>MT</t>
  </si>
  <si>
    <t>RI</t>
  </si>
  <si>
    <t>SD</t>
  </si>
  <si>
    <t>DE</t>
  </si>
  <si>
    <t>ND</t>
  </si>
  <si>
    <t>AK</t>
  </si>
  <si>
    <t>VT</t>
  </si>
  <si>
    <t>WY</t>
  </si>
  <si>
    <t>MD</t>
  </si>
  <si>
    <t>US</t>
  </si>
  <si>
    <t>CT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</si>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</sst>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2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10" fontId="3" fillId="2" borderId="1" xfId="0" applyNumberFormat="1" applyFont="1" applyFill="1" applyBorder="1" applyAlignment="1">
      <alignment horizontal="right" vertical="top" wrapText="1"/>
    </xf>
    <xf numFmtId="10" fontId="0" fillId="0" borderId="0" xfId="0" applyNumberFormat="1"/>
    <xf numFmtId="9" fontId="0" fillId="0" borderId="0" xfId="1" applyFont="1"/>
    <xf numFmtId="0" fontId="0" fillId="0" borderId="0" xfId="0" quotePrefix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washington" TargetMode="External"/><Relationship Id="rId18" Type="http://schemas.openxmlformats.org/officeDocument/2006/relationships/hyperlink" Target="https://www.infoplease.com/us/states/missouri" TargetMode="External"/><Relationship Id="rId26" Type="http://schemas.openxmlformats.org/officeDocument/2006/relationships/hyperlink" Target="https://www.infoplease.com/us/states/kentucky" TargetMode="External"/><Relationship Id="rId39" Type="http://schemas.openxmlformats.org/officeDocument/2006/relationships/hyperlink" Target="https://www.infoplease.com/us/states/idaho" TargetMode="External"/><Relationship Id="rId21" Type="http://schemas.openxmlformats.org/officeDocument/2006/relationships/hyperlink" Target="https://www.infoplease.com/us/states/colorado" TargetMode="External"/><Relationship Id="rId34" Type="http://schemas.openxmlformats.org/officeDocument/2006/relationships/hyperlink" Target="https://www.infoplease.com/us/states/mississippi" TargetMode="External"/><Relationship Id="rId42" Type="http://schemas.openxmlformats.org/officeDocument/2006/relationships/hyperlink" Target="https://www.infoplease.com/us/states/maine" TargetMode="External"/><Relationship Id="rId47" Type="http://schemas.openxmlformats.org/officeDocument/2006/relationships/hyperlink" Target="https://www.infoplease.com/us/states/north-dakota" TargetMode="External"/><Relationship Id="rId50" Type="http://schemas.openxmlformats.org/officeDocument/2006/relationships/hyperlink" Target="https://www.infoplease.com/us/states/vermont" TargetMode="External"/><Relationship Id="rId7" Type="http://schemas.openxmlformats.org/officeDocument/2006/relationships/hyperlink" Target="https://www.infoplease.com/us/states/ohio" TargetMode="External"/><Relationship Id="rId2" Type="http://schemas.openxmlformats.org/officeDocument/2006/relationships/hyperlink" Target="https://www.infoplease.com/us/states/texas" TargetMode="External"/><Relationship Id="rId16" Type="http://schemas.openxmlformats.org/officeDocument/2006/relationships/hyperlink" Target="https://www.infoplease.com/us/states/tennessee" TargetMode="External"/><Relationship Id="rId29" Type="http://schemas.openxmlformats.org/officeDocument/2006/relationships/hyperlink" Target="https://www.infoplease.com/us/states/connecticut" TargetMode="External"/><Relationship Id="rId11" Type="http://schemas.openxmlformats.org/officeDocument/2006/relationships/hyperlink" Target="https://www.infoplease.com/us/states/new-jersey" TargetMode="External"/><Relationship Id="rId24" Type="http://schemas.openxmlformats.org/officeDocument/2006/relationships/hyperlink" Target="https://www.infoplease.com/us/states/alabama" TargetMode="External"/><Relationship Id="rId32" Type="http://schemas.openxmlformats.org/officeDocument/2006/relationships/hyperlink" Target="https://www.infoplease.com/us/states/nevada" TargetMode="External"/><Relationship Id="rId37" Type="http://schemas.openxmlformats.org/officeDocument/2006/relationships/hyperlink" Target="https://www.infoplease.com/us/states/nebraska" TargetMode="External"/><Relationship Id="rId40" Type="http://schemas.openxmlformats.org/officeDocument/2006/relationships/hyperlink" Target="https://www.infoplease.com/us/states/hawaii" TargetMode="External"/><Relationship Id="rId45" Type="http://schemas.openxmlformats.org/officeDocument/2006/relationships/hyperlink" Target="https://www.infoplease.com/us/states/delaware" TargetMode="External"/><Relationship Id="rId5" Type="http://schemas.openxmlformats.org/officeDocument/2006/relationships/hyperlink" Target="https://www.infoplease.com/us/states/illinois" TargetMode="External"/><Relationship Id="rId15" Type="http://schemas.openxmlformats.org/officeDocument/2006/relationships/hyperlink" Target="https://www.infoplease.com/us/states/massachusetts" TargetMode="External"/><Relationship Id="rId23" Type="http://schemas.openxmlformats.org/officeDocument/2006/relationships/hyperlink" Target="https://www.infoplease.com/us/states/south-carolina" TargetMode="External"/><Relationship Id="rId28" Type="http://schemas.openxmlformats.org/officeDocument/2006/relationships/hyperlink" Target="https://www.infoplease.com/us/states/oklahoma" TargetMode="External"/><Relationship Id="rId36" Type="http://schemas.openxmlformats.org/officeDocument/2006/relationships/hyperlink" Target="https://www.infoplease.com/us/states/new-mexico" TargetMode="External"/><Relationship Id="rId49" Type="http://schemas.openxmlformats.org/officeDocument/2006/relationships/hyperlink" Target="https://www.infoplease.com/encyclopedia/places/north-america/us/district-of-columbia" TargetMode="External"/><Relationship Id="rId10" Type="http://schemas.openxmlformats.org/officeDocument/2006/relationships/hyperlink" Target="https://www.infoplease.com/us/states/michigan" TargetMode="External"/><Relationship Id="rId19" Type="http://schemas.openxmlformats.org/officeDocument/2006/relationships/hyperlink" Target="https://www.infoplease.com/us/states/maryland" TargetMode="External"/><Relationship Id="rId31" Type="http://schemas.openxmlformats.org/officeDocument/2006/relationships/hyperlink" Target="https://www.infoplease.com/us/states/iowa" TargetMode="External"/><Relationship Id="rId44" Type="http://schemas.openxmlformats.org/officeDocument/2006/relationships/hyperlink" Target="https://www.infoplease.com/us/states/rhode-island" TargetMode="External"/><Relationship Id="rId4" Type="http://schemas.openxmlformats.org/officeDocument/2006/relationships/hyperlink" Target="https://www.infoplease.com/us/states/new-york" TargetMode="External"/><Relationship Id="rId9" Type="http://schemas.openxmlformats.org/officeDocument/2006/relationships/hyperlink" Target="https://www.infoplease.com/us/states/north-carolina" TargetMode="External"/><Relationship Id="rId14" Type="http://schemas.openxmlformats.org/officeDocument/2006/relationships/hyperlink" Target="https://www.infoplease.com/us/states/arizona-0" TargetMode="External"/><Relationship Id="rId22" Type="http://schemas.openxmlformats.org/officeDocument/2006/relationships/hyperlink" Target="https://www.infoplease.com/us/states/minnesota" TargetMode="External"/><Relationship Id="rId27" Type="http://schemas.openxmlformats.org/officeDocument/2006/relationships/hyperlink" Target="https://www.infoplease.com/us/states/oregon" TargetMode="External"/><Relationship Id="rId30" Type="http://schemas.openxmlformats.org/officeDocument/2006/relationships/hyperlink" Target="https://www.infoplease.com/us/states/utah" TargetMode="External"/><Relationship Id="rId35" Type="http://schemas.openxmlformats.org/officeDocument/2006/relationships/hyperlink" Target="https://www.infoplease.com/us/states/kansas" TargetMode="External"/><Relationship Id="rId43" Type="http://schemas.openxmlformats.org/officeDocument/2006/relationships/hyperlink" Target="https://www.infoplease.com/us/states/montana" TargetMode="External"/><Relationship Id="rId48" Type="http://schemas.openxmlformats.org/officeDocument/2006/relationships/hyperlink" Target="https://www.infoplease.com/us/states/alaska" TargetMode="External"/><Relationship Id="rId8" Type="http://schemas.openxmlformats.org/officeDocument/2006/relationships/hyperlink" Target="https://www.infoplease.com/us/states/georgia" TargetMode="External"/><Relationship Id="rId51" Type="http://schemas.openxmlformats.org/officeDocument/2006/relationships/hyperlink" Target="https://www.infoplease.com/us/states/wyoming" TargetMode="External"/><Relationship Id="rId3" Type="http://schemas.openxmlformats.org/officeDocument/2006/relationships/hyperlink" Target="https://www.infoplease.com/us/states/florida" TargetMode="External"/><Relationship Id="rId12" Type="http://schemas.openxmlformats.org/officeDocument/2006/relationships/hyperlink" Target="https://www.infoplease.com/us/states/virginia" TargetMode="External"/><Relationship Id="rId17" Type="http://schemas.openxmlformats.org/officeDocument/2006/relationships/hyperlink" Target="https://www.infoplease.com/us/states/indiana" TargetMode="External"/><Relationship Id="rId25" Type="http://schemas.openxmlformats.org/officeDocument/2006/relationships/hyperlink" Target="https://www.infoplease.com/us/states/louisiana" TargetMode="External"/><Relationship Id="rId33" Type="http://schemas.openxmlformats.org/officeDocument/2006/relationships/hyperlink" Target="https://www.infoplease.com/us/states/arkansas" TargetMode="External"/><Relationship Id="rId38" Type="http://schemas.openxmlformats.org/officeDocument/2006/relationships/hyperlink" Target="https://www.infoplease.com/us/states/west-virginia" TargetMode="External"/><Relationship Id="rId46" Type="http://schemas.openxmlformats.org/officeDocument/2006/relationships/hyperlink" Target="https://www.infoplease.com/us/states/south-dakota" TargetMode="External"/><Relationship Id="rId20" Type="http://schemas.openxmlformats.org/officeDocument/2006/relationships/hyperlink" Target="https://www.infoplease.com/us/states/wisconsin" TargetMode="External"/><Relationship Id="rId41" Type="http://schemas.openxmlformats.org/officeDocument/2006/relationships/hyperlink" Target="https://www.infoplease.com/us/states/new-hampshire" TargetMode="External"/><Relationship Id="rId1" Type="http://schemas.openxmlformats.org/officeDocument/2006/relationships/hyperlink" Target="https://www.infoplease.com/us/states/california" TargetMode="External"/><Relationship Id="rId6" Type="http://schemas.openxmlformats.org/officeDocument/2006/relationships/hyperlink" Target="https://www.infoplease.com/us/states/pennsylva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2085-8212-46B9-ADAE-29AF7FA9D2A1}">
  <dimension ref="A1:K52"/>
  <sheetViews>
    <sheetView tabSelected="1" workbookViewId="0">
      <selection activeCell="E41" sqref="E41"/>
    </sheetView>
  </sheetViews>
  <sheetFormatPr defaultRowHeight="15" x14ac:dyDescent="0.25"/>
  <cols>
    <col min="1" max="1" width="5.5703125" bestFit="1" customWidth="1"/>
    <col min="2" max="2" width="15.28515625" bestFit="1" customWidth="1"/>
    <col min="3" max="3" width="10.140625" bestFit="1" customWidth="1"/>
    <col min="4" max="4" width="15.5703125" bestFit="1" customWidth="1"/>
    <col min="7" max="7" width="9.140625" style="7"/>
    <col min="10" max="10" width="17" bestFit="1" customWidth="1"/>
  </cols>
  <sheetData>
    <row r="1" spans="1:11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J1" t="str">
        <f>""""&amp;"US"&amp;""""&amp;":"&amp;""""&amp;SUM(C2:C52)&amp;""""&amp;","</f>
        <v>"US":"328300544",</v>
      </c>
      <c r="K1" t="str">
        <f>"["&amp;""""&amp;"US"&amp;""""&amp;","&amp;SUM(C2:C52)&amp;"],"</f>
        <v>["US",328300544],</v>
      </c>
    </row>
    <row r="2" spans="1:11" ht="15.75" thickBot="1" x14ac:dyDescent="0.3">
      <c r="A2" s="2">
        <v>1</v>
      </c>
      <c r="B2" s="3" t="s">
        <v>4</v>
      </c>
      <c r="C2" s="4">
        <v>39512223</v>
      </c>
      <c r="D2" s="5">
        <f>C2/SUM($C$2:$C$52)</f>
        <v>0.12035381519197239</v>
      </c>
      <c r="E2" t="s">
        <v>55</v>
      </c>
      <c r="F2" s="6">
        <f>SUM($D$2:D2)</f>
        <v>0.12035381519197239</v>
      </c>
      <c r="G2" s="7">
        <f t="shared" ref="G2:G31" si="0">+A2/51</f>
        <v>1.9607843137254902E-2</v>
      </c>
      <c r="J2" t="str">
        <f>""""&amp;E2&amp;""""&amp;":"&amp;""""&amp;C2&amp;""""&amp;","</f>
        <v>"CA":"39512223",</v>
      </c>
      <c r="K2" t="str">
        <f>"["&amp;""""&amp;E2&amp;""""&amp;","&amp;C2&amp;"],"</f>
        <v>["CA",39512223],</v>
      </c>
    </row>
    <row r="3" spans="1:11" ht="15.75" thickBot="1" x14ac:dyDescent="0.3">
      <c r="A3" s="2">
        <v>2</v>
      </c>
      <c r="B3" s="3" t="s">
        <v>5</v>
      </c>
      <c r="C3" s="4">
        <v>28995881</v>
      </c>
      <c r="D3" s="5">
        <f t="shared" ref="D3:D52" si="1">C3/SUM($C$2:$C$52)</f>
        <v>8.8321148197670979E-2</v>
      </c>
      <c r="E3" t="s">
        <v>68</v>
      </c>
      <c r="F3" s="6">
        <f>SUM($D$2:D3)</f>
        <v>0.20867496338964336</v>
      </c>
      <c r="G3" s="7">
        <f t="shared" si="0"/>
        <v>3.9215686274509803E-2</v>
      </c>
      <c r="J3" t="str">
        <f t="shared" ref="J3:J52" si="2">""""&amp;E3&amp;""""&amp;":"&amp;""""&amp;C3&amp;""""&amp;","</f>
        <v>"TX":"28995881",</v>
      </c>
      <c r="K3" t="str">
        <f t="shared" ref="K3:K52" si="3">"["&amp;""""&amp;E3&amp;""""&amp;","&amp;C3&amp;"],"</f>
        <v>["TX",28995881],</v>
      </c>
    </row>
    <row r="4" spans="1:11" ht="15.75" thickBot="1" x14ac:dyDescent="0.3">
      <c r="A4" s="2">
        <v>3</v>
      </c>
      <c r="B4" s="3" t="s">
        <v>6</v>
      </c>
      <c r="C4" s="4">
        <v>21477737</v>
      </c>
      <c r="D4" s="5">
        <f t="shared" si="1"/>
        <v>6.5420960740168621E-2</v>
      </c>
      <c r="E4" t="s">
        <v>56</v>
      </c>
      <c r="F4" s="6">
        <f>SUM($D$2:D4)</f>
        <v>0.27409592412981199</v>
      </c>
      <c r="G4" s="7">
        <f t="shared" si="0"/>
        <v>5.8823529411764705E-2</v>
      </c>
      <c r="J4" t="str">
        <f t="shared" si="2"/>
        <v>"FL":"21477737",</v>
      </c>
      <c r="K4" t="str">
        <f t="shared" si="3"/>
        <v>["FL",21477737],</v>
      </c>
    </row>
    <row r="5" spans="1:11" ht="15.75" thickBot="1" x14ac:dyDescent="0.3">
      <c r="A5" s="2">
        <v>4</v>
      </c>
      <c r="B5" s="3" t="s">
        <v>7</v>
      </c>
      <c r="C5" s="4">
        <v>19453561</v>
      </c>
      <c r="D5" s="5">
        <f t="shared" si="1"/>
        <v>5.9255341958860723E-2</v>
      </c>
      <c r="E5" t="s">
        <v>69</v>
      </c>
      <c r="F5" s="6">
        <f>SUM($D$2:D5)</f>
        <v>0.33335126608867272</v>
      </c>
      <c r="G5" s="7">
        <f t="shared" si="0"/>
        <v>7.8431372549019607E-2</v>
      </c>
      <c r="J5" t="str">
        <f t="shared" si="2"/>
        <v>"NY":"19453561",</v>
      </c>
      <c r="K5" t="str">
        <f t="shared" si="3"/>
        <v>["NY",19453561],</v>
      </c>
    </row>
    <row r="6" spans="1:11" ht="15.75" thickBot="1" x14ac:dyDescent="0.3">
      <c r="A6" s="2">
        <v>5</v>
      </c>
      <c r="B6" s="3" t="s">
        <v>8</v>
      </c>
      <c r="C6" s="4">
        <v>12671821</v>
      </c>
      <c r="D6" s="5">
        <f t="shared" si="1"/>
        <v>3.8598233330981016E-2</v>
      </c>
      <c r="E6" t="s">
        <v>58</v>
      </c>
      <c r="F6" s="6">
        <f>SUM($D$2:D6)</f>
        <v>0.37194949941965372</v>
      </c>
      <c r="G6" s="7">
        <f t="shared" si="0"/>
        <v>9.8039215686274508E-2</v>
      </c>
      <c r="J6" t="str">
        <f t="shared" si="2"/>
        <v>"IL":"12671821",</v>
      </c>
      <c r="K6" t="str">
        <f t="shared" si="3"/>
        <v>["IL",12671821],</v>
      </c>
    </row>
    <row r="7" spans="1:11" ht="15.75" thickBot="1" x14ac:dyDescent="0.3">
      <c r="A7" s="2">
        <v>6</v>
      </c>
      <c r="B7" s="3" t="s">
        <v>9</v>
      </c>
      <c r="C7" s="4">
        <v>12801989</v>
      </c>
      <c r="D7" s="5">
        <f t="shared" si="1"/>
        <v>3.8994723688304339E-2</v>
      </c>
      <c r="E7" t="s">
        <v>70</v>
      </c>
      <c r="F7" s="6">
        <f>SUM($D$2:D7)</f>
        <v>0.41094422310795808</v>
      </c>
      <c r="G7" s="7">
        <f t="shared" si="0"/>
        <v>0.11764705882352941</v>
      </c>
      <c r="J7" t="str">
        <f t="shared" si="2"/>
        <v>"PA":"12801989",</v>
      </c>
      <c r="K7" t="str">
        <f t="shared" si="3"/>
        <v>["PA",12801989],</v>
      </c>
    </row>
    <row r="8" spans="1:11" ht="15.75" thickBot="1" x14ac:dyDescent="0.3">
      <c r="A8" s="2">
        <v>7</v>
      </c>
      <c r="B8" s="3" t="s">
        <v>10</v>
      </c>
      <c r="C8" s="4">
        <v>11689100</v>
      </c>
      <c r="D8" s="5">
        <f t="shared" si="1"/>
        <v>3.5604875513090835E-2</v>
      </c>
      <c r="E8" t="s">
        <v>59</v>
      </c>
      <c r="F8" s="6">
        <f>SUM($D$2:D8)</f>
        <v>0.44654909862104891</v>
      </c>
      <c r="G8" s="7">
        <f t="shared" si="0"/>
        <v>0.13725490196078433</v>
      </c>
      <c r="J8" t="str">
        <f t="shared" si="2"/>
        <v>"OH":"11689100",</v>
      </c>
      <c r="K8" t="str">
        <f t="shared" si="3"/>
        <v>["OH",11689100],</v>
      </c>
    </row>
    <row r="9" spans="1:11" ht="15.75" thickBot="1" x14ac:dyDescent="0.3">
      <c r="A9" s="2">
        <v>8</v>
      </c>
      <c r="B9" s="3" t="s">
        <v>11</v>
      </c>
      <c r="C9" s="4">
        <v>10617423</v>
      </c>
      <c r="D9" s="5">
        <f t="shared" si="1"/>
        <v>3.2340558655912552E-2</v>
      </c>
      <c r="E9" t="s">
        <v>71</v>
      </c>
      <c r="F9" s="6">
        <f>SUM($D$2:D9)</f>
        <v>0.47888965727696148</v>
      </c>
      <c r="G9" s="7">
        <f t="shared" si="0"/>
        <v>0.15686274509803921</v>
      </c>
      <c r="J9" t="str">
        <f t="shared" si="2"/>
        <v>"GA":"10617423",</v>
      </c>
      <c r="K9" t="str">
        <f t="shared" si="3"/>
        <v>["GA",10617423],</v>
      </c>
    </row>
    <row r="10" spans="1:11" ht="15.75" thickBot="1" x14ac:dyDescent="0.3">
      <c r="A10" s="2">
        <v>9</v>
      </c>
      <c r="B10" s="3" t="s">
        <v>12</v>
      </c>
      <c r="C10" s="4">
        <v>10488084</v>
      </c>
      <c r="D10" s="5">
        <f t="shared" si="1"/>
        <v>3.1946593423859818E-2</v>
      </c>
      <c r="E10" t="s">
        <v>72</v>
      </c>
      <c r="F10" s="6">
        <f>SUM($D$2:D10)</f>
        <v>0.51083625070082128</v>
      </c>
      <c r="G10" s="7">
        <f t="shared" si="0"/>
        <v>0.17647058823529413</v>
      </c>
      <c r="J10" t="str">
        <f t="shared" si="2"/>
        <v>"NC":"10488084",</v>
      </c>
      <c r="K10" t="str">
        <f t="shared" si="3"/>
        <v>["NC",10488084],</v>
      </c>
    </row>
    <row r="11" spans="1:11" ht="15.75" thickBot="1" x14ac:dyDescent="0.3">
      <c r="A11" s="2">
        <v>10</v>
      </c>
      <c r="B11" s="3" t="s">
        <v>13</v>
      </c>
      <c r="C11" s="4">
        <v>9986857</v>
      </c>
      <c r="D11" s="5">
        <f t="shared" si="1"/>
        <v>3.0419861259809548E-2</v>
      </c>
      <c r="E11" t="s">
        <v>60</v>
      </c>
      <c r="F11" s="6">
        <f>SUM($D$2:D11)</f>
        <v>0.54125611196063084</v>
      </c>
      <c r="G11" s="7">
        <f t="shared" si="0"/>
        <v>0.19607843137254902</v>
      </c>
      <c r="J11" t="str">
        <f t="shared" si="2"/>
        <v>"MI":"9986857",</v>
      </c>
      <c r="K11" t="str">
        <f t="shared" si="3"/>
        <v>["MI",9986857],</v>
      </c>
    </row>
    <row r="12" spans="1:11" ht="15.75" thickBot="1" x14ac:dyDescent="0.3">
      <c r="A12" s="2">
        <v>11</v>
      </c>
      <c r="B12" s="3" t="s">
        <v>14</v>
      </c>
      <c r="C12" s="4">
        <v>8882190</v>
      </c>
      <c r="D12" s="5">
        <f t="shared" si="1"/>
        <v>2.7055057210017903E-2</v>
      </c>
      <c r="E12" t="s">
        <v>73</v>
      </c>
      <c r="F12" s="6">
        <f>SUM($D$2:D12)</f>
        <v>0.56831116917064872</v>
      </c>
      <c r="G12" s="7">
        <f t="shared" si="0"/>
        <v>0.21568627450980393</v>
      </c>
      <c r="J12" t="str">
        <f t="shared" si="2"/>
        <v>"NJ":"8882190",</v>
      </c>
      <c r="K12" t="str">
        <f t="shared" si="3"/>
        <v>["NJ",8882190],</v>
      </c>
    </row>
    <row r="13" spans="1:11" ht="15.75" thickBot="1" x14ac:dyDescent="0.3">
      <c r="A13" s="2">
        <v>12</v>
      </c>
      <c r="B13" s="3" t="s">
        <v>15</v>
      </c>
      <c r="C13" s="4">
        <v>8535519</v>
      </c>
      <c r="D13" s="5">
        <f t="shared" si="1"/>
        <v>2.5999100994483885E-2</v>
      </c>
      <c r="E13" t="s">
        <v>74</v>
      </c>
      <c r="F13" s="6">
        <f>SUM($D$2:D13)</f>
        <v>0.5943102701651326</v>
      </c>
      <c r="G13" s="7">
        <f t="shared" si="0"/>
        <v>0.23529411764705882</v>
      </c>
      <c r="J13" t="str">
        <f t="shared" si="2"/>
        <v>"VA":"8535519",</v>
      </c>
      <c r="K13" t="str">
        <f t="shared" si="3"/>
        <v>["VA",8535519],</v>
      </c>
    </row>
    <row r="14" spans="1:11" ht="15.75" thickBot="1" x14ac:dyDescent="0.3">
      <c r="A14" s="2">
        <v>13</v>
      </c>
      <c r="B14" s="3" t="s">
        <v>16</v>
      </c>
      <c r="C14" s="4">
        <v>7614893</v>
      </c>
      <c r="D14" s="5">
        <f t="shared" si="1"/>
        <v>2.3194883892729706E-2</v>
      </c>
      <c r="E14" t="s">
        <v>61</v>
      </c>
      <c r="F14" s="6">
        <f>SUM($D$2:D14)</f>
        <v>0.61750515405786233</v>
      </c>
      <c r="G14" s="7">
        <f t="shared" si="0"/>
        <v>0.25490196078431371</v>
      </c>
      <c r="J14" t="str">
        <f t="shared" si="2"/>
        <v>"WA":"7614893",</v>
      </c>
      <c r="K14" t="str">
        <f t="shared" si="3"/>
        <v>["WA",7614893],</v>
      </c>
    </row>
    <row r="15" spans="1:11" ht="15.75" thickBot="1" x14ac:dyDescent="0.3">
      <c r="A15" s="2">
        <v>14</v>
      </c>
      <c r="B15" s="3" t="s">
        <v>17</v>
      </c>
      <c r="C15" s="4">
        <v>7278717</v>
      </c>
      <c r="D15" s="5">
        <f t="shared" si="1"/>
        <v>2.2170895336682719E-2</v>
      </c>
      <c r="E15" t="s">
        <v>75</v>
      </c>
      <c r="F15" s="6">
        <f>SUM($D$2:D15)</f>
        <v>0.63967604939454503</v>
      </c>
      <c r="G15" s="7">
        <f t="shared" si="0"/>
        <v>0.27450980392156865</v>
      </c>
      <c r="J15" t="str">
        <f t="shared" si="2"/>
        <v>"AZ":"7278717",</v>
      </c>
      <c r="K15" t="str">
        <f t="shared" si="3"/>
        <v>["AZ",7278717],</v>
      </c>
    </row>
    <row r="16" spans="1:11" ht="15.75" thickBot="1" x14ac:dyDescent="0.3">
      <c r="A16" s="2">
        <v>15</v>
      </c>
      <c r="B16" s="3" t="s">
        <v>18</v>
      </c>
      <c r="C16" s="4">
        <v>6949503</v>
      </c>
      <c r="D16" s="5">
        <f t="shared" si="1"/>
        <v>2.1168112959325466E-2</v>
      </c>
      <c r="E16" t="s">
        <v>63</v>
      </c>
      <c r="F16" s="6">
        <f>SUM($D$2:D16)</f>
        <v>0.66084416235387045</v>
      </c>
      <c r="G16" s="7">
        <f t="shared" si="0"/>
        <v>0.29411764705882354</v>
      </c>
      <c r="J16" t="str">
        <f t="shared" si="2"/>
        <v>"MA":"6949503",</v>
      </c>
      <c r="K16" t="str">
        <f t="shared" si="3"/>
        <v>["MA",6949503],</v>
      </c>
    </row>
    <row r="17" spans="1:11" ht="15.75" thickBot="1" x14ac:dyDescent="0.3">
      <c r="A17" s="2">
        <v>16</v>
      </c>
      <c r="B17" s="3" t="s">
        <v>19</v>
      </c>
      <c r="C17" s="4">
        <v>6833174</v>
      </c>
      <c r="D17" s="5">
        <f t="shared" si="1"/>
        <v>2.0813776050276664E-2</v>
      </c>
      <c r="E17" t="s">
        <v>76</v>
      </c>
      <c r="F17" s="6">
        <f>SUM($D$2:D17)</f>
        <v>0.68165793840414712</v>
      </c>
      <c r="G17" s="7">
        <f t="shared" si="0"/>
        <v>0.31372549019607843</v>
      </c>
      <c r="J17" t="str">
        <f t="shared" si="2"/>
        <v>"TN":"6833174",</v>
      </c>
      <c r="K17" t="str">
        <f t="shared" si="3"/>
        <v>["TN",6833174],</v>
      </c>
    </row>
    <row r="18" spans="1:11" ht="15.75" thickBot="1" x14ac:dyDescent="0.3">
      <c r="A18" s="2">
        <v>17</v>
      </c>
      <c r="B18" s="3" t="s">
        <v>20</v>
      </c>
      <c r="C18" s="4">
        <v>6732219</v>
      </c>
      <c r="D18" s="5">
        <f t="shared" si="1"/>
        <v>2.0506268183338741E-2</v>
      </c>
      <c r="E18" t="s">
        <v>64</v>
      </c>
      <c r="F18" s="6">
        <f>SUM($D$2:D18)</f>
        <v>0.70216420658748591</v>
      </c>
      <c r="G18" s="7">
        <f t="shared" si="0"/>
        <v>0.33333333333333331</v>
      </c>
      <c r="J18" t="str">
        <f t="shared" si="2"/>
        <v>"IN":"6732219",</v>
      </c>
      <c r="K18" t="str">
        <f t="shared" si="3"/>
        <v>["IN",6732219],</v>
      </c>
    </row>
    <row r="19" spans="1:11" ht="15.75" thickBot="1" x14ac:dyDescent="0.3">
      <c r="A19" s="2">
        <v>18</v>
      </c>
      <c r="B19" s="3" t="s">
        <v>21</v>
      </c>
      <c r="C19" s="4">
        <v>6137428</v>
      </c>
      <c r="D19" s="5">
        <f t="shared" si="1"/>
        <v>1.8694541060522884E-2</v>
      </c>
      <c r="E19" t="s">
        <v>77</v>
      </c>
      <c r="F19" s="6">
        <f>SUM($D$2:D19)</f>
        <v>0.72085874764800884</v>
      </c>
      <c r="G19" s="7">
        <f t="shared" si="0"/>
        <v>0.35294117647058826</v>
      </c>
      <c r="J19" t="str">
        <f t="shared" si="2"/>
        <v>"MO":"6137428",</v>
      </c>
      <c r="K19" t="str">
        <f t="shared" si="3"/>
        <v>["MO",6137428],</v>
      </c>
    </row>
    <row r="20" spans="1:11" ht="15.75" thickBot="1" x14ac:dyDescent="0.3">
      <c r="A20" s="2">
        <v>19</v>
      </c>
      <c r="B20" s="3" t="s">
        <v>22</v>
      </c>
      <c r="C20" s="4">
        <v>6045680</v>
      </c>
      <c r="D20" s="5">
        <f t="shared" si="1"/>
        <v>1.8415077618634711E-2</v>
      </c>
      <c r="E20" t="s">
        <v>104</v>
      </c>
      <c r="F20" s="6">
        <f>SUM($D$2:D20)</f>
        <v>0.73927382526664354</v>
      </c>
      <c r="G20" s="7">
        <f t="shared" si="0"/>
        <v>0.37254901960784315</v>
      </c>
      <c r="J20" t="str">
        <f t="shared" si="2"/>
        <v>"MD":"6045680",</v>
      </c>
      <c r="K20" t="str">
        <f t="shared" si="3"/>
        <v>["MD",6045680],</v>
      </c>
    </row>
    <row r="21" spans="1:11" ht="15.75" thickBot="1" x14ac:dyDescent="0.3">
      <c r="A21" s="2">
        <v>20</v>
      </c>
      <c r="B21" s="3" t="s">
        <v>23</v>
      </c>
      <c r="C21" s="4">
        <v>5822434</v>
      </c>
      <c r="D21" s="5">
        <f t="shared" si="1"/>
        <v>1.7735072653428195E-2</v>
      </c>
      <c r="E21" t="s">
        <v>65</v>
      </c>
      <c r="F21" s="6">
        <f>SUM($D$2:D21)</f>
        <v>0.75700889792007175</v>
      </c>
      <c r="G21" s="7">
        <f t="shared" si="0"/>
        <v>0.39215686274509803</v>
      </c>
      <c r="J21" t="str">
        <f t="shared" si="2"/>
        <v>"WI":"5822434",</v>
      </c>
      <c r="K21" t="str">
        <f t="shared" si="3"/>
        <v>["WI",5822434],</v>
      </c>
    </row>
    <row r="22" spans="1:11" ht="15.75" thickBot="1" x14ac:dyDescent="0.3">
      <c r="A22" s="2">
        <v>21</v>
      </c>
      <c r="B22" s="3" t="s">
        <v>24</v>
      </c>
      <c r="C22" s="4">
        <v>5758736</v>
      </c>
      <c r="D22" s="5">
        <f t="shared" si="1"/>
        <v>1.7541049216171875E-2</v>
      </c>
      <c r="E22" t="s">
        <v>66</v>
      </c>
      <c r="F22" s="6">
        <f>SUM($D$2:D22)</f>
        <v>0.77454994713624359</v>
      </c>
      <c r="G22" s="7">
        <f t="shared" si="0"/>
        <v>0.41176470588235292</v>
      </c>
      <c r="J22" t="str">
        <f t="shared" si="2"/>
        <v>"CO":"5758736",</v>
      </c>
      <c r="K22" t="str">
        <f t="shared" si="3"/>
        <v>["CO",5758736],</v>
      </c>
    </row>
    <row r="23" spans="1:11" ht="15.75" thickBot="1" x14ac:dyDescent="0.3">
      <c r="A23" s="2">
        <v>22</v>
      </c>
      <c r="B23" s="3" t="s">
        <v>25</v>
      </c>
      <c r="C23" s="4">
        <v>5639632</v>
      </c>
      <c r="D23" s="5">
        <f t="shared" si="1"/>
        <v>1.7178259686343986E-2</v>
      </c>
      <c r="E23" t="s">
        <v>78</v>
      </c>
      <c r="F23" s="6">
        <f>SUM($D$2:D23)</f>
        <v>0.7917282068225876</v>
      </c>
      <c r="G23" s="7">
        <f t="shared" si="0"/>
        <v>0.43137254901960786</v>
      </c>
      <c r="J23" t="str">
        <f t="shared" si="2"/>
        <v>"MN":"5639632",</v>
      </c>
      <c r="K23" t="str">
        <f t="shared" si="3"/>
        <v>["MN",5639632],</v>
      </c>
    </row>
    <row r="24" spans="1:11" ht="15.75" thickBot="1" x14ac:dyDescent="0.3">
      <c r="A24" s="2">
        <v>23</v>
      </c>
      <c r="B24" s="3" t="s">
        <v>26</v>
      </c>
      <c r="C24" s="4">
        <v>5148714</v>
      </c>
      <c r="D24" s="5">
        <f t="shared" si="1"/>
        <v>1.5682928627739342E-2</v>
      </c>
      <c r="E24" t="s">
        <v>79</v>
      </c>
      <c r="F24" s="6">
        <f>SUM($D$2:D24)</f>
        <v>0.80741113545032694</v>
      </c>
      <c r="G24" s="7">
        <f t="shared" si="0"/>
        <v>0.45098039215686275</v>
      </c>
      <c r="J24" t="str">
        <f t="shared" si="2"/>
        <v>"SC":"5148714",</v>
      </c>
      <c r="K24" t="str">
        <f t="shared" si="3"/>
        <v>["SC",5148714],</v>
      </c>
    </row>
    <row r="25" spans="1:11" ht="15.75" thickBot="1" x14ac:dyDescent="0.3">
      <c r="A25" s="2">
        <v>24</v>
      </c>
      <c r="B25" s="3" t="s">
        <v>27</v>
      </c>
      <c r="C25" s="4">
        <v>4903185</v>
      </c>
      <c r="D25" s="5">
        <f t="shared" si="1"/>
        <v>1.4935049879174126E-2</v>
      </c>
      <c r="E25" t="s">
        <v>67</v>
      </c>
      <c r="F25" s="6">
        <f>SUM($D$2:D25)</f>
        <v>0.8223461853295011</v>
      </c>
      <c r="G25" s="7">
        <f t="shared" si="0"/>
        <v>0.47058823529411764</v>
      </c>
      <c r="J25" t="str">
        <f t="shared" si="2"/>
        <v>"AL":"4903185",</v>
      </c>
      <c r="K25" t="str">
        <f t="shared" si="3"/>
        <v>["AL",4903185],</v>
      </c>
    </row>
    <row r="26" spans="1:11" ht="15.75" thickBot="1" x14ac:dyDescent="0.3">
      <c r="A26" s="2">
        <v>25</v>
      </c>
      <c r="B26" s="3" t="s">
        <v>28</v>
      </c>
      <c r="C26" s="4">
        <v>4648794</v>
      </c>
      <c r="D26" s="5">
        <f t="shared" si="1"/>
        <v>1.4160177571926289E-2</v>
      </c>
      <c r="E26" t="s">
        <v>80</v>
      </c>
      <c r="F26" s="6">
        <f>SUM($D$2:D26)</f>
        <v>0.83650636290142744</v>
      </c>
      <c r="G26" s="7">
        <f t="shared" si="0"/>
        <v>0.49019607843137253</v>
      </c>
      <c r="J26" t="str">
        <f t="shared" si="2"/>
        <v>"LA":"4648794",</v>
      </c>
      <c r="K26" t="str">
        <f t="shared" si="3"/>
        <v>["LA",4648794],</v>
      </c>
    </row>
    <row r="27" spans="1:11" ht="15.75" thickBot="1" x14ac:dyDescent="0.3">
      <c r="A27" s="2">
        <v>26</v>
      </c>
      <c r="B27" s="3" t="s">
        <v>29</v>
      </c>
      <c r="C27" s="4">
        <v>4467673</v>
      </c>
      <c r="D27" s="5">
        <f t="shared" si="1"/>
        <v>1.3608484913141051E-2</v>
      </c>
      <c r="E27" t="s">
        <v>81</v>
      </c>
      <c r="F27" s="6">
        <f>SUM($D$2:D27)</f>
        <v>0.85011484781456848</v>
      </c>
      <c r="G27" s="7">
        <f t="shared" si="0"/>
        <v>0.50980392156862742</v>
      </c>
      <c r="J27" t="str">
        <f t="shared" si="2"/>
        <v>"KY":"4467673",</v>
      </c>
      <c r="K27" t="str">
        <f t="shared" si="3"/>
        <v>["KY",4467673],</v>
      </c>
    </row>
    <row r="28" spans="1:11" ht="15.75" thickBot="1" x14ac:dyDescent="0.3">
      <c r="A28" s="2">
        <v>27</v>
      </c>
      <c r="B28" s="3" t="s">
        <v>30</v>
      </c>
      <c r="C28" s="4">
        <v>4217737</v>
      </c>
      <c r="D28" s="5">
        <f t="shared" si="1"/>
        <v>1.2847182488981803E-2</v>
      </c>
      <c r="E28" t="s">
        <v>82</v>
      </c>
      <c r="F28" s="6">
        <f>SUM($D$2:D28)</f>
        <v>0.86296203030355023</v>
      </c>
      <c r="G28" s="7">
        <f t="shared" si="0"/>
        <v>0.52941176470588236</v>
      </c>
      <c r="J28" t="str">
        <f t="shared" si="2"/>
        <v>"OR":"4217737",</v>
      </c>
      <c r="K28" t="str">
        <f t="shared" si="3"/>
        <v>["OR",4217737],</v>
      </c>
    </row>
    <row r="29" spans="1:11" ht="15.75" thickBot="1" x14ac:dyDescent="0.3">
      <c r="A29" s="2">
        <v>28</v>
      </c>
      <c r="B29" s="3" t="s">
        <v>31</v>
      </c>
      <c r="C29" s="4">
        <v>3956971</v>
      </c>
      <c r="D29" s="5">
        <f t="shared" si="1"/>
        <v>1.2052891998863091E-2</v>
      </c>
      <c r="E29" t="s">
        <v>83</v>
      </c>
      <c r="F29" s="6">
        <f>SUM($D$2:D29)</f>
        <v>0.87501492230241329</v>
      </c>
      <c r="G29" s="7">
        <f t="shared" si="0"/>
        <v>0.5490196078431373</v>
      </c>
      <c r="J29" t="str">
        <f t="shared" si="2"/>
        <v>"OK":"3956971",</v>
      </c>
      <c r="K29" t="str">
        <f t="shared" si="3"/>
        <v>["OK",3956971],</v>
      </c>
    </row>
    <row r="30" spans="1:11" ht="15.75" thickBot="1" x14ac:dyDescent="0.3">
      <c r="A30" s="2">
        <v>29</v>
      </c>
      <c r="B30" s="3" t="s">
        <v>32</v>
      </c>
      <c r="C30" s="4">
        <v>3565287</v>
      </c>
      <c r="D30" s="5">
        <f t="shared" si="1"/>
        <v>1.0859826659318603E-2</v>
      </c>
      <c r="E30" t="s">
        <v>106</v>
      </c>
      <c r="F30" s="6">
        <f>SUM($D$2:D30)</f>
        <v>0.88587474896173191</v>
      </c>
      <c r="G30" s="7">
        <f t="shared" si="0"/>
        <v>0.56862745098039214</v>
      </c>
      <c r="J30" t="str">
        <f t="shared" si="2"/>
        <v>"CT":"3565287",</v>
      </c>
      <c r="K30" t="str">
        <f t="shared" si="3"/>
        <v>["CT",3565287],</v>
      </c>
    </row>
    <row r="31" spans="1:11" ht="15.75" thickBot="1" x14ac:dyDescent="0.3">
      <c r="A31" s="2">
        <v>30</v>
      </c>
      <c r="B31" s="3" t="s">
        <v>33</v>
      </c>
      <c r="C31" s="4">
        <v>3205958</v>
      </c>
      <c r="D31" s="5">
        <f t="shared" si="1"/>
        <v>9.7653143090740656E-3</v>
      </c>
      <c r="E31" t="s">
        <v>85</v>
      </c>
      <c r="F31" s="6">
        <f>SUM($D$2:D31)</f>
        <v>0.89564006327080592</v>
      </c>
      <c r="G31" s="7">
        <f t="shared" si="0"/>
        <v>0.58823529411764708</v>
      </c>
      <c r="J31" t="str">
        <f t="shared" si="2"/>
        <v>"UT":"3205958",</v>
      </c>
      <c r="K31" t="str">
        <f t="shared" si="3"/>
        <v>["UT",3205958],</v>
      </c>
    </row>
    <row r="32" spans="1:11" ht="15.75" thickBot="1" x14ac:dyDescent="0.3">
      <c r="A32" s="2">
        <v>31</v>
      </c>
      <c r="B32" s="3" t="s">
        <v>34</v>
      </c>
      <c r="C32" s="4">
        <v>3155070</v>
      </c>
      <c r="D32" s="5">
        <f t="shared" si="1"/>
        <v>9.6103099969276923E-3</v>
      </c>
      <c r="E32" t="s">
        <v>86</v>
      </c>
      <c r="F32" s="6">
        <f>SUM($D$2:D32)</f>
        <v>0.90525037326773361</v>
      </c>
      <c r="G32" s="7">
        <f>+A32/51</f>
        <v>0.60784313725490191</v>
      </c>
      <c r="J32" t="str">
        <f t="shared" si="2"/>
        <v>"IA":"3155070",</v>
      </c>
      <c r="K32" t="str">
        <f t="shared" si="3"/>
        <v>["IA",3155070],</v>
      </c>
    </row>
    <row r="33" spans="1:11" ht="15.75" thickBot="1" x14ac:dyDescent="0.3">
      <c r="A33" s="2">
        <v>32</v>
      </c>
      <c r="B33" s="3" t="s">
        <v>35</v>
      </c>
      <c r="C33" s="4">
        <v>3080156</v>
      </c>
      <c r="D33" s="5">
        <f t="shared" si="1"/>
        <v>9.3821227417765114E-3</v>
      </c>
      <c r="E33" t="s">
        <v>87</v>
      </c>
      <c r="F33" s="6">
        <f>SUM($D$2:D33)</f>
        <v>0.91463249600951013</v>
      </c>
      <c r="G33" s="7">
        <f t="shared" ref="G33:G52" si="4">+A33/51</f>
        <v>0.62745098039215685</v>
      </c>
      <c r="J33" t="str">
        <f t="shared" si="2"/>
        <v>"NV":"3080156",</v>
      </c>
      <c r="K33" t="str">
        <f t="shared" si="3"/>
        <v>["NV",3080156],</v>
      </c>
    </row>
    <row r="34" spans="1:11" ht="15.75" thickBot="1" x14ac:dyDescent="0.3">
      <c r="A34" s="2">
        <v>33</v>
      </c>
      <c r="B34" s="3" t="s">
        <v>36</v>
      </c>
      <c r="C34" s="4">
        <v>3017825</v>
      </c>
      <c r="D34" s="5">
        <f t="shared" si="1"/>
        <v>9.1922631721255994E-3</v>
      </c>
      <c r="E34" t="s">
        <v>62</v>
      </c>
      <c r="F34" s="6">
        <f>SUM($D$2:D34)</f>
        <v>0.92382475918163576</v>
      </c>
      <c r="G34" s="7">
        <f t="shared" si="4"/>
        <v>0.6470588235294118</v>
      </c>
      <c r="J34" t="str">
        <f t="shared" si="2"/>
        <v>"AR":"3017825",</v>
      </c>
      <c r="K34" t="str">
        <f t="shared" si="3"/>
        <v>["AR",3017825],</v>
      </c>
    </row>
    <row r="35" spans="1:11" ht="15.75" thickBot="1" x14ac:dyDescent="0.3">
      <c r="A35" s="2">
        <v>34</v>
      </c>
      <c r="B35" s="3" t="s">
        <v>37</v>
      </c>
      <c r="C35" s="4">
        <v>2976149</v>
      </c>
      <c r="D35" s="5">
        <f t="shared" si="1"/>
        <v>9.0653185149763265E-3</v>
      </c>
      <c r="E35" t="s">
        <v>88</v>
      </c>
      <c r="F35" s="6">
        <f>SUM($D$2:D35)</f>
        <v>0.93289007769661203</v>
      </c>
      <c r="G35" s="7">
        <f t="shared" si="4"/>
        <v>0.66666666666666663</v>
      </c>
      <c r="J35" t="str">
        <f t="shared" si="2"/>
        <v>"MS":"2976149",</v>
      </c>
      <c r="K35" t="str">
        <f t="shared" si="3"/>
        <v>["MS",2976149],</v>
      </c>
    </row>
    <row r="36" spans="1:11" ht="15.75" thickBot="1" x14ac:dyDescent="0.3">
      <c r="A36" s="2">
        <v>35</v>
      </c>
      <c r="B36" s="3" t="s">
        <v>38</v>
      </c>
      <c r="C36" s="4">
        <v>2913314</v>
      </c>
      <c r="D36" s="5">
        <f t="shared" si="1"/>
        <v>8.8739237666325653E-3</v>
      </c>
      <c r="E36" t="s">
        <v>89</v>
      </c>
      <c r="F36" s="6">
        <f>SUM($D$2:D36)</f>
        <v>0.94176400146324457</v>
      </c>
      <c r="G36" s="7">
        <f t="shared" si="4"/>
        <v>0.68627450980392157</v>
      </c>
      <c r="J36" t="str">
        <f t="shared" si="2"/>
        <v>"KS":"2913314",</v>
      </c>
      <c r="K36" t="str">
        <f t="shared" si="3"/>
        <v>["KS",2913314],</v>
      </c>
    </row>
    <row r="37" spans="1:11" ht="15.75" thickBot="1" x14ac:dyDescent="0.3">
      <c r="A37" s="2">
        <v>36</v>
      </c>
      <c r="B37" s="3" t="s">
        <v>39</v>
      </c>
      <c r="C37" s="4">
        <v>2096829</v>
      </c>
      <c r="D37" s="5">
        <f t="shared" si="1"/>
        <v>6.3869190542675432E-3</v>
      </c>
      <c r="E37" t="s">
        <v>90</v>
      </c>
      <c r="F37" s="6">
        <f>SUM($D$2:D37)</f>
        <v>0.94815092051751215</v>
      </c>
      <c r="G37" s="7">
        <f t="shared" si="4"/>
        <v>0.70588235294117652</v>
      </c>
      <c r="J37" t="str">
        <f t="shared" si="2"/>
        <v>"NM":"2096829",</v>
      </c>
      <c r="K37" t="str">
        <f t="shared" si="3"/>
        <v>["NM",2096829],</v>
      </c>
    </row>
    <row r="38" spans="1:11" ht="15.75" thickBot="1" x14ac:dyDescent="0.3">
      <c r="A38" s="2">
        <v>37</v>
      </c>
      <c r="B38" s="3" t="s">
        <v>40</v>
      </c>
      <c r="C38" s="4">
        <v>1934408</v>
      </c>
      <c r="D38" s="5">
        <f t="shared" si="1"/>
        <v>5.8921863985702079E-3</v>
      </c>
      <c r="E38" t="s">
        <v>57</v>
      </c>
      <c r="F38" s="6">
        <f>SUM($D$2:D38)</f>
        <v>0.95404310691608241</v>
      </c>
      <c r="G38" s="7">
        <f t="shared" si="4"/>
        <v>0.72549019607843135</v>
      </c>
      <c r="J38" t="str">
        <f t="shared" si="2"/>
        <v>"NE":"1934408",</v>
      </c>
      <c r="K38" t="str">
        <f t="shared" si="3"/>
        <v>["NE",1934408],</v>
      </c>
    </row>
    <row r="39" spans="1:11" ht="15.75" thickBot="1" x14ac:dyDescent="0.3">
      <c r="A39" s="2">
        <v>38</v>
      </c>
      <c r="B39" s="3" t="s">
        <v>41</v>
      </c>
      <c r="C39" s="4">
        <v>1792147</v>
      </c>
      <c r="D39" s="5">
        <f t="shared" si="1"/>
        <v>5.4588608905868884E-3</v>
      </c>
      <c r="E39" t="s">
        <v>91</v>
      </c>
      <c r="F39" s="6">
        <f>SUM($D$2:D39)</f>
        <v>0.9595019678066693</v>
      </c>
      <c r="G39" s="7">
        <f t="shared" si="4"/>
        <v>0.74509803921568629</v>
      </c>
      <c r="J39" t="str">
        <f t="shared" si="2"/>
        <v>"WV":"1792147",</v>
      </c>
      <c r="K39" t="str">
        <f t="shared" si="3"/>
        <v>["WV",1792147],</v>
      </c>
    </row>
    <row r="40" spans="1:11" ht="15.75" thickBot="1" x14ac:dyDescent="0.3">
      <c r="A40" s="2">
        <v>39</v>
      </c>
      <c r="B40" s="3" t="s">
        <v>42</v>
      </c>
      <c r="C40" s="4">
        <v>1787065</v>
      </c>
      <c r="D40" s="5">
        <f t="shared" si="1"/>
        <v>5.4433811721006468E-3</v>
      </c>
      <c r="E40" t="s">
        <v>92</v>
      </c>
      <c r="F40" s="6">
        <f>SUM($D$2:D40)</f>
        <v>0.96494534897876993</v>
      </c>
      <c r="G40" s="7">
        <f t="shared" si="4"/>
        <v>0.76470588235294112</v>
      </c>
      <c r="J40" t="str">
        <f t="shared" si="2"/>
        <v>"ID":"1787065",</v>
      </c>
      <c r="K40" t="str">
        <f t="shared" si="3"/>
        <v>["ID",1787065],</v>
      </c>
    </row>
    <row r="41" spans="1:11" ht="15.75" thickBot="1" x14ac:dyDescent="0.3">
      <c r="A41" s="2">
        <v>40</v>
      </c>
      <c r="B41" s="3" t="s">
        <v>43</v>
      </c>
      <c r="C41" s="4">
        <v>1415872</v>
      </c>
      <c r="D41" s="5">
        <f t="shared" si="1"/>
        <v>4.3127312027847267E-3</v>
      </c>
      <c r="E41" t="s">
        <v>107</v>
      </c>
      <c r="F41" s="6">
        <f>SUM($D$2:D41)</f>
        <v>0.96925808018155468</v>
      </c>
      <c r="G41" s="7">
        <f t="shared" si="4"/>
        <v>0.78431372549019607</v>
      </c>
      <c r="J41" t="str">
        <f t="shared" si="2"/>
        <v>"HI":"1415872",</v>
      </c>
      <c r="K41" t="str">
        <f t="shared" si="3"/>
        <v>["HI",1415872],</v>
      </c>
    </row>
    <row r="42" spans="1:11" ht="15.75" thickBot="1" x14ac:dyDescent="0.3">
      <c r="A42" s="2">
        <v>41</v>
      </c>
      <c r="B42" s="3" t="s">
        <v>44</v>
      </c>
      <c r="C42" s="4">
        <v>1359711</v>
      </c>
      <c r="D42" s="5">
        <f t="shared" si="1"/>
        <v>4.1416653881633531E-3</v>
      </c>
      <c r="E42" t="s">
        <v>94</v>
      </c>
      <c r="F42" s="6">
        <f>SUM($D$2:D42)</f>
        <v>0.97339974556971809</v>
      </c>
      <c r="G42" s="7">
        <f t="shared" si="4"/>
        <v>0.80392156862745101</v>
      </c>
      <c r="J42" t="str">
        <f t="shared" si="2"/>
        <v>"NH":"1359711",</v>
      </c>
      <c r="K42" t="str">
        <f t="shared" si="3"/>
        <v>["NH",1359711],</v>
      </c>
    </row>
    <row r="43" spans="1:11" ht="15.75" thickBot="1" x14ac:dyDescent="0.3">
      <c r="A43" s="2">
        <v>42</v>
      </c>
      <c r="B43" s="3" t="s">
        <v>45</v>
      </c>
      <c r="C43" s="4">
        <v>1344212</v>
      </c>
      <c r="D43" s="5">
        <f t="shared" si="1"/>
        <v>4.0944555973687329E-3</v>
      </c>
      <c r="E43" t="s">
        <v>95</v>
      </c>
      <c r="F43" s="6">
        <f>SUM($D$2:D43)</f>
        <v>0.97749420116708685</v>
      </c>
      <c r="G43" s="7">
        <f t="shared" si="4"/>
        <v>0.82352941176470584</v>
      </c>
      <c r="J43" t="str">
        <f t="shared" si="2"/>
        <v>"ME":"1344212",</v>
      </c>
      <c r="K43" t="str">
        <f t="shared" si="3"/>
        <v>["ME",1344212],</v>
      </c>
    </row>
    <row r="44" spans="1:11" ht="15.75" thickBot="1" x14ac:dyDescent="0.3">
      <c r="A44" s="2">
        <v>43</v>
      </c>
      <c r="B44" s="3" t="s">
        <v>46</v>
      </c>
      <c r="C44" s="4">
        <v>1068778</v>
      </c>
      <c r="D44" s="5">
        <f t="shared" si="1"/>
        <v>3.2554865337049211E-3</v>
      </c>
      <c r="E44" t="s">
        <v>96</v>
      </c>
      <c r="F44" s="6">
        <f>SUM($D$2:D44)</f>
        <v>0.98074968770079174</v>
      </c>
      <c r="G44" s="7">
        <f t="shared" si="4"/>
        <v>0.84313725490196079</v>
      </c>
      <c r="J44" t="str">
        <f t="shared" si="2"/>
        <v>"MT":"1068778",</v>
      </c>
      <c r="K44" t="str">
        <f t="shared" si="3"/>
        <v>["MT",1068778],</v>
      </c>
    </row>
    <row r="45" spans="1:11" ht="15.75" thickBot="1" x14ac:dyDescent="0.3">
      <c r="A45" s="2">
        <v>44</v>
      </c>
      <c r="B45" s="3" t="s">
        <v>47</v>
      </c>
      <c r="C45" s="4">
        <v>1059361</v>
      </c>
      <c r="D45" s="5">
        <f t="shared" si="1"/>
        <v>3.2268024508664843E-3</v>
      </c>
      <c r="E45" t="s">
        <v>97</v>
      </c>
      <c r="F45" s="6">
        <f>SUM($D$2:D45)</f>
        <v>0.98397649015165822</v>
      </c>
      <c r="G45" s="7">
        <f t="shared" si="4"/>
        <v>0.86274509803921573</v>
      </c>
      <c r="J45" t="str">
        <f t="shared" si="2"/>
        <v>"RI":"1059361",</v>
      </c>
      <c r="K45" t="str">
        <f t="shared" si="3"/>
        <v>["RI",1059361],</v>
      </c>
    </row>
    <row r="46" spans="1:11" ht="15.75" thickBot="1" x14ac:dyDescent="0.3">
      <c r="A46" s="2">
        <v>45</v>
      </c>
      <c r="B46" s="3" t="s">
        <v>48</v>
      </c>
      <c r="C46" s="4">
        <v>973764</v>
      </c>
      <c r="D46" s="5">
        <f t="shared" si="1"/>
        <v>2.9660748902079186E-3</v>
      </c>
      <c r="E46" t="s">
        <v>99</v>
      </c>
      <c r="F46" s="6">
        <f>SUM($D$2:D46)</f>
        <v>0.98694256504186617</v>
      </c>
      <c r="G46" s="7">
        <f t="shared" si="4"/>
        <v>0.88235294117647056</v>
      </c>
      <c r="J46" t="str">
        <f t="shared" si="2"/>
        <v>"DE":"973764",</v>
      </c>
      <c r="K46" t="str">
        <f t="shared" si="3"/>
        <v>["DE",973764],</v>
      </c>
    </row>
    <row r="47" spans="1:11" ht="15.75" thickBot="1" x14ac:dyDescent="0.3">
      <c r="A47" s="2">
        <v>46</v>
      </c>
      <c r="B47" s="3" t="s">
        <v>49</v>
      </c>
      <c r="C47" s="4">
        <v>884659</v>
      </c>
      <c r="D47" s="5">
        <f t="shared" si="1"/>
        <v>2.6946619984887991E-3</v>
      </c>
      <c r="E47" t="s">
        <v>98</v>
      </c>
      <c r="F47" s="6">
        <f>SUM($D$2:D47)</f>
        <v>0.98963722704035495</v>
      </c>
      <c r="G47" s="7">
        <f t="shared" si="4"/>
        <v>0.90196078431372551</v>
      </c>
      <c r="J47" t="str">
        <f t="shared" si="2"/>
        <v>"SD":"884659",</v>
      </c>
      <c r="K47" t="str">
        <f t="shared" si="3"/>
        <v>["SD",884659],</v>
      </c>
    </row>
    <row r="48" spans="1:11" ht="15.75" thickBot="1" x14ac:dyDescent="0.3">
      <c r="A48" s="2">
        <v>47</v>
      </c>
      <c r="B48" s="3" t="s">
        <v>50</v>
      </c>
      <c r="C48" s="4">
        <v>762062</v>
      </c>
      <c r="D48" s="5">
        <f t="shared" si="1"/>
        <v>2.3212328274424062E-3</v>
      </c>
      <c r="E48" t="s">
        <v>100</v>
      </c>
      <c r="F48" s="6">
        <f>SUM($D$2:D48)</f>
        <v>0.9919584598677974</v>
      </c>
      <c r="G48" s="7">
        <f t="shared" si="4"/>
        <v>0.92156862745098034</v>
      </c>
      <c r="J48" t="str">
        <f t="shared" si="2"/>
        <v>"ND":"762062",</v>
      </c>
      <c r="K48" t="str">
        <f t="shared" si="3"/>
        <v>["ND",762062],</v>
      </c>
    </row>
    <row r="49" spans="1:11" ht="15.75" thickBot="1" x14ac:dyDescent="0.3">
      <c r="A49" s="2">
        <v>48</v>
      </c>
      <c r="B49" s="3" t="s">
        <v>51</v>
      </c>
      <c r="C49" s="4">
        <v>731545</v>
      </c>
      <c r="D49" s="5">
        <f t="shared" si="1"/>
        <v>2.2282783667882072E-3</v>
      </c>
      <c r="E49" t="s">
        <v>101</v>
      </c>
      <c r="F49" s="6">
        <f>SUM($D$2:D49)</f>
        <v>0.99418673823458559</v>
      </c>
      <c r="G49" s="7">
        <f t="shared" si="4"/>
        <v>0.94117647058823528</v>
      </c>
      <c r="J49" t="str">
        <f t="shared" si="2"/>
        <v>"AK":"731545",</v>
      </c>
      <c r="K49" t="str">
        <f t="shared" si="3"/>
        <v>["AK",731545],</v>
      </c>
    </row>
    <row r="50" spans="1:11" ht="15.75" thickBot="1" x14ac:dyDescent="0.3">
      <c r="A50" s="2">
        <v>49</v>
      </c>
      <c r="B50" s="3" t="s">
        <v>52</v>
      </c>
      <c r="C50" s="4">
        <v>705749</v>
      </c>
      <c r="D50" s="5">
        <f t="shared" si="1"/>
        <v>2.1497040224216016E-3</v>
      </c>
      <c r="E50" t="s">
        <v>52</v>
      </c>
      <c r="F50" s="6">
        <f>SUM($D$2:D50)</f>
        <v>0.99633644225700724</v>
      </c>
      <c r="G50" s="7">
        <f t="shared" si="4"/>
        <v>0.96078431372549022</v>
      </c>
      <c r="J50" t="str">
        <f t="shared" si="2"/>
        <v>"DC":"705749",</v>
      </c>
      <c r="K50" t="str">
        <f t="shared" si="3"/>
        <v>["DC",705749],</v>
      </c>
    </row>
    <row r="51" spans="1:11" ht="15.75" thickBot="1" x14ac:dyDescent="0.3">
      <c r="A51" s="2">
        <v>50</v>
      </c>
      <c r="B51" s="3" t="s">
        <v>53</v>
      </c>
      <c r="C51" s="4">
        <v>623989</v>
      </c>
      <c r="D51" s="5">
        <f t="shared" si="1"/>
        <v>1.9006639233592011E-3</v>
      </c>
      <c r="E51" t="s">
        <v>102</v>
      </c>
      <c r="F51" s="6">
        <f>SUM($D$2:D51)</f>
        <v>0.99823710618036643</v>
      </c>
      <c r="G51" s="7">
        <f t="shared" si="4"/>
        <v>0.98039215686274506</v>
      </c>
      <c r="J51" t="str">
        <f t="shared" si="2"/>
        <v>"VT":"623989",</v>
      </c>
      <c r="K51" t="str">
        <f t="shared" si="3"/>
        <v>["VT",623989],</v>
      </c>
    </row>
    <row r="52" spans="1:11" ht="15.75" thickBot="1" x14ac:dyDescent="0.3">
      <c r="A52" s="2">
        <v>51</v>
      </c>
      <c r="B52" s="3" t="s">
        <v>54</v>
      </c>
      <c r="C52" s="4">
        <v>578759</v>
      </c>
      <c r="D52" s="5">
        <f t="shared" si="1"/>
        <v>1.762893819633756E-3</v>
      </c>
      <c r="E52" t="s">
        <v>103</v>
      </c>
      <c r="F52" s="6">
        <f>SUM($D$2:D52)</f>
        <v>1.0000000000000002</v>
      </c>
      <c r="G52" s="7">
        <f t="shared" si="4"/>
        <v>1</v>
      </c>
      <c r="J52" t="str">
        <f t="shared" si="2"/>
        <v>"WY":"578759",</v>
      </c>
      <c r="K52" t="str">
        <f t="shared" si="3"/>
        <v>["WY",578759],</v>
      </c>
    </row>
  </sheetData>
  <hyperlinks>
    <hyperlink ref="B2" r:id="rId1" display="https://www.infoplease.com/us/states/california" xr:uid="{34B51235-25CE-441E-8A5B-F12897E7B4EA}"/>
    <hyperlink ref="B3" r:id="rId2" display="https://www.infoplease.com/us/states/texas" xr:uid="{256F9666-8AD6-4492-96EA-CD59187A0381}"/>
    <hyperlink ref="B4" r:id="rId3" display="https://www.infoplease.com/us/states/florida" xr:uid="{E02C0E38-D929-4F0A-909B-463A7EBA9D67}"/>
    <hyperlink ref="B5" r:id="rId4" display="https://www.infoplease.com/us/states/new-york" xr:uid="{3F484BB9-E2C5-4674-8631-9B4359FFDF50}"/>
    <hyperlink ref="B6" r:id="rId5" display="https://www.infoplease.com/us/states/illinois" xr:uid="{CD276C6B-F727-4C97-8D2D-AF4F3AD340AE}"/>
    <hyperlink ref="B7" r:id="rId6" display="https://www.infoplease.com/us/states/pennsylvania" xr:uid="{F552DF03-6F9D-450D-8FB9-A41AAECBD50C}"/>
    <hyperlink ref="B8" r:id="rId7" display="https://www.infoplease.com/us/states/ohio" xr:uid="{A725E9C2-72AD-4EE9-BE6E-F0909B9AF9A9}"/>
    <hyperlink ref="B9" r:id="rId8" display="https://www.infoplease.com/us/states/georgia" xr:uid="{3C6DE72B-1ABC-40C0-A729-5951BFB887E9}"/>
    <hyperlink ref="B10" r:id="rId9" display="https://www.infoplease.com/us/states/north-carolina" xr:uid="{C2E440A4-5F74-401F-BE8C-18C13516102C}"/>
    <hyperlink ref="B11" r:id="rId10" display="https://www.infoplease.com/us/states/michigan" xr:uid="{F2820324-B048-47B1-87F0-09E14C05D091}"/>
    <hyperlink ref="B12" r:id="rId11" display="https://www.infoplease.com/us/states/new-jersey" xr:uid="{3A0E5A6E-61DF-4877-9269-8C762EF7AD54}"/>
    <hyperlink ref="B13" r:id="rId12" display="https://www.infoplease.com/us/states/virginia" xr:uid="{5229FEFE-D3A4-48CB-8467-7469ACD00D25}"/>
    <hyperlink ref="B14" r:id="rId13" display="https://www.infoplease.com/us/states/washington" xr:uid="{619DF309-00BB-41CA-A020-354D094CD4D8}"/>
    <hyperlink ref="B15" r:id="rId14" display="https://www.infoplease.com/us/states/arizona-0" xr:uid="{A050F351-F1FE-4FA7-9F65-64C4F3812350}"/>
    <hyperlink ref="B16" r:id="rId15" display="https://www.infoplease.com/us/states/massachusetts" xr:uid="{9392D820-27B1-4FB6-8689-3C691CB3FDA2}"/>
    <hyperlink ref="B17" r:id="rId16" display="https://www.infoplease.com/us/states/tennessee" xr:uid="{981F1153-7D01-43AF-9A9E-7D7C996E654E}"/>
    <hyperlink ref="B18" r:id="rId17" display="https://www.infoplease.com/us/states/indiana" xr:uid="{5F502DD7-5DD5-4307-B287-039F853A0B33}"/>
    <hyperlink ref="B19" r:id="rId18" display="https://www.infoplease.com/us/states/missouri" xr:uid="{E2FCCE77-1529-4D12-ADBF-0EC3158ECC93}"/>
    <hyperlink ref="B20" r:id="rId19" display="https://www.infoplease.com/us/states/maryland" xr:uid="{0AE6044B-8B96-454A-9F3B-736B50F3892E}"/>
    <hyperlink ref="B21" r:id="rId20" display="https://www.infoplease.com/us/states/wisconsin" xr:uid="{501E780A-56D4-4E03-96B8-E06F362CCC5B}"/>
    <hyperlink ref="B22" r:id="rId21" display="https://www.infoplease.com/us/states/colorado" xr:uid="{E87AF3CF-8C19-473E-8E57-BDE2BB147D97}"/>
    <hyperlink ref="B23" r:id="rId22" display="https://www.infoplease.com/us/states/minnesota" xr:uid="{4FF45671-0C1E-45F7-AB6B-A0374F05464F}"/>
    <hyperlink ref="B24" r:id="rId23" display="https://www.infoplease.com/us/states/south-carolina" xr:uid="{25CA38D6-B424-4DC2-90C1-47BCC3A6A256}"/>
    <hyperlink ref="B25" r:id="rId24" display="https://www.infoplease.com/us/states/alabama" xr:uid="{E0C4758E-DFA0-4E47-9B61-01DEC35113F9}"/>
    <hyperlink ref="B26" r:id="rId25" display="https://www.infoplease.com/us/states/louisiana" xr:uid="{DE3ED6DB-F682-4902-9777-D52DEE3E2D14}"/>
    <hyperlink ref="B27" r:id="rId26" display="https://www.infoplease.com/us/states/kentucky" xr:uid="{972404B0-5622-4470-8275-233D39A21D46}"/>
    <hyperlink ref="B28" r:id="rId27" display="https://www.infoplease.com/us/states/oregon" xr:uid="{528D1D5B-23DD-4D33-A581-C503AD3A77D2}"/>
    <hyperlink ref="B29" r:id="rId28" display="https://www.infoplease.com/us/states/oklahoma" xr:uid="{33CC5ACD-03D3-49CC-B620-8250C8D1D464}"/>
    <hyperlink ref="B30" r:id="rId29" display="https://www.infoplease.com/us/states/connecticut" xr:uid="{2B088B7D-0BEE-4772-A49F-D206BACE654E}"/>
    <hyperlink ref="B31" r:id="rId30" display="https://www.infoplease.com/us/states/utah" xr:uid="{4CCA0B71-5FDB-4AE9-BA8A-7EE326ACF6C2}"/>
    <hyperlink ref="B32" r:id="rId31" display="https://www.infoplease.com/us/states/iowa" xr:uid="{A7930AC3-DD1A-43CE-B95F-8BDFBC43D9DD}"/>
    <hyperlink ref="B33" r:id="rId32" display="https://www.infoplease.com/us/states/nevada" xr:uid="{F8D03F7F-B581-4AE7-BEE2-82CDC5F68523}"/>
    <hyperlink ref="B34" r:id="rId33" display="https://www.infoplease.com/us/states/arkansas" xr:uid="{1BD4E857-BA02-4E95-B41F-8A800D196BDD}"/>
    <hyperlink ref="B35" r:id="rId34" display="https://www.infoplease.com/us/states/mississippi" xr:uid="{909718F1-E9C9-4736-A960-F26430D89C8A}"/>
    <hyperlink ref="B36" r:id="rId35" display="https://www.infoplease.com/us/states/kansas" xr:uid="{88BBC620-7939-44D8-AFE9-2E09585DC198}"/>
    <hyperlink ref="B37" r:id="rId36" display="https://www.infoplease.com/us/states/new-mexico" xr:uid="{291E68F6-90AC-4E3A-AB6D-7DA23384729C}"/>
    <hyperlink ref="B38" r:id="rId37" display="https://www.infoplease.com/us/states/nebraska" xr:uid="{EF2D7F09-5E8F-4FC3-9044-A570FB5A0EF9}"/>
    <hyperlink ref="B39" r:id="rId38" display="https://www.infoplease.com/us/states/west-virginia" xr:uid="{17283679-D681-45E9-AA75-4D535899B32F}"/>
    <hyperlink ref="B40" r:id="rId39" display="https://www.infoplease.com/us/states/idaho" xr:uid="{4333A663-2D3C-42E1-A087-77C64C8F9468}"/>
    <hyperlink ref="B41" r:id="rId40" display="https://www.infoplease.com/us/states/hawaii" xr:uid="{88918E92-2F96-4B70-96F0-12EEB3E39861}"/>
    <hyperlink ref="B42" r:id="rId41" display="https://www.infoplease.com/us/states/new-hampshire" xr:uid="{EA538F73-1F38-4667-954D-DA20EE5EAF60}"/>
    <hyperlink ref="B43" r:id="rId42" display="https://www.infoplease.com/us/states/maine" xr:uid="{F3217BEE-171C-4797-8B3C-A8D016C5CBCC}"/>
    <hyperlink ref="B44" r:id="rId43" display="https://www.infoplease.com/us/states/montana" xr:uid="{2BD3614D-3439-4309-A7CA-BB07EA5B7756}"/>
    <hyperlink ref="B45" r:id="rId44" display="https://www.infoplease.com/us/states/rhode-island" xr:uid="{B78D457E-0E4D-4AF1-8C03-C92D25A86E1C}"/>
    <hyperlink ref="B46" r:id="rId45" display="https://www.infoplease.com/us/states/delaware" xr:uid="{11DFC8B9-7AA2-4B50-B207-F5B8ADCE6E51}"/>
    <hyperlink ref="B47" r:id="rId46" display="https://www.infoplease.com/us/states/south-dakota" xr:uid="{58EBB82A-5434-4DBC-8ADD-5999FBB58665}"/>
    <hyperlink ref="B48" r:id="rId47" display="https://www.infoplease.com/us/states/north-dakota" xr:uid="{E6F0EBF7-B412-41BB-AC3E-6363949C5EF8}"/>
    <hyperlink ref="B49" r:id="rId48" display="https://www.infoplease.com/us/states/alaska" xr:uid="{1F06068B-AAFD-4563-A9C0-0DB948AED578}"/>
    <hyperlink ref="B50" r:id="rId49" display="https://www.infoplease.com/encyclopedia/places/north-america/us/district-of-columbia" xr:uid="{FE273718-4238-4CE5-82A3-5F8F0E989287}"/>
    <hyperlink ref="B51" r:id="rId50" display="https://www.infoplease.com/us/states/vermont" xr:uid="{364DA131-2C39-44FC-AD63-ACFE67D3E27A}"/>
    <hyperlink ref="B52" r:id="rId51" display="https://www.infoplease.com/us/states/wyoming" xr:uid="{55EDFE17-A7E2-46C5-AC04-5264CF583D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1021-8F0C-4729-BD38-023430DB52EB}">
  <dimension ref="A1:V56"/>
  <sheetViews>
    <sheetView topLeftCell="A32" workbookViewId="0">
      <selection activeCell="A27" sqref="A27:A56"/>
    </sheetView>
  </sheetViews>
  <sheetFormatPr defaultRowHeight="15" x14ac:dyDescent="0.25"/>
  <sheetData>
    <row r="1" spans="1:22" x14ac:dyDescent="0.25">
      <c r="A1" s="8" t="s">
        <v>105</v>
      </c>
      <c r="B1" t="s">
        <v>75</v>
      </c>
      <c r="C1" t="s">
        <v>58</v>
      </c>
      <c r="D1" t="s">
        <v>60</v>
      </c>
      <c r="E1" t="s">
        <v>67</v>
      </c>
      <c r="F1" t="s">
        <v>55</v>
      </c>
      <c r="G1" t="s">
        <v>66</v>
      </c>
      <c r="H1" t="s">
        <v>52</v>
      </c>
      <c r="I1" t="s">
        <v>56</v>
      </c>
      <c r="J1" t="s">
        <v>71</v>
      </c>
      <c r="K1" t="s">
        <v>64</v>
      </c>
      <c r="L1" t="s">
        <v>72</v>
      </c>
      <c r="M1" t="s">
        <v>73</v>
      </c>
      <c r="N1" t="s">
        <v>90</v>
      </c>
      <c r="O1" t="s">
        <v>69</v>
      </c>
      <c r="P1" t="s">
        <v>59</v>
      </c>
      <c r="Q1" t="s">
        <v>70</v>
      </c>
      <c r="R1" t="s">
        <v>98</v>
      </c>
      <c r="S1" t="s">
        <v>68</v>
      </c>
      <c r="T1" t="s">
        <v>85</v>
      </c>
      <c r="U1" t="s">
        <v>74</v>
      </c>
      <c r="V1" s="8" t="s">
        <v>61</v>
      </c>
    </row>
    <row r="6" spans="1:22" x14ac:dyDescent="0.25">
      <c r="A6" t="s">
        <v>67</v>
      </c>
      <c r="B6" t="str">
        <f>HLOOKUP(A6,$A$1:$V$1,1,FALSE)</f>
        <v>AL</v>
      </c>
    </row>
    <row r="7" spans="1:22" x14ac:dyDescent="0.25">
      <c r="A7" t="s">
        <v>75</v>
      </c>
      <c r="B7" t="str">
        <f>HLOOKUP(A7,$A$1:$V$1,1,FALSE)</f>
        <v>AZ</v>
      </c>
    </row>
    <row r="8" spans="1:22" x14ac:dyDescent="0.25">
      <c r="A8" t="s">
        <v>55</v>
      </c>
      <c r="B8" t="str">
        <f>HLOOKUP(A8,$A$1:$V$1,1,FALSE)</f>
        <v>CA</v>
      </c>
    </row>
    <row r="9" spans="1:22" x14ac:dyDescent="0.25">
      <c r="A9" t="s">
        <v>66</v>
      </c>
      <c r="B9" t="str">
        <f>HLOOKUP(A9,$A$1:$V$1,1,FALSE)</f>
        <v>CO</v>
      </c>
    </row>
    <row r="10" spans="1:22" x14ac:dyDescent="0.25">
      <c r="A10" t="s">
        <v>52</v>
      </c>
      <c r="B10" t="str">
        <f>HLOOKUP(A10,$A$1:$V$1,1,FALSE)</f>
        <v>DC</v>
      </c>
    </row>
    <row r="11" spans="1:22" x14ac:dyDescent="0.25">
      <c r="A11" t="s">
        <v>56</v>
      </c>
      <c r="B11" t="str">
        <f>HLOOKUP(A11,$A$1:$V$1,1,FALSE)</f>
        <v>FL</v>
      </c>
    </row>
    <row r="12" spans="1:22" x14ac:dyDescent="0.25">
      <c r="A12" t="s">
        <v>71</v>
      </c>
      <c r="B12" t="str">
        <f>HLOOKUP(A12,$A$1:$V$1,1,FALSE)</f>
        <v>GA</v>
      </c>
    </row>
    <row r="13" spans="1:22" x14ac:dyDescent="0.25">
      <c r="A13" t="s">
        <v>58</v>
      </c>
      <c r="B13" t="str">
        <f>HLOOKUP(A13,$A$1:$V$1,1,FALSE)</f>
        <v>IL</v>
      </c>
    </row>
    <row r="14" spans="1:22" x14ac:dyDescent="0.25">
      <c r="A14" t="s">
        <v>64</v>
      </c>
      <c r="B14" t="str">
        <f>HLOOKUP(A14,$A$1:$V$1,1,FALSE)</f>
        <v>IN</v>
      </c>
    </row>
    <row r="15" spans="1:22" x14ac:dyDescent="0.25">
      <c r="A15" t="s">
        <v>60</v>
      </c>
      <c r="B15" t="str">
        <f>HLOOKUP(A15,$A$1:$V$1,1,FALSE)</f>
        <v>MI</v>
      </c>
    </row>
    <row r="16" spans="1:22" x14ac:dyDescent="0.25">
      <c r="A16" t="s">
        <v>72</v>
      </c>
      <c r="B16" t="str">
        <f>HLOOKUP(A16,$A$1:$V$1,1,FALSE)</f>
        <v>NC</v>
      </c>
    </row>
    <row r="17" spans="1:2" x14ac:dyDescent="0.25">
      <c r="A17" t="s">
        <v>73</v>
      </c>
      <c r="B17" t="str">
        <f>HLOOKUP(A17,$A$1:$V$1,1,FALSE)</f>
        <v>NJ</v>
      </c>
    </row>
    <row r="18" spans="1:2" x14ac:dyDescent="0.25">
      <c r="A18" t="s">
        <v>90</v>
      </c>
      <c r="B18" t="str">
        <f>HLOOKUP(A18,$A$1:$V$1,1,FALSE)</f>
        <v>NM</v>
      </c>
    </row>
    <row r="19" spans="1:2" x14ac:dyDescent="0.25">
      <c r="A19" t="s">
        <v>69</v>
      </c>
      <c r="B19" t="str">
        <f>HLOOKUP(A19,$A$1:$V$1,1,FALSE)</f>
        <v>NY</v>
      </c>
    </row>
    <row r="20" spans="1:2" x14ac:dyDescent="0.25">
      <c r="A20" t="s">
        <v>59</v>
      </c>
      <c r="B20" t="str">
        <f>HLOOKUP(A20,$A$1:$V$1,1,FALSE)</f>
        <v>OH</v>
      </c>
    </row>
    <row r="21" spans="1:2" x14ac:dyDescent="0.25">
      <c r="A21" t="s">
        <v>70</v>
      </c>
      <c r="B21" t="str">
        <f>HLOOKUP(A21,$A$1:$V$1,1,FALSE)</f>
        <v>PA</v>
      </c>
    </row>
    <row r="22" spans="1:2" x14ac:dyDescent="0.25">
      <c r="A22" t="s">
        <v>98</v>
      </c>
      <c r="B22" t="str">
        <f>HLOOKUP(A22,$A$1:$V$1,1,FALSE)</f>
        <v>SD</v>
      </c>
    </row>
    <row r="23" spans="1:2" x14ac:dyDescent="0.25">
      <c r="A23" t="s">
        <v>68</v>
      </c>
      <c r="B23" t="str">
        <f>HLOOKUP(A23,$A$1:$V$1,1,FALSE)</f>
        <v>TX</v>
      </c>
    </row>
    <row r="24" spans="1:2" x14ac:dyDescent="0.25">
      <c r="A24" t="s">
        <v>85</v>
      </c>
      <c r="B24" t="str">
        <f>HLOOKUP(A24,$A$1:$V$1,1,FALSE)</f>
        <v>UT</v>
      </c>
    </row>
    <row r="25" spans="1:2" x14ac:dyDescent="0.25">
      <c r="A25" t="s">
        <v>74</v>
      </c>
      <c r="B25" t="str">
        <f>HLOOKUP(A25,$A$1:$V$1,1,FALSE)</f>
        <v>VA</v>
      </c>
    </row>
    <row r="26" spans="1:2" x14ac:dyDescent="0.25">
      <c r="A26" t="s">
        <v>61</v>
      </c>
      <c r="B26" t="str">
        <f>HLOOKUP(A26,$A$1:$V$1,1,FALSE)</f>
        <v>WA</v>
      </c>
    </row>
    <row r="27" spans="1:2" x14ac:dyDescent="0.25">
      <c r="A27" t="s">
        <v>63</v>
      </c>
      <c r="B27" t="e">
        <f>HLOOKUP(A27,$A$1:$V$1,1,FALSE)</f>
        <v>#N/A</v>
      </c>
    </row>
    <row r="28" spans="1:2" x14ac:dyDescent="0.25">
      <c r="A28" t="s">
        <v>76</v>
      </c>
      <c r="B28" t="e">
        <f>HLOOKUP(A28,$A$1:$V$1,1,FALSE)</f>
        <v>#N/A</v>
      </c>
    </row>
    <row r="29" spans="1:2" x14ac:dyDescent="0.25">
      <c r="A29" t="s">
        <v>77</v>
      </c>
      <c r="B29" t="e">
        <f>HLOOKUP(A29,$A$1:$V$1,1,FALSE)</f>
        <v>#N/A</v>
      </c>
    </row>
    <row r="30" spans="1:2" x14ac:dyDescent="0.25">
      <c r="A30" t="s">
        <v>104</v>
      </c>
      <c r="B30" t="e">
        <f>HLOOKUP(A30,$A$1:$V$1,1,FALSE)</f>
        <v>#N/A</v>
      </c>
    </row>
    <row r="31" spans="1:2" x14ac:dyDescent="0.25">
      <c r="A31" t="s">
        <v>65</v>
      </c>
      <c r="B31" t="e">
        <f>HLOOKUP(A31,$A$1:$V$1,1,FALSE)</f>
        <v>#N/A</v>
      </c>
    </row>
    <row r="32" spans="1:2" x14ac:dyDescent="0.25">
      <c r="A32" t="s">
        <v>78</v>
      </c>
      <c r="B32" t="e">
        <f>HLOOKUP(A32,$A$1:$V$1,1,FALSE)</f>
        <v>#N/A</v>
      </c>
    </row>
    <row r="33" spans="1:2" x14ac:dyDescent="0.25">
      <c r="A33" t="s">
        <v>79</v>
      </c>
      <c r="B33" t="e">
        <f>HLOOKUP(A33,$A$1:$V$1,1,FALSE)</f>
        <v>#N/A</v>
      </c>
    </row>
    <row r="34" spans="1:2" x14ac:dyDescent="0.25">
      <c r="A34" t="s">
        <v>80</v>
      </c>
      <c r="B34" t="e">
        <f>HLOOKUP(A34,$A$1:$V$1,1,FALSE)</f>
        <v>#N/A</v>
      </c>
    </row>
    <row r="35" spans="1:2" x14ac:dyDescent="0.25">
      <c r="A35" t="s">
        <v>81</v>
      </c>
      <c r="B35" t="e">
        <f>HLOOKUP(A35,$A$1:$V$1,1,FALSE)</f>
        <v>#N/A</v>
      </c>
    </row>
    <row r="36" spans="1:2" x14ac:dyDescent="0.25">
      <c r="A36" t="s">
        <v>82</v>
      </c>
      <c r="B36" t="e">
        <f>HLOOKUP(A36,$A$1:$V$1,1,FALSE)</f>
        <v>#N/A</v>
      </c>
    </row>
    <row r="37" spans="1:2" x14ac:dyDescent="0.25">
      <c r="A37" t="s">
        <v>83</v>
      </c>
      <c r="B37" t="e">
        <f>HLOOKUP(A37,$A$1:$V$1,1,FALSE)</f>
        <v>#N/A</v>
      </c>
    </row>
    <row r="38" spans="1:2" x14ac:dyDescent="0.25">
      <c r="A38" t="s">
        <v>84</v>
      </c>
      <c r="B38" t="e">
        <f>HLOOKUP(A38,$A$1:$V$1,1,FALSE)</f>
        <v>#N/A</v>
      </c>
    </row>
    <row r="39" spans="1:2" x14ac:dyDescent="0.25">
      <c r="A39" t="s">
        <v>86</v>
      </c>
      <c r="B39" t="e">
        <f>HLOOKUP(A39,$A$1:$V$1,1,FALSE)</f>
        <v>#N/A</v>
      </c>
    </row>
    <row r="40" spans="1:2" x14ac:dyDescent="0.25">
      <c r="A40" t="s">
        <v>87</v>
      </c>
      <c r="B40" t="e">
        <f>HLOOKUP(A40,$A$1:$V$1,1,FALSE)</f>
        <v>#N/A</v>
      </c>
    </row>
    <row r="41" spans="1:2" x14ac:dyDescent="0.25">
      <c r="A41" t="s">
        <v>62</v>
      </c>
      <c r="B41" t="e">
        <f>HLOOKUP(A41,$A$1:$V$1,1,FALSE)</f>
        <v>#N/A</v>
      </c>
    </row>
    <row r="42" spans="1:2" x14ac:dyDescent="0.25">
      <c r="A42" t="s">
        <v>88</v>
      </c>
      <c r="B42" t="e">
        <f>HLOOKUP(A42,$A$1:$V$1,1,FALSE)</f>
        <v>#N/A</v>
      </c>
    </row>
    <row r="43" spans="1:2" x14ac:dyDescent="0.25">
      <c r="A43" t="s">
        <v>89</v>
      </c>
      <c r="B43" t="e">
        <f>HLOOKUP(A43,$A$1:$V$1,1,FALSE)</f>
        <v>#N/A</v>
      </c>
    </row>
    <row r="44" spans="1:2" x14ac:dyDescent="0.25">
      <c r="A44" t="s">
        <v>57</v>
      </c>
      <c r="B44" t="e">
        <f>HLOOKUP(A44,$A$1:$V$1,1,FALSE)</f>
        <v>#N/A</v>
      </c>
    </row>
    <row r="45" spans="1:2" x14ac:dyDescent="0.25">
      <c r="A45" t="s">
        <v>91</v>
      </c>
      <c r="B45" t="e">
        <f>HLOOKUP(A45,$A$1:$V$1,1,FALSE)</f>
        <v>#N/A</v>
      </c>
    </row>
    <row r="46" spans="1:2" x14ac:dyDescent="0.25">
      <c r="A46" t="s">
        <v>92</v>
      </c>
      <c r="B46" t="e">
        <f>HLOOKUP(A46,$A$1:$V$1,1,FALSE)</f>
        <v>#N/A</v>
      </c>
    </row>
    <row r="47" spans="1:2" x14ac:dyDescent="0.25">
      <c r="A47" t="s">
        <v>93</v>
      </c>
      <c r="B47" t="e">
        <f>HLOOKUP(A47,$A$1:$V$1,1,FALSE)</f>
        <v>#N/A</v>
      </c>
    </row>
    <row r="48" spans="1:2" x14ac:dyDescent="0.25">
      <c r="A48" t="s">
        <v>94</v>
      </c>
      <c r="B48" t="e">
        <f>HLOOKUP(A48,$A$1:$V$1,1,FALSE)</f>
        <v>#N/A</v>
      </c>
    </row>
    <row r="49" spans="1:2" x14ac:dyDescent="0.25">
      <c r="A49" t="s">
        <v>95</v>
      </c>
      <c r="B49" t="e">
        <f>HLOOKUP(A49,$A$1:$V$1,1,FALSE)</f>
        <v>#N/A</v>
      </c>
    </row>
    <row r="50" spans="1:2" x14ac:dyDescent="0.25">
      <c r="A50" t="s">
        <v>96</v>
      </c>
      <c r="B50" t="e">
        <f>HLOOKUP(A50,$A$1:$V$1,1,FALSE)</f>
        <v>#N/A</v>
      </c>
    </row>
    <row r="51" spans="1:2" x14ac:dyDescent="0.25">
      <c r="A51" t="s">
        <v>97</v>
      </c>
      <c r="B51" t="e">
        <f>HLOOKUP(A51,$A$1:$V$1,1,FALSE)</f>
        <v>#N/A</v>
      </c>
    </row>
    <row r="52" spans="1:2" x14ac:dyDescent="0.25">
      <c r="A52" t="s">
        <v>99</v>
      </c>
      <c r="B52" t="e">
        <f>HLOOKUP(A52,$A$1:$V$1,1,FALSE)</f>
        <v>#N/A</v>
      </c>
    </row>
    <row r="53" spans="1:2" x14ac:dyDescent="0.25">
      <c r="A53" t="s">
        <v>100</v>
      </c>
      <c r="B53" t="e">
        <f>HLOOKUP(A53,$A$1:$V$1,1,FALSE)</f>
        <v>#N/A</v>
      </c>
    </row>
    <row r="54" spans="1:2" x14ac:dyDescent="0.25">
      <c r="A54" t="s">
        <v>101</v>
      </c>
      <c r="B54" t="e">
        <f>HLOOKUP(A54,$A$1:$V$1,1,FALSE)</f>
        <v>#N/A</v>
      </c>
    </row>
    <row r="55" spans="1:2" x14ac:dyDescent="0.25">
      <c r="A55" t="s">
        <v>102</v>
      </c>
      <c r="B55" t="e">
        <f>HLOOKUP(A55,$A$1:$V$1,1,FALSE)</f>
        <v>#N/A</v>
      </c>
    </row>
    <row r="56" spans="1:2" x14ac:dyDescent="0.25">
      <c r="A56" t="s">
        <v>103</v>
      </c>
      <c r="B56" t="e">
        <f>HLOOKUP(A56,$A$1:$V$1,1,FALSE)</f>
        <v>#N/A</v>
      </c>
    </row>
  </sheetData>
  <sortState xmlns:xlrd2="http://schemas.microsoft.com/office/spreadsheetml/2017/richdata2" ref="A6:B56">
    <sortCondition ref="B6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McDonald</dc:creator>
  <cp:lastModifiedBy>Don McDonald</cp:lastModifiedBy>
  <dcterms:created xsi:type="dcterms:W3CDTF">2020-10-23T16:52:08Z</dcterms:created>
  <dcterms:modified xsi:type="dcterms:W3CDTF">2020-11-05T14:34:01Z</dcterms:modified>
</cp:coreProperties>
</file>