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800B72E7-2499-4106-BAC2-63E00CBC26BC}" xr6:coauthVersionLast="47" xr6:coauthVersionMax="47" xr10:uidLastSave="{00000000-0000-0000-0000-000000000000}"/>
  <bookViews>
    <workbookView xWindow="15195" yWindow="-16320" windowWidth="29040" windowHeight="15225" xr2:uid="{596CF045-89F9-477C-A1A6-2B5E1A5402A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6" i="1" l="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P85" i="1"/>
  <c r="I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2" i="1"/>
  <c r="O2" i="1"/>
  <c r="N85" i="1"/>
  <c r="M85" i="1"/>
  <c r="L85" i="1"/>
  <c r="J85" i="1"/>
  <c r="I85" i="1"/>
  <c r="N84" i="1"/>
  <c r="M84" i="1"/>
  <c r="L84" i="1"/>
  <c r="J84" i="1"/>
  <c r="I84" i="1"/>
  <c r="N83" i="1"/>
  <c r="M83" i="1"/>
  <c r="L83" i="1"/>
  <c r="J83" i="1"/>
  <c r="I83" i="1"/>
  <c r="N82" i="1"/>
  <c r="M82" i="1"/>
  <c r="L82" i="1"/>
  <c r="J82" i="1"/>
  <c r="I82" i="1"/>
  <c r="N81" i="1"/>
  <c r="M81" i="1"/>
  <c r="L81" i="1"/>
  <c r="J81" i="1"/>
  <c r="I81" i="1"/>
  <c r="N80" i="1"/>
  <c r="M80" i="1"/>
  <c r="L80" i="1"/>
  <c r="J80" i="1"/>
  <c r="I80" i="1"/>
  <c r="N79" i="1"/>
  <c r="M79" i="1"/>
  <c r="L79" i="1"/>
  <c r="J79" i="1"/>
  <c r="I79" i="1"/>
  <c r="N78" i="1"/>
  <c r="M78" i="1"/>
  <c r="L78" i="1"/>
  <c r="J78" i="1"/>
  <c r="I78" i="1"/>
  <c r="N77" i="1"/>
  <c r="M77" i="1"/>
  <c r="L77" i="1"/>
  <c r="J77" i="1"/>
  <c r="I77" i="1"/>
  <c r="N76" i="1"/>
  <c r="M76" i="1"/>
  <c r="L76" i="1"/>
  <c r="J76" i="1"/>
  <c r="I76" i="1"/>
  <c r="N75" i="1"/>
  <c r="M75" i="1"/>
  <c r="L75" i="1"/>
  <c r="J75" i="1"/>
  <c r="I75" i="1"/>
  <c r="N74" i="1"/>
  <c r="M74" i="1"/>
  <c r="L74" i="1"/>
  <c r="J74" i="1"/>
  <c r="I74" i="1"/>
  <c r="N73" i="1"/>
  <c r="M73" i="1"/>
  <c r="L73" i="1"/>
  <c r="J73" i="1"/>
  <c r="I73" i="1"/>
  <c r="N72" i="1"/>
  <c r="M72" i="1"/>
  <c r="L72" i="1"/>
  <c r="J72" i="1"/>
  <c r="I72" i="1"/>
  <c r="N71" i="1"/>
  <c r="M71" i="1"/>
  <c r="L71" i="1"/>
  <c r="J71" i="1"/>
  <c r="I71" i="1"/>
  <c r="N70" i="1"/>
  <c r="M70" i="1"/>
  <c r="L70" i="1"/>
  <c r="J70" i="1"/>
  <c r="I70" i="1"/>
  <c r="N69" i="1"/>
  <c r="M69" i="1"/>
  <c r="L69" i="1"/>
  <c r="J69" i="1"/>
  <c r="I69" i="1"/>
  <c r="N68" i="1"/>
  <c r="M68" i="1"/>
  <c r="L68" i="1"/>
  <c r="J68" i="1"/>
  <c r="I68" i="1"/>
  <c r="N67" i="1"/>
  <c r="M67" i="1"/>
  <c r="L67" i="1"/>
  <c r="J67" i="1"/>
  <c r="I67" i="1"/>
  <c r="N66" i="1"/>
  <c r="M66" i="1"/>
  <c r="L66" i="1"/>
  <c r="J66" i="1"/>
  <c r="I66" i="1"/>
  <c r="N65" i="1"/>
  <c r="M65" i="1"/>
  <c r="L65" i="1"/>
  <c r="J65" i="1"/>
  <c r="I65" i="1"/>
  <c r="N64" i="1"/>
  <c r="M64" i="1"/>
  <c r="L64" i="1"/>
  <c r="J64" i="1"/>
  <c r="I64" i="1"/>
  <c r="N63" i="1"/>
  <c r="M63" i="1"/>
  <c r="L63" i="1"/>
  <c r="J63" i="1"/>
  <c r="I63" i="1"/>
  <c r="N62" i="1"/>
  <c r="M62" i="1"/>
  <c r="L62" i="1"/>
  <c r="J62" i="1"/>
  <c r="I62" i="1"/>
  <c r="N61" i="1"/>
  <c r="M61" i="1"/>
  <c r="L61" i="1"/>
  <c r="J61" i="1"/>
  <c r="I61" i="1"/>
  <c r="N60" i="1"/>
  <c r="M60" i="1"/>
  <c r="L60" i="1"/>
  <c r="J60" i="1"/>
  <c r="I60" i="1"/>
  <c r="N59" i="1"/>
  <c r="M59" i="1"/>
  <c r="L59" i="1"/>
  <c r="J59" i="1"/>
  <c r="I59" i="1"/>
  <c r="N58" i="1"/>
  <c r="M58" i="1"/>
  <c r="L58" i="1"/>
  <c r="J58" i="1"/>
  <c r="I58" i="1"/>
  <c r="N57" i="1"/>
  <c r="M57" i="1"/>
  <c r="L57" i="1"/>
  <c r="J57" i="1"/>
  <c r="I57" i="1"/>
  <c r="N56" i="1"/>
  <c r="M56" i="1"/>
  <c r="L56" i="1"/>
  <c r="J56" i="1"/>
  <c r="I56" i="1"/>
  <c r="N55" i="1"/>
  <c r="M55" i="1"/>
  <c r="L55" i="1"/>
  <c r="J55" i="1"/>
  <c r="I55" i="1"/>
  <c r="N54" i="1"/>
  <c r="M54" i="1"/>
  <c r="L54" i="1"/>
  <c r="J54" i="1"/>
  <c r="I54" i="1"/>
  <c r="N53" i="1"/>
  <c r="M53" i="1"/>
  <c r="L53" i="1"/>
  <c r="J53" i="1"/>
  <c r="I53" i="1"/>
  <c r="N52" i="1"/>
  <c r="M52" i="1"/>
  <c r="L52" i="1"/>
  <c r="J52" i="1"/>
  <c r="I52" i="1"/>
  <c r="N51" i="1"/>
  <c r="M51" i="1"/>
  <c r="L51" i="1"/>
  <c r="J51" i="1"/>
  <c r="I51" i="1"/>
  <c r="N50" i="1"/>
  <c r="M50" i="1"/>
  <c r="L50" i="1"/>
  <c r="J50" i="1"/>
  <c r="I50" i="1"/>
  <c r="N49" i="1"/>
  <c r="M49" i="1"/>
  <c r="L49" i="1"/>
  <c r="J49" i="1"/>
  <c r="I49" i="1"/>
  <c r="N48" i="1"/>
  <c r="M48" i="1"/>
  <c r="L48" i="1"/>
  <c r="J48" i="1"/>
  <c r="I48" i="1"/>
  <c r="N47" i="1"/>
  <c r="M47" i="1"/>
  <c r="L47" i="1"/>
  <c r="J47" i="1"/>
  <c r="I47" i="1"/>
  <c r="N46" i="1"/>
  <c r="M46" i="1"/>
  <c r="L46" i="1"/>
  <c r="J46" i="1"/>
  <c r="I46" i="1"/>
  <c r="N45" i="1"/>
  <c r="M45" i="1"/>
  <c r="L45" i="1"/>
  <c r="J45" i="1"/>
  <c r="I45" i="1"/>
  <c r="N44" i="1"/>
  <c r="M44" i="1"/>
  <c r="L44" i="1"/>
  <c r="J44" i="1"/>
  <c r="I44" i="1"/>
  <c r="N43" i="1"/>
  <c r="M43" i="1"/>
  <c r="L43" i="1"/>
  <c r="J43" i="1"/>
  <c r="I43" i="1"/>
  <c r="N42" i="1"/>
  <c r="M42" i="1"/>
  <c r="L42" i="1"/>
  <c r="J42" i="1"/>
  <c r="I42" i="1"/>
  <c r="N41" i="1"/>
  <c r="M41" i="1"/>
  <c r="L41" i="1"/>
  <c r="J41" i="1"/>
  <c r="I41" i="1"/>
  <c r="N40" i="1"/>
  <c r="M40" i="1"/>
  <c r="L40" i="1"/>
  <c r="J40" i="1"/>
  <c r="I40" i="1"/>
  <c r="N39" i="1"/>
  <c r="M39" i="1"/>
  <c r="L39" i="1"/>
  <c r="J39" i="1"/>
  <c r="I39" i="1"/>
  <c r="N38" i="1"/>
  <c r="M38" i="1"/>
  <c r="L38" i="1"/>
  <c r="J38" i="1"/>
  <c r="I38" i="1"/>
  <c r="N37" i="1"/>
  <c r="M37" i="1"/>
  <c r="L37" i="1"/>
  <c r="J37" i="1"/>
  <c r="I37" i="1"/>
  <c r="N36" i="1"/>
  <c r="M36" i="1"/>
  <c r="L36" i="1"/>
  <c r="J36" i="1"/>
  <c r="I36" i="1"/>
  <c r="N35" i="1"/>
  <c r="M35" i="1"/>
  <c r="L35" i="1"/>
  <c r="J35" i="1"/>
  <c r="I35" i="1"/>
  <c r="N34" i="1"/>
  <c r="M34" i="1"/>
  <c r="L34" i="1"/>
  <c r="J34" i="1"/>
  <c r="I34" i="1"/>
  <c r="N33" i="1"/>
  <c r="M33" i="1"/>
  <c r="L33" i="1"/>
  <c r="J33" i="1"/>
  <c r="I33" i="1"/>
  <c r="N32" i="1"/>
  <c r="M32" i="1"/>
  <c r="L32" i="1"/>
  <c r="J32" i="1"/>
  <c r="I32" i="1"/>
  <c r="N31" i="1"/>
  <c r="M31" i="1"/>
  <c r="L31" i="1"/>
  <c r="J31" i="1"/>
  <c r="I31" i="1"/>
  <c r="N30" i="1"/>
  <c r="M30" i="1"/>
  <c r="L30" i="1"/>
  <c r="J30" i="1"/>
  <c r="I30" i="1"/>
  <c r="N29" i="1"/>
  <c r="M29" i="1"/>
  <c r="L29" i="1"/>
  <c r="J29" i="1"/>
  <c r="I29" i="1"/>
  <c r="N28" i="1"/>
  <c r="M28" i="1"/>
  <c r="L28" i="1"/>
  <c r="J28" i="1"/>
  <c r="I28" i="1"/>
  <c r="N27" i="1"/>
  <c r="M27" i="1"/>
  <c r="L27" i="1"/>
  <c r="J27" i="1"/>
  <c r="I27" i="1"/>
  <c r="N26" i="1"/>
  <c r="M26" i="1"/>
  <c r="L26" i="1"/>
  <c r="J26" i="1"/>
  <c r="I26" i="1"/>
  <c r="N25" i="1"/>
  <c r="M25" i="1"/>
  <c r="L25" i="1"/>
  <c r="J25" i="1"/>
  <c r="I25" i="1"/>
  <c r="N24" i="1"/>
  <c r="M24" i="1"/>
  <c r="L24" i="1"/>
  <c r="J24" i="1"/>
  <c r="I24" i="1"/>
  <c r="N23" i="1"/>
  <c r="M23" i="1"/>
  <c r="L23" i="1"/>
  <c r="J23" i="1"/>
  <c r="I23" i="1"/>
  <c r="N22" i="1"/>
  <c r="M22" i="1"/>
  <c r="L22" i="1"/>
  <c r="J22" i="1"/>
  <c r="I22" i="1"/>
  <c r="N21" i="1"/>
  <c r="M21" i="1"/>
  <c r="L21" i="1"/>
  <c r="J21" i="1"/>
  <c r="I21" i="1"/>
  <c r="N20" i="1"/>
  <c r="M20" i="1"/>
  <c r="L20" i="1"/>
  <c r="J20" i="1"/>
  <c r="I20" i="1"/>
  <c r="N19" i="1"/>
  <c r="M19" i="1"/>
  <c r="L19" i="1"/>
  <c r="J19" i="1"/>
  <c r="I19" i="1"/>
  <c r="N18" i="1"/>
  <c r="M18" i="1"/>
  <c r="L18" i="1"/>
  <c r="J18" i="1"/>
  <c r="I18" i="1"/>
  <c r="N17" i="1"/>
  <c r="M17" i="1"/>
  <c r="L17" i="1"/>
  <c r="J17" i="1"/>
  <c r="I17" i="1"/>
  <c r="N16" i="1"/>
  <c r="M16" i="1"/>
  <c r="L16" i="1"/>
  <c r="J16" i="1"/>
  <c r="I16" i="1"/>
  <c r="N15" i="1"/>
  <c r="M15" i="1"/>
  <c r="L15" i="1"/>
  <c r="J15" i="1"/>
  <c r="I15" i="1"/>
  <c r="N14" i="1"/>
  <c r="M14" i="1"/>
  <c r="L14" i="1"/>
  <c r="J14" i="1"/>
  <c r="I14" i="1"/>
  <c r="N13" i="1"/>
  <c r="M13" i="1"/>
  <c r="L13" i="1"/>
  <c r="J13" i="1"/>
  <c r="I13" i="1"/>
  <c r="N12" i="1"/>
  <c r="M12" i="1"/>
  <c r="L12" i="1"/>
  <c r="J12" i="1"/>
  <c r="I12" i="1"/>
  <c r="N11" i="1"/>
  <c r="M11" i="1"/>
  <c r="L11" i="1"/>
  <c r="J11" i="1"/>
  <c r="I11" i="1"/>
  <c r="N10" i="1"/>
  <c r="M10" i="1"/>
  <c r="L10" i="1"/>
  <c r="J10" i="1"/>
  <c r="I10" i="1"/>
  <c r="N9" i="1"/>
  <c r="M9" i="1"/>
  <c r="L9" i="1"/>
  <c r="J9" i="1"/>
  <c r="I9" i="1"/>
  <c r="N8" i="1"/>
  <c r="M8" i="1"/>
  <c r="L8" i="1"/>
  <c r="J8" i="1"/>
  <c r="I8" i="1"/>
  <c r="N7" i="1"/>
  <c r="M7" i="1"/>
  <c r="L7" i="1"/>
  <c r="J7" i="1"/>
  <c r="I7" i="1"/>
  <c r="N6" i="1"/>
  <c r="M6" i="1"/>
  <c r="L6" i="1"/>
  <c r="J6" i="1"/>
  <c r="I6" i="1"/>
  <c r="N5" i="1"/>
  <c r="M5" i="1"/>
  <c r="L5" i="1"/>
  <c r="J5" i="1"/>
  <c r="I5" i="1"/>
  <c r="N4" i="1"/>
  <c r="M4" i="1"/>
  <c r="L4" i="1"/>
  <c r="J4" i="1"/>
  <c r="I4" i="1"/>
  <c r="N3" i="1"/>
  <c r="M3" i="1"/>
  <c r="L3" i="1"/>
  <c r="J3" i="1"/>
  <c r="I3" i="1"/>
  <c r="Q3" i="1" s="1"/>
  <c r="L2" i="1"/>
  <c r="N2" i="1"/>
  <c r="M2" i="1"/>
  <c r="J2" i="1"/>
  <c r="Q34" i="1" l="1"/>
  <c r="Q46" i="1"/>
  <c r="Q58" i="1"/>
  <c r="Q65" i="1"/>
  <c r="Q82" i="1"/>
  <c r="Q83" i="1"/>
  <c r="Q71" i="1"/>
  <c r="Q59" i="1"/>
  <c r="Q47" i="1"/>
  <c r="Q35" i="1"/>
  <c r="Q23" i="1"/>
  <c r="Q11" i="1"/>
  <c r="Q51" i="1"/>
  <c r="Q63" i="1"/>
  <c r="Q75" i="1"/>
  <c r="Q22" i="1"/>
  <c r="Q39" i="1"/>
  <c r="Q68" i="1"/>
  <c r="Q54" i="1"/>
  <c r="Q70" i="1"/>
  <c r="Q10" i="1"/>
  <c r="Q20" i="1"/>
  <c r="Q21" i="1"/>
  <c r="Q44" i="1"/>
  <c r="Q80" i="1"/>
  <c r="Q56" i="1"/>
  <c r="Q32" i="1"/>
  <c r="Q8" i="1"/>
  <c r="Q18" i="1"/>
  <c r="Q79" i="1"/>
  <c r="Q67" i="1"/>
  <c r="Q55" i="1"/>
  <c r="Q43" i="1"/>
  <c r="Q31" i="1"/>
  <c r="Q19" i="1"/>
  <c r="Q7" i="1"/>
  <c r="Q30" i="1"/>
  <c r="Q16" i="1"/>
  <c r="Q77" i="1"/>
  <c r="Q53" i="1"/>
  <c r="Q41" i="1"/>
  <c r="Q29" i="1"/>
  <c r="Q17" i="1"/>
  <c r="Q78" i="1"/>
  <c r="Q6" i="1"/>
  <c r="Q9" i="1"/>
  <c r="Q76" i="1"/>
  <c r="Q64" i="1"/>
  <c r="Q52" i="1"/>
  <c r="Q28" i="1"/>
  <c r="Q4" i="1"/>
  <c r="Q66" i="1"/>
  <c r="Q27" i="1"/>
  <c r="Q15" i="1"/>
  <c r="Q74" i="1"/>
  <c r="Q62" i="1"/>
  <c r="Q50" i="1"/>
  <c r="Q38" i="1"/>
  <c r="Q26" i="1"/>
  <c r="Q14" i="1"/>
  <c r="Q42" i="1"/>
  <c r="Q12" i="1"/>
  <c r="Q24" i="1"/>
  <c r="Q36" i="1"/>
  <c r="Q40" i="1"/>
  <c r="Q48" i="1"/>
  <c r="Q60" i="1"/>
  <c r="Q72" i="1"/>
  <c r="Q13" i="1"/>
  <c r="Q5" i="1"/>
  <c r="Q84" i="1"/>
  <c r="Q81" i="1"/>
  <c r="Q69" i="1"/>
  <c r="Q45" i="1"/>
  <c r="Q33" i="1"/>
  <c r="Q57" i="1"/>
  <c r="Q73" i="1"/>
  <c r="Q61" i="1"/>
  <c r="Q49" i="1"/>
  <c r="Q37" i="1"/>
  <c r="Q25" i="1"/>
  <c r="Q85" i="1"/>
  <c r="Q2" i="1"/>
</calcChain>
</file>

<file path=xl/sharedStrings.xml><?xml version="1.0" encoding="utf-8"?>
<sst xmlns="http://schemas.openxmlformats.org/spreadsheetml/2006/main" count="343" uniqueCount="137">
  <si>
    <t>section</t>
  </si>
  <si>
    <t>layer</t>
  </si>
  <si>
    <t>countryCodeISO3</t>
  </si>
  <si>
    <t>original text</t>
  </si>
  <si>
    <t>date changed</t>
  </si>
  <si>
    <t>html-text</t>
  </si>
  <si>
    <t>population_affected</t>
  </si>
  <si>
    <t>UGA</t>
  </si>
  <si>
    <t>EGY</t>
  </si>
  <si>
    <t>ZWE</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</si>
  <si>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</si>
  <si>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</si>
  <si>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t>
  </si>
  <si>
    <t>aggregates</t>
  </si>
  <si>
    <t>population_affected_percentage</t>
  </si>
  <si>
    <t>Percentage of people exposed is calculated by the population living in the flood extent area within the districts currently triggered. The number of people and the flood extent are derived from the below sources.&lt;br /&gt;&lt;br /&gt;&lt;b&gt;Source (Population Data):&lt;/b&gt;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</si>
  <si>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</si>
  <si>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populationTotal</t>
  </si>
  <si>
    <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</si>
  <si>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Source link Zimbabwe.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</si>
  <si>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</si>
  <si>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</si>
  <si>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</si>
  <si>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</si>
  <si>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population_over65</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</si>
  <si>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</si>
  <si>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potential_cases</t>
  </si>
  <si>
    <t>Number of potential dengue cases, based on dengue risk and demographic data. &lt;br /&gt;&lt;br /&gt;Source demographic data: &lt;a href=\"https://data.humdata.org/dataset/philippines-pre-disaster-indicators\"&gt;https://data.humdata.org/dataset/philippines-pre-disaster-indicators/&lt;/a&gt;</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</si>
  <si>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</si>
  <si>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</si>
  <si>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</si>
  <si>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</si>
  <si>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</si>
  <si>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</si>
  <si>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</si>
  <si>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potential_cases_65</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</si>
  <si>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</si>
  <si>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</si>
  <si>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small_ruminants_exposed</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</si>
  <si>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</si>
  <si>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2021.&lt;li&gt;Source assessment:&lt;br /&gt;&lt;a href='https://fscluster.org/zimbabwe/document/second-round-crop-and-livestock-0'&gt;https://fscluster.org/zimbabwe/document/second-round-crop-and-livestock-0&lt;/a&gt;.&lt;/li&gt;&lt;/ul&gt;</t>
  </si>
  <si>
    <t>cattle_exposed</t>
  </si>
  <si>
    <t>matrix</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</si>
  <si>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</si>
  <si>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</si>
  <si>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</si>
  <si>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living in female headed households.&lt;br /&gt;&lt;br /&gt;Source Data: &lt;a href='https://unstats.un.org/unsd/demographic/sources/census/wphc/Uganda/UGA-2016-05-23.pdf'&gt;https://unstats.un.org/unsd/demographic/sources/census/wphc/Uganda/UGA-2016-05-23.pdf.&lt;/a&gt; Year: 2014.</t>
  </si>
  <si>
    <t>Percentage of people living in female-headed households. &lt;br /&gt;&lt;br /&gt;Source demographic data: &lt;a href=\"https://data.humdata.org/dataset/philippines-pre-disaster-indicators\"&gt;https://data.humdata.org/dataset/philippines-pre-disaster-indicators/&lt;/a&gt;</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</si>
  <si>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</si>
  <si>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</si>
  <si>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</si>
  <si>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</si>
  <si>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under 9 years of age. &lt;br /&gt;&lt;br /&gt;Source demographic data: &lt;a href=\"https://data.humdata.org/dataset/philippines-pre-disaster-indicators\"&gt;https://data.humdata.org/dataset/philippines-pre-disaster-indicators/&lt;/a&gt;</t>
  </si>
  <si>
    <t>Percentage of people over 65 years old.&lt;br /&gt;&lt;br /&gt;Source Data: &lt;a href='https://unstats.un.org/unsd/demographic/sources/census/wphc/Uganda/UGA-2016-05-23.pdf'&gt;https://unstats.un.org/unsd/demographic/sources/census/wphc/Uganda/UGA-2016-05-23.pdf.&lt;/a&gt; Year: 2014.</t>
  </si>
  <si>
    <t>Percentage of people over 65 years of age. &lt;br /&gt;&lt;br /&gt;Source demographic data: &lt;a href=\"https://data.humdata.org/dataset/philippines-pre-disaster-indicators\"&gt;https://data.humdata.org/dataset/philippines-pre-disaster-indicators/&lt;/a&gt;</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</si>
  <si>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</si>
  <si>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</si>
  <si>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typhoon_tracks</t>
  </si>
  <si>
    <t>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</si>
  <si>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</si>
  <si>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</si>
  <si>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</si>
  <si>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</si>
  <si>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</si>
  <si>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Kenya Red Cross Society (KRCS).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</si>
  <si>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</si>
  <si>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</si>
  <si>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</si>
  <si>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</si>
  <si>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</si>
  <si>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</si>
  <si>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</si>
  <si>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</si>
  <si>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</si>
  <si>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</si>
  <si>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</si>
  <si>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</si>
  <si>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</si>
  <si>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</si>
  <si>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</si>
  <si>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</si>
  <si>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</si>
  <si>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</si>
  <si>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</si>
  <si>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</si>
  <si>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</si>
  <si>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</si>
  <si>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</si>
  <si>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This layer represents a selection of dams, and their associated reservoirs in Zimbabwe. The selection is made, based on the  Zimbabwe National Water Authority.&lt;br /&gt;&lt;br /&gt;Source Link Zimbabwe:&lt;ul&gt;&lt;li&gt;&lt;a href='https://www.zinwa.co.zw/dam-levels/'&gt;https://www.zinwa.co.zw/dam-levels/&lt;/a&gt;&lt;/li&gt;&lt;/ul&gt;</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</si>
  <si>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</si>
  <si>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</si>
  <si>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covidrisk</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</si>
  <si>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</si>
  <si>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</si>
  <si>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</si>
  <si>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</si>
  <si>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</si>
  <si>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</si>
  <si>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</si>
  <si>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</si>
  <si>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Number of dengue cases per administrative division per year. &lt;br /&gt;&lt;br /&gt;Source: &lt;a href=\"https://doh.gov.ph/statistics\"&gt;https://doh.gov.ph/statistics/&lt;/a&gt;</t>
  </si>
  <si>
    <t>dengue_incidence_average</t>
  </si>
  <si>
    <t>Number of dengue cases per 10.000.000 people per administrative division per year. &lt;br /&gt;&lt;br /&gt;Source: &lt;a href=\"https://doh.gov.ph/statistics\"&gt;https://doh.gov.ph/statistics/&lt;/a&gt;</t>
  </si>
  <si>
    <t>small_ruminants</t>
  </si>
  <si>
    <t>Small ruminants exists of the summarised number sheep &amp; goats livestock numbers multiplied with the Livestock unit (LSU): 0.1 as reference unit to aggregate livestock from various species.&lt;br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</si>
  <si>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cattle</t>
  </si>
  <si>
    <t>Livestock numbers cattle exists of the number of cattle multiplied with the Livestock unit (LSU): 1.0  as reference unit to aggregate livestock from various species.&lt;br /&gt;&lt;br /&gt;Source Links Zimbabwe:&lt;ul&gt;&lt;li&gt;Number of cattle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</si>
  <si>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2021.&lt;/li&gt;&lt;li&gt;Source assessment:&lt;br /&gt;&lt;a href='https://fscluster.org/zimbabwe/document/second-round-crop-and-livestock-0'&gt;https://fscluster.org/zimbabwe/document/second-round-crop-and-livestock-0&lt;/a&gt;.&lt;/li&gt;&lt;/ul&gt;</t>
  </si>
  <si>
    <t>Hotspot_General</t>
  </si>
  <si>
    <t>Woreda need priority class: Hotspot Woredas Classification Final &lt;a href=\"http://www.ndrmc.gov.et/\"&gt;http://www.ndrmc.gov.et/&lt;/a&gt;</t>
  </si>
  <si>
    <t>Hotspot_Water</t>
  </si>
  <si>
    <t>WASH  need priority class: Hotspot Woredas Classification WASH &lt;a href=\"http://www.ndrmc.gov.et/\"&gt;http://www.ndrmc.gov.et/&lt;/a&gt;</t>
  </si>
  <si>
    <t>Hotspot_Health</t>
  </si>
  <si>
    <t>Health  need priority class: Hotspot Woredas Classification Health &lt;a href=\"http://www.ndrmc.gov.et/\"&gt;http://www.ndrmc.gov.et/&lt;/a&gt;</t>
  </si>
  <si>
    <t>IPC_forecast_short</t>
  </si>
  <si>
    <t>IPC short forecast: Most likely food security outcomes - the near-term projection  &lt;a href=\"https://fews.net/IPC\"&gt;https://fews.net/IPC&lt;/a&gt;</t>
  </si>
  <si>
    <t>IPC_forecast_long</t>
  </si>
  <si>
    <t>IPC long forecast: Most likely food security outcomes -  the medium-term projection &lt;a href=\"https://fews.net/IPC\"&gt;https://fews.net/IPC&lt;/a&gt;</t>
  </si>
  <si>
    <t>walking_travel_time_to_health</t>
  </si>
  <si>
    <t>Access to Health walking: Estimated travel time (minutes) to the nearest healthcare facility, walking &lt;a href=\"https://malariaatlas.org/research-project/accessibility-to-healthcare/\"&gt;https://malariaatlas.org/research-project/accessibility-to-healthcare/&lt;/a&gt;</t>
  </si>
  <si>
    <t>motorized_travel_time_to_health</t>
  </si>
  <si>
    <t>Access to Health with vehicle: Estimated travel time (minutes) to the nearest healthcare facility, with motorized vehicle &lt;a href=\"https://malariaatlas.org/research-project/accessibility-to-healthcare/\"&gt;https://malariaatlas.org/research-project/accessibility-to-healthcare/&lt;/a&gt;</t>
  </si>
  <si>
    <t>travel_time_cities</t>
  </si>
  <si>
    <t>Predicted travel time (minutes) to nearest city &lt;a href=\"https://malariaatlas.org/research-project/accessibility-to-healthcare/\"&gt;https://malariaatlas.org/research-project/accessibility-to-healthcare/&lt;/a&gt;</t>
  </si>
  <si>
    <t>malaria_suitable_temperature</t>
  </si>
  <si>
    <t>Malaria suitability:Temperature suitability index for Plasmodium vivax transmission, 2010 &lt;a href=\"https://malariaatlas.org/research-project/accessibility-to-healthcare/\"&gt;https://malariaatlas.org/research-project/accessibility-to-healthcare/&lt;/a&gt;</t>
  </si>
  <si>
    <t>malaria_risk</t>
  </si>
  <si>
    <t>Malaria risk:Spatial limits of Plasmodium vivax malaria transmission (0-none 2- high)  &lt;a href=\"https://malariaatlas.org/\"&gt;https://malariaatlas.org/&lt;/a&gt;</t>
  </si>
  <si>
    <t>vulnerable_group</t>
  </si>
  <si>
    <t>TBD</t>
  </si>
  <si>
    <t>vulnerable_housing</t>
  </si>
  <si>
    <t>total_idps</t>
  </si>
  <si>
    <t>Total Internally Displaced People (IDPs) DTM Ethiopia National Displacement Report 7_2022</t>
  </si>
  <si>
    <t>alert_threshold</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</si>
  <si>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</si>
  <si>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The layer shows each province in the country with a drought risk at the end of the growing season (April), and as such determine which districts are triggered when the province is expected to face a negative crop yield anomaly in April.&lt;br /&gt;The drought model is to assess a drought prediction skill of the 3-month running average Niño 3.4 values, and initiates a drought risk when there is a potential negative crop yield anomaly predicted. The model is developed based on XGBoost algorithm learning trained with historical Niño 3.4 to historical crop yield anomalies which is used as drought impact proxy. Loss of crops, livestock loss and child malnutrition and stunting are indicated by the ZRCS DRM working group and representatives from IFRC, PNS and Red Cross Climate Centre (RCCC)  as targeted drought impacts.&lt;br/&gt;&lt;br/&gt;Sources: &lt;ul&gt;&lt;li&gt;ENSO: Seasonal ERSSTv5 (1991-2020 base period) 3-month running average in Niño 3.4 (5oNorth-5oSouth) (170-120oWest))&lt;a href=\"https://www.cpc.ncep.noaa.gov/data/indices/3mth.nino34.91-20.ascii.txt\"&gt;https://www.cpc.ncep.noaa.gov/data/indices/3mth.nino34.91-20.ascii.txt&lt;/a&gt;&lt;/li&gt;&lt;li&gt;Crop Yield data: izumi, Toshichika (2019): Global dataset of historical yields v1.2 and v1.3 aligned version. PANGAEA,&lt;a href=\"https://doi.org/10.1594/PANGAEA.909132\"&gt;https://doi.org/10.1594/PANGAEA.909132&lt;/a&gt;,Supplement to:  izumi, Toshichika (2019): Global dataset of historical yields v1.2 and v1.3 aligned version. PANGAEA, https://doi.org/10.1594/PANGAEA.909132,Supplement to: Iizumi, Toshichika; Sakai, T (2020): The global dataset of historical yields for major crops 1981–2016. Scientific Data, 7(1), &lt;a href=\"https://doi.org/10.1038/s41597-020-0433-7\"&gt;https://doi.org/10.1038/s41597-020-0433-7&lt;/a&gt;&lt;/li&gt;&lt;/ul&gt;</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</si>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</sst>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30">
    <xf numFmtId="0" fontId="0" fillId="0" borderId="0" xfId="0"/>
    <xf numFmtId="0" fontId="0" fillId="2" borderId="0" xfId="0" applyFill="1"/>
    <xf numFmtId="0" fontId="0" fillId="3" borderId="0" xfId="0" applyFill="1"/>
    <xf numFmtId="0" fontId="0" fillId="4" borderId="0" xfId="0" applyFill="1" applyAlignment="1">
      <alignment wrapText="1"/>
    </xf>
    <xf numFmtId="0" fontId="0" fillId="4" borderId="0" xfId="0" applyFill="1"/>
    <xf numFmtId="0" fontId="0" fillId="5" borderId="0" xfId="0" applyFill="1"/>
    <xf numFmtId="0" fontId="1" fillId="2" borderId="1" xfId="0" applyFont="1" applyFill="1" applyBorder="1"/>
    <xf numFmtId="0" fontId="1" fillId="3" borderId="1" xfId="0" applyFont="1" applyFill="1" applyBorder="1"/>
    <xf numFmtId="0" fontId="1" fillId="4" borderId="1" xfId="0" applyFont="1" applyFill="1" applyBorder="1" applyAlignment="1">
      <alignment wrapText="1"/>
    </xf>
    <xf numFmtId="0" fontId="1" fillId="4" borderId="1" xfId="0" applyFont="1" applyFill="1" applyBorder="1"/>
    <xf numFmtId="0" fontId="1" fillId="5" borderId="1" xfId="0" applyFont="1" applyFill="1" applyBorder="1"/>
    <xf numFmtId="0" fontId="0" fillId="5" borderId="1" xfId="0" applyFill="1" applyBorder="1"/>
    <xf numFmtId="0" fontId="0" fillId="2" borderId="1" xfId="0" applyFill="1" applyBorder="1"/>
    <xf numFmtId="0" fontId="0" fillId="3" borderId="1" xfId="0" applyFill="1" applyBorder="1"/>
    <xf numFmtId="0" fontId="0" fillId="4" borderId="1" xfId="0" applyFill="1" applyBorder="1" applyAlignment="1">
      <alignment wrapText="1"/>
    </xf>
    <xf numFmtId="14" fontId="0" fillId="4" borderId="1" xfId="0" applyNumberFormat="1" applyFill="1" applyBorder="1"/>
    <xf numFmtId="14" fontId="0" fillId="5" borderId="1" xfId="0" applyNumberFormat="1" applyFill="1" applyBorder="1"/>
    <xf numFmtId="0" fontId="0" fillId="2" borderId="2" xfId="0" applyFill="1" applyBorder="1"/>
    <xf numFmtId="0" fontId="0" fillId="3" borderId="2" xfId="0" applyFill="1" applyBorder="1"/>
    <xf numFmtId="0" fontId="0" fillId="4" borderId="2" xfId="0" applyFill="1" applyBorder="1" applyAlignment="1">
      <alignment wrapText="1"/>
    </xf>
    <xf numFmtId="14" fontId="0" fillId="4" borderId="2" xfId="0" applyNumberFormat="1" applyFill="1" applyBorder="1"/>
    <xf numFmtId="14" fontId="0" fillId="5" borderId="2" xfId="0" applyNumberFormat="1" applyFill="1" applyBorder="1"/>
    <xf numFmtId="0" fontId="0" fillId="5" borderId="2" xfId="0" applyFill="1" applyBorder="1"/>
    <xf numFmtId="0" fontId="0" fillId="0" borderId="3" xfId="0" applyBorder="1"/>
    <xf numFmtId="0" fontId="0" fillId="2" borderId="3" xfId="0" applyFill="1" applyBorder="1"/>
    <xf numFmtId="0" fontId="0" fillId="3" borderId="3" xfId="0" applyFill="1" applyBorder="1"/>
    <xf numFmtId="0" fontId="0" fillId="4" borderId="3" xfId="0" applyFill="1" applyBorder="1" applyAlignment="1">
      <alignment wrapText="1"/>
    </xf>
    <xf numFmtId="0" fontId="0" fillId="4" borderId="3" xfId="0" applyFill="1" applyBorder="1"/>
    <xf numFmtId="14" fontId="0" fillId="5" borderId="3" xfId="0" applyNumberFormat="1" applyFill="1" applyBorder="1"/>
    <xf numFmtId="0" fontId="0" fillId="5" borderId="3"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Q86"/>
  <sheetViews>
    <sheetView tabSelected="1" zoomScale="55" zoomScaleNormal="55" workbookViewId="0">
      <pane ySplit="1" topLeftCell="A74" activePane="bottomLeft" state="frozen"/>
      <selection pane="bottomLeft" activeCell="J84" sqref="J84"/>
    </sheetView>
  </sheetViews>
  <sheetFormatPr defaultRowHeight="14.4" x14ac:dyDescent="0.55000000000000004"/>
  <cols>
    <col min="1" max="1" width="14.5234375" style="1" customWidth="1"/>
    <col min="2" max="2" width="28.3671875" style="1" bestFit="1" customWidth="1"/>
    <col min="3" max="3" width="14.578125" style="1" customWidth="1"/>
    <col min="4" max="4" width="10" style="2" bestFit="1" customWidth="1"/>
    <col min="5" max="5" width="11.26171875" style="2" bestFit="1" customWidth="1"/>
    <col min="6" max="6" width="88.89453125" style="3" customWidth="1"/>
    <col min="7" max="7" width="11.26171875" style="4" bestFit="1" customWidth="1"/>
    <col min="8" max="8" width="11.26171875" style="5" customWidth="1"/>
    <col min="9" max="9" width="13.47265625" style="5" customWidth="1"/>
    <col min="10" max="10" width="21.89453125" style="5" customWidth="1"/>
    <col min="11" max="17" width="8.83984375" style="5" customWidth="1"/>
    <col min="108" max="108" width="93.3125" customWidth="1"/>
  </cols>
  <sheetData>
    <row r="1" spans="1:17" x14ac:dyDescent="0.55000000000000004">
      <c r="A1" s="6" t="s">
        <v>0</v>
      </c>
      <c r="B1" s="6" t="s">
        <v>1</v>
      </c>
      <c r="C1" s="6" t="s">
        <v>2</v>
      </c>
      <c r="D1" s="7" t="s">
        <v>3</v>
      </c>
      <c r="E1" s="7" t="s">
        <v>4</v>
      </c>
      <c r="F1" s="8" t="s">
        <v>5</v>
      </c>
      <c r="G1" s="9" t="s">
        <v>4</v>
      </c>
      <c r="H1" s="10"/>
      <c r="I1" s="11"/>
      <c r="J1" s="11"/>
      <c r="K1" s="11"/>
      <c r="L1" s="11"/>
      <c r="M1" s="11"/>
      <c r="N1" s="11"/>
      <c r="O1" s="11"/>
      <c r="P1" s="11"/>
      <c r="Q1" s="11"/>
    </row>
    <row r="2" spans="1:17" ht="144" x14ac:dyDescent="0.55000000000000004">
      <c r="A2" s="12" t="s">
        <v>13</v>
      </c>
      <c r="B2" s="12" t="s">
        <v>6</v>
      </c>
      <c r="C2" s="12" t="s">
        <v>7</v>
      </c>
      <c r="D2" s="13"/>
      <c r="E2" s="13"/>
      <c r="F2" s="14" t="s">
        <v>10</v>
      </c>
      <c r="G2" s="15">
        <v>44575</v>
      </c>
      <c r="H2" s="16" t="str">
        <f>IF(A1="section","{","")</f>
        <v>{</v>
      </c>
      <c r="I2" s="11" t="str">
        <f>IF(A2=A1,"",""""&amp;A2&amp;""": {")</f>
        <v>"aggregates": {</v>
      </c>
      <c r="J2" s="11" t="str">
        <f>IF(B2=B1,"",""""&amp;B2&amp;""": {")</f>
        <v>"population_affected": {</v>
      </c>
      <c r="K2" s="11" t="str">
        <f>""""&amp;C2&amp;""": """&amp;F2&amp;""""</f>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2" s="11" t="str">
        <f>IF(B3=B2,",","}")</f>
        <v>,</v>
      </c>
      <c r="M2" s="11" t="str">
        <f>IF(B2=B3,"",IF(A2=A3,",",""))</f>
        <v/>
      </c>
      <c r="N2" s="11" t="str">
        <f>IF(A3=A2,"",IF(A3="","}","},"))</f>
        <v/>
      </c>
      <c r="O2" s="11" t="str">
        <f>IF(A3="","}","")</f>
        <v/>
      </c>
      <c r="P2" s="11" t="str">
        <f t="shared" ref="P2:P65" si="0">IF(A3="","}","")</f>
        <v/>
      </c>
      <c r="Q2" s="11" t="str">
        <f>H2&amp;I2&amp;J2&amp;K2&amp;L2&amp;M2&amp;N2&amp;O2</f>
        <v>{"aggregates": {"population_affected": {"UGA":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3" spans="1:17" ht="144" x14ac:dyDescent="0.55000000000000004">
      <c r="A3" s="12" t="s">
        <v>13</v>
      </c>
      <c r="B3" s="12" t="s">
        <v>6</v>
      </c>
      <c r="C3" s="12" t="s">
        <v>8</v>
      </c>
      <c r="D3" s="13"/>
      <c r="E3" s="13"/>
      <c r="F3" s="14" t="s">
        <v>11</v>
      </c>
      <c r="G3" s="15">
        <v>44575</v>
      </c>
      <c r="H3" s="16" t="str">
        <f t="shared" ref="H3:H66" si="1">IF(A2="section","{","")</f>
        <v/>
      </c>
      <c r="I3" s="11" t="str">
        <f t="shared" ref="I3:I66" si="2">IF(A3=A2,"",""""&amp;A3&amp;""": {")</f>
        <v/>
      </c>
      <c r="J3" s="11" t="str">
        <f t="shared" ref="J3:J66" si="3">IF(B3=B2,"",""""&amp;B3&amp;""": {")</f>
        <v/>
      </c>
      <c r="K3" s="11" t="str">
        <f t="shared" ref="K3:K66" si="4">""""&amp;C3&amp;""": """&amp;F3&amp;""""</f>
        <v>"EGY":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3" s="11" t="str">
        <f t="shared" ref="L3:L66" si="5">IF(B4=B3,",","}")</f>
        <v>,</v>
      </c>
      <c r="M3" s="11" t="str">
        <f t="shared" ref="M3:M66" si="6">IF(B3=B4,"",IF(A3=A4,",",""))</f>
        <v/>
      </c>
      <c r="N3" s="11" t="str">
        <f t="shared" ref="N3:N66" si="7">IF(A4=A3,"",IF(A4="","}","},"))</f>
        <v/>
      </c>
      <c r="O3" s="11" t="str">
        <f t="shared" ref="O3:O66" si="8">IF(A4="","}","")</f>
        <v/>
      </c>
      <c r="P3" s="11" t="str">
        <f t="shared" si="0"/>
        <v/>
      </c>
      <c r="Q3" s="11" t="str">
        <f t="shared" ref="Q3:Q66" si="9">H3&amp;I3&amp;J3&amp;K3&amp;L3&amp;M3&amp;N3&amp;O3</f>
        <v>"EGY":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4" spans="1:17" ht="201.6" customHeight="1" x14ac:dyDescent="0.55000000000000004">
      <c r="A4" s="12" t="s">
        <v>13</v>
      </c>
      <c r="B4" s="12" t="s">
        <v>6</v>
      </c>
      <c r="C4" s="12" t="s">
        <v>9</v>
      </c>
      <c r="D4" s="13"/>
      <c r="E4" s="13"/>
      <c r="F4" s="14" t="s">
        <v>12</v>
      </c>
      <c r="G4" s="15">
        <v>44575</v>
      </c>
      <c r="H4" s="16" t="str">
        <f t="shared" si="1"/>
        <v/>
      </c>
      <c r="I4" s="11" t="str">
        <f t="shared" si="2"/>
        <v/>
      </c>
      <c r="J4" s="11" t="str">
        <f t="shared" si="3"/>
        <v/>
      </c>
      <c r="K4" s="11" t="str">
        <f t="shared" si="4"/>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c r="L4" s="11" t="str">
        <f t="shared" si="5"/>
        <v>}</v>
      </c>
      <c r="M4" s="11" t="str">
        <f t="shared" si="6"/>
        <v>,</v>
      </c>
      <c r="N4" s="11" t="str">
        <f t="shared" si="7"/>
        <v/>
      </c>
      <c r="O4" s="11" t="str">
        <f t="shared" si="8"/>
        <v/>
      </c>
      <c r="P4" s="11" t="str">
        <f t="shared" si="0"/>
        <v/>
      </c>
      <c r="Q4" s="11" t="str">
        <f t="shared" si="9"/>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row>
    <row r="5" spans="1:17" ht="144" x14ac:dyDescent="0.55000000000000004">
      <c r="A5" s="12" t="s">
        <v>13</v>
      </c>
      <c r="B5" s="12" t="s">
        <v>14</v>
      </c>
      <c r="C5" s="12" t="s">
        <v>7</v>
      </c>
      <c r="D5" s="13"/>
      <c r="E5" s="13"/>
      <c r="F5" s="14" t="s">
        <v>15</v>
      </c>
      <c r="G5" s="15">
        <v>44575</v>
      </c>
      <c r="H5" s="16" t="str">
        <f t="shared" si="1"/>
        <v/>
      </c>
      <c r="I5" s="11" t="str">
        <f t="shared" si="2"/>
        <v/>
      </c>
      <c r="J5" s="11" t="str">
        <f t="shared" si="3"/>
        <v>"population_affected_percentage": {</v>
      </c>
      <c r="K5" s="11" t="str">
        <f t="shared" si="4"/>
        <v>"UGA": "Percentage of people exposed is calculated by the population living in the flood extent area within the districts currently triggered. The number of people and the flood extent are derived from the below sources.&lt;br /&gt;&lt;br /&gt;&lt;b&gt;Source (Population Data):&lt;/b&gt;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5" s="11" t="str">
        <f t="shared" si="5"/>
        <v>,</v>
      </c>
      <c r="M5" s="11" t="str">
        <f t="shared" si="6"/>
        <v/>
      </c>
      <c r="N5" s="11" t="str">
        <f t="shared" si="7"/>
        <v/>
      </c>
      <c r="O5" s="11" t="str">
        <f t="shared" si="8"/>
        <v/>
      </c>
      <c r="P5" s="11" t="str">
        <f t="shared" si="0"/>
        <v/>
      </c>
      <c r="Q5" s="11" t="str">
        <f t="shared" si="9"/>
        <v>"population_affected_percentage": {"UGA": "Percentage of people exposed is calculated by the population living in the flood extent area within the districts currently triggered. The number of people and the flood extent are derived from the below sources.&lt;br /&gt;&lt;br /&gt;&lt;b&gt;Source (Population Data):&lt;/b&gt;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6" spans="1:17" ht="144" x14ac:dyDescent="0.55000000000000004">
      <c r="A6" s="12" t="s">
        <v>13</v>
      </c>
      <c r="B6" s="12" t="s">
        <v>14</v>
      </c>
      <c r="C6" s="12" t="s">
        <v>8</v>
      </c>
      <c r="D6" s="13"/>
      <c r="E6" s="13"/>
      <c r="F6" s="14" t="s">
        <v>16</v>
      </c>
      <c r="G6" s="15">
        <v>44575</v>
      </c>
      <c r="H6" s="16" t="str">
        <f t="shared" si="1"/>
        <v/>
      </c>
      <c r="I6" s="11" t="str">
        <f t="shared" si="2"/>
        <v/>
      </c>
      <c r="J6" s="11" t="str">
        <f t="shared" si="3"/>
        <v/>
      </c>
      <c r="K6" s="11" t="str">
        <f t="shared" si="4"/>
        <v>"EGY":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6" s="11" t="str">
        <f t="shared" si="5"/>
        <v>}</v>
      </c>
      <c r="M6" s="11" t="str">
        <f t="shared" si="6"/>
        <v>,</v>
      </c>
      <c r="N6" s="11" t="str">
        <f t="shared" si="7"/>
        <v/>
      </c>
      <c r="O6" s="11" t="str">
        <f t="shared" si="8"/>
        <v/>
      </c>
      <c r="P6" s="11" t="str">
        <f t="shared" si="0"/>
        <v/>
      </c>
      <c r="Q6" s="11" t="str">
        <f t="shared" si="9"/>
        <v>"EGY":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7" spans="1:17" ht="57.6" x14ac:dyDescent="0.55000000000000004">
      <c r="A7" s="12" t="s">
        <v>13</v>
      </c>
      <c r="B7" s="12" t="s">
        <v>17</v>
      </c>
      <c r="C7" s="12" t="s">
        <v>7</v>
      </c>
      <c r="D7" s="13"/>
      <c r="E7" s="13"/>
      <c r="F7" s="14" t="s">
        <v>18</v>
      </c>
      <c r="G7" s="15">
        <v>44575</v>
      </c>
      <c r="H7" s="16" t="str">
        <f t="shared" si="1"/>
        <v/>
      </c>
      <c r="I7" s="11" t="str">
        <f t="shared" si="2"/>
        <v/>
      </c>
      <c r="J7" s="11" t="str">
        <f t="shared" si="3"/>
        <v>"populationTotal": {</v>
      </c>
      <c r="K7" s="11" t="str">
        <f t="shared" si="4"/>
        <v>"UGA":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7" s="11" t="str">
        <f t="shared" si="5"/>
        <v>,</v>
      </c>
      <c r="M7" s="11" t="str">
        <f t="shared" si="6"/>
        <v/>
      </c>
      <c r="N7" s="11" t="str">
        <f t="shared" si="7"/>
        <v/>
      </c>
      <c r="O7" s="11" t="str">
        <f t="shared" si="8"/>
        <v/>
      </c>
      <c r="P7" s="11" t="str">
        <f t="shared" si="0"/>
        <v/>
      </c>
      <c r="Q7" s="11" t="str">
        <f t="shared" si="9"/>
        <v>"populationTotal": {"UGA":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 spans="1:17" ht="72" x14ac:dyDescent="0.55000000000000004">
      <c r="A8" s="12" t="s">
        <v>13</v>
      </c>
      <c r="B8" s="12" t="s">
        <v>17</v>
      </c>
      <c r="C8" s="12" t="s">
        <v>9</v>
      </c>
      <c r="D8" s="13"/>
      <c r="E8" s="13"/>
      <c r="F8" s="14" t="s">
        <v>19</v>
      </c>
      <c r="G8" s="15">
        <v>44575</v>
      </c>
      <c r="H8" s="16" t="str">
        <f t="shared" si="1"/>
        <v/>
      </c>
      <c r="I8" s="11" t="str">
        <f t="shared" si="2"/>
        <v/>
      </c>
      <c r="J8" s="11" t="str">
        <f t="shared" si="3"/>
        <v/>
      </c>
      <c r="K8" s="11" t="str">
        <f t="shared" si="4"/>
        <v>"ZWE": "Source link Zimbabwe.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L8" s="11" t="str">
        <f t="shared" si="5"/>
        <v>}</v>
      </c>
      <c r="M8" s="11" t="str">
        <f t="shared" si="6"/>
        <v>,</v>
      </c>
      <c r="N8" s="11" t="str">
        <f t="shared" si="7"/>
        <v/>
      </c>
      <c r="O8" s="11" t="str">
        <f t="shared" si="8"/>
        <v/>
      </c>
      <c r="P8" s="11" t="str">
        <f t="shared" si="0"/>
        <v/>
      </c>
      <c r="Q8" s="11" t="str">
        <f t="shared" si="9"/>
        <v>"ZWE": "Source link Zimbabwe.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9" spans="1:17" ht="244.8" x14ac:dyDescent="0.55000000000000004">
      <c r="A9" s="12" t="s">
        <v>13</v>
      </c>
      <c r="B9" s="12" t="s">
        <v>20</v>
      </c>
      <c r="C9" s="12" t="s">
        <v>7</v>
      </c>
      <c r="D9" s="13"/>
      <c r="E9" s="13"/>
      <c r="F9" s="14" t="s">
        <v>21</v>
      </c>
      <c r="G9" s="15">
        <v>44575</v>
      </c>
      <c r="H9" s="16" t="str">
        <f t="shared" si="1"/>
        <v/>
      </c>
      <c r="I9" s="11" t="str">
        <f t="shared" si="2"/>
        <v/>
      </c>
      <c r="J9" s="11" t="str">
        <f t="shared" si="3"/>
        <v>"female_head_hh": {</v>
      </c>
      <c r="K9" s="11" t="str">
        <f t="shared" si="4"/>
        <v>"UGA":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9" s="11" t="str">
        <f t="shared" si="5"/>
        <v>}</v>
      </c>
      <c r="M9" s="11" t="str">
        <f t="shared" si="6"/>
        <v>,</v>
      </c>
      <c r="N9" s="11" t="str">
        <f t="shared" si="7"/>
        <v/>
      </c>
      <c r="O9" s="11" t="str">
        <f t="shared" si="8"/>
        <v/>
      </c>
      <c r="P9" s="11" t="str">
        <f t="shared" si="0"/>
        <v/>
      </c>
      <c r="Q9" s="11" t="str">
        <f t="shared" si="9"/>
        <v>"female_head_hh": {"UGA":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0" spans="1:17" ht="187.2" x14ac:dyDescent="0.55000000000000004">
      <c r="A10" s="12" t="s">
        <v>13</v>
      </c>
      <c r="B10" s="12" t="s">
        <v>22</v>
      </c>
      <c r="C10" s="12" t="s">
        <v>7</v>
      </c>
      <c r="D10" s="13"/>
      <c r="E10" s="13"/>
      <c r="F10" s="14" t="s">
        <v>23</v>
      </c>
      <c r="G10" s="15">
        <v>44575</v>
      </c>
      <c r="H10" s="16" t="str">
        <f t="shared" si="1"/>
        <v/>
      </c>
      <c r="I10" s="11" t="str">
        <f t="shared" si="2"/>
        <v/>
      </c>
      <c r="J10" s="11" t="str">
        <f t="shared" si="3"/>
        <v>"population_u8": {</v>
      </c>
      <c r="K10" s="11" t="str">
        <f t="shared" si="4"/>
        <v>"UGA":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10" s="11" t="str">
        <f t="shared" si="5"/>
        <v>}</v>
      </c>
      <c r="M10" s="11" t="str">
        <f t="shared" si="6"/>
        <v>,</v>
      </c>
      <c r="N10" s="11" t="str">
        <f t="shared" si="7"/>
        <v/>
      </c>
      <c r="O10" s="11" t="str">
        <f t="shared" si="8"/>
        <v/>
      </c>
      <c r="P10" s="11" t="str">
        <f t="shared" si="0"/>
        <v/>
      </c>
      <c r="Q10" s="11" t="str">
        <f t="shared" si="9"/>
        <v>"population_u8": {"UGA":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1" spans="1:17" ht="187.2" x14ac:dyDescent="0.55000000000000004">
      <c r="A11" s="12" t="s">
        <v>13</v>
      </c>
      <c r="B11" s="12" t="s">
        <v>24</v>
      </c>
      <c r="C11" s="12" t="s">
        <v>7</v>
      </c>
      <c r="D11" s="13"/>
      <c r="E11" s="13"/>
      <c r="F11" s="14" t="s">
        <v>25</v>
      </c>
      <c r="G11" s="15">
        <v>44575</v>
      </c>
      <c r="H11" s="16" t="str">
        <f t="shared" si="1"/>
        <v/>
      </c>
      <c r="I11" s="11" t="str">
        <f t="shared" si="2"/>
        <v/>
      </c>
      <c r="J11" s="11" t="str">
        <f t="shared" si="3"/>
        <v>"population_over65": {</v>
      </c>
      <c r="K11" s="11" t="str">
        <f t="shared" si="4"/>
        <v>"UGA":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11" s="11" t="str">
        <f t="shared" si="5"/>
        <v>}</v>
      </c>
      <c r="M11" s="11" t="str">
        <f t="shared" si="6"/>
        <v>,</v>
      </c>
      <c r="N11" s="11" t="str">
        <f t="shared" si="7"/>
        <v/>
      </c>
      <c r="O11" s="11" t="str">
        <f t="shared" si="8"/>
        <v/>
      </c>
      <c r="P11" s="11" t="str">
        <f t="shared" si="0"/>
        <v/>
      </c>
      <c r="Q11" s="11" t="str">
        <f t="shared" si="9"/>
        <v>"population_over65": {"UGA":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2" spans="1:17" ht="43.2" x14ac:dyDescent="0.55000000000000004">
      <c r="A12" s="12" t="s">
        <v>13</v>
      </c>
      <c r="B12" s="12" t="s">
        <v>26</v>
      </c>
      <c r="C12" s="12" t="s">
        <v>29</v>
      </c>
      <c r="D12" s="13"/>
      <c r="E12" s="13"/>
      <c r="F12" s="14" t="s">
        <v>27</v>
      </c>
      <c r="G12" s="15">
        <v>44575</v>
      </c>
      <c r="H12" s="16" t="str">
        <f t="shared" si="1"/>
        <v/>
      </c>
      <c r="I12" s="11" t="str">
        <f t="shared" si="2"/>
        <v/>
      </c>
      <c r="J12" s="11" t="str">
        <f t="shared" si="3"/>
        <v>"potential_cases": {</v>
      </c>
      <c r="K12" s="11" t="str">
        <f t="shared" si="4"/>
        <v>"PHL": "Number of potential dengue cases, based on dengue risk and demographic data. &lt;br /&gt;&lt;br /&gt;Source demographic data: &lt;a href=\"https://data.humdata.org/dataset/philippines-pre-disaster-indicators\"&gt;https://data.humdata.org/dataset/philippines-pre-disaster-indicators/&lt;/a&gt;"</v>
      </c>
      <c r="L12" s="11" t="str">
        <f t="shared" si="5"/>
        <v>,</v>
      </c>
      <c r="M12" s="11" t="str">
        <f t="shared" si="6"/>
        <v/>
      </c>
      <c r="N12" s="11" t="str">
        <f t="shared" si="7"/>
        <v/>
      </c>
      <c r="O12" s="11" t="str">
        <f t="shared" si="8"/>
        <v/>
      </c>
      <c r="P12" s="11" t="str">
        <f t="shared" si="0"/>
        <v/>
      </c>
      <c r="Q12" s="11" t="str">
        <f t="shared" si="9"/>
        <v>"potential_cases": {"PHL": "Number of potential dengue cases, based on dengue risk and demographic data. &lt;br /&gt;&lt;br /&gt;Source demographic data: &lt;a href=\"https://data.humdata.org/dataset/philippines-pre-disaster-indicators\"&gt;https://data.humdata.org/dataset/philippines-pre-disaster-indicators/&lt;/a&gt;",</v>
      </c>
    </row>
    <row r="13" spans="1:17" ht="43.2" x14ac:dyDescent="0.55000000000000004">
      <c r="A13" s="12" t="s">
        <v>13</v>
      </c>
      <c r="B13" s="12" t="s">
        <v>26</v>
      </c>
      <c r="C13" s="12" t="s">
        <v>30</v>
      </c>
      <c r="D13" s="13"/>
      <c r="E13" s="13"/>
      <c r="F13" s="14" t="s">
        <v>28</v>
      </c>
      <c r="G13" s="15">
        <v>44575</v>
      </c>
      <c r="H13" s="16" t="str">
        <f t="shared" si="1"/>
        <v/>
      </c>
      <c r="I13" s="11" t="str">
        <f t="shared" si="2"/>
        <v/>
      </c>
      <c r="J13" s="11" t="str">
        <f t="shared" si="3"/>
        <v/>
      </c>
      <c r="K13" s="11" t="str">
        <f t="shared" si="4"/>
        <v>"ETH":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L13" s="11" t="str">
        <f t="shared" si="5"/>
        <v>}</v>
      </c>
      <c r="M13" s="11" t="str">
        <f t="shared" si="6"/>
        <v>,</v>
      </c>
      <c r="N13" s="11" t="str">
        <f t="shared" si="7"/>
        <v/>
      </c>
      <c r="O13" s="11" t="str">
        <f t="shared" si="8"/>
        <v/>
      </c>
      <c r="P13" s="11" t="str">
        <f t="shared" si="0"/>
        <v/>
      </c>
      <c r="Q13" s="11" t="str">
        <f t="shared" si="9"/>
        <v>"ETH":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4" spans="1:17" ht="57.6" x14ac:dyDescent="0.55000000000000004">
      <c r="A14" s="12" t="s">
        <v>13</v>
      </c>
      <c r="B14" s="12" t="s">
        <v>31</v>
      </c>
      <c r="C14" s="12" t="s">
        <v>30</v>
      </c>
      <c r="D14" s="13"/>
      <c r="E14" s="13"/>
      <c r="F14" s="14" t="s">
        <v>32</v>
      </c>
      <c r="G14" s="15">
        <v>44575</v>
      </c>
      <c r="H14" s="16" t="str">
        <f t="shared" si="1"/>
        <v/>
      </c>
      <c r="I14" s="11" t="str">
        <f t="shared" si="2"/>
        <v/>
      </c>
      <c r="J14" s="11" t="str">
        <f t="shared" si="3"/>
        <v>"potential_cases_U5": {</v>
      </c>
      <c r="K14" s="11" t="str">
        <f t="shared" si="4"/>
        <v>"ETH":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14" s="11" t="str">
        <f t="shared" si="5"/>
        <v>}</v>
      </c>
      <c r="M14" s="11" t="str">
        <f t="shared" si="6"/>
        <v>,</v>
      </c>
      <c r="N14" s="11" t="str">
        <f t="shared" si="7"/>
        <v/>
      </c>
      <c r="O14" s="11" t="str">
        <f t="shared" si="8"/>
        <v/>
      </c>
      <c r="P14" s="11" t="str">
        <f t="shared" si="0"/>
        <v/>
      </c>
      <c r="Q14" s="11" t="str">
        <f t="shared" si="9"/>
        <v>"potential_cases_U5": {"ETH":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5" spans="1:17" ht="57.6" x14ac:dyDescent="0.55000000000000004">
      <c r="A15" s="12" t="s">
        <v>13</v>
      </c>
      <c r="B15" s="12" t="s">
        <v>33</v>
      </c>
      <c r="C15" s="12" t="s">
        <v>29</v>
      </c>
      <c r="D15" s="13"/>
      <c r="E15" s="13"/>
      <c r="F15" s="14" t="s">
        <v>34</v>
      </c>
      <c r="G15" s="15">
        <v>44575</v>
      </c>
      <c r="H15" s="16" t="str">
        <f t="shared" si="1"/>
        <v/>
      </c>
      <c r="I15" s="11" t="str">
        <f t="shared" si="2"/>
        <v/>
      </c>
      <c r="J15" s="11" t="str">
        <f t="shared" si="3"/>
        <v>"potential_cases_U9": {</v>
      </c>
      <c r="K15" s="11" t="str">
        <f t="shared" si="4"/>
        <v>"PHL":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L15" s="11" t="str">
        <f t="shared" si="5"/>
        <v>}</v>
      </c>
      <c r="M15" s="11" t="str">
        <f t="shared" si="6"/>
        <v>,</v>
      </c>
      <c r="N15" s="11" t="str">
        <f t="shared" si="7"/>
        <v/>
      </c>
      <c r="O15" s="11" t="str">
        <f t="shared" si="8"/>
        <v/>
      </c>
      <c r="P15" s="11" t="str">
        <f t="shared" si="0"/>
        <v/>
      </c>
      <c r="Q15" s="11" t="str">
        <f t="shared" si="9"/>
        <v>"potential_cases_U9": {"PHL":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6" spans="1:17" ht="57.6" x14ac:dyDescent="0.55000000000000004">
      <c r="A16" s="12" t="s">
        <v>13</v>
      </c>
      <c r="B16" s="12" t="s">
        <v>35</v>
      </c>
      <c r="C16" s="12" t="s">
        <v>29</v>
      </c>
      <c r="D16" s="13"/>
      <c r="E16" s="13"/>
      <c r="F16" s="14" t="s">
        <v>36</v>
      </c>
      <c r="G16" s="15">
        <v>44575</v>
      </c>
      <c r="H16" s="16" t="str">
        <f t="shared" si="1"/>
        <v/>
      </c>
      <c r="I16" s="11" t="str">
        <f t="shared" si="2"/>
        <v/>
      </c>
      <c r="J16" s="11" t="str">
        <f t="shared" si="3"/>
        <v>"potential_cases_65": {</v>
      </c>
      <c r="K16" s="11" t="str">
        <f t="shared" si="4"/>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L16" s="11" t="str">
        <f t="shared" si="5"/>
        <v>,</v>
      </c>
      <c r="M16" s="11" t="str">
        <f t="shared" si="6"/>
        <v/>
      </c>
      <c r="N16" s="11" t="str">
        <f t="shared" si="7"/>
        <v/>
      </c>
      <c r="O16" s="11" t="str">
        <f t="shared" si="8"/>
        <v/>
      </c>
      <c r="P16" s="11" t="str">
        <f t="shared" si="0"/>
        <v/>
      </c>
      <c r="Q16" s="11" t="str">
        <f t="shared" si="9"/>
        <v>"potential_cases_65": {"PHL":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7" spans="1:17" ht="57.6" x14ac:dyDescent="0.55000000000000004">
      <c r="A17" s="12" t="s">
        <v>13</v>
      </c>
      <c r="B17" s="12" t="s">
        <v>35</v>
      </c>
      <c r="C17" s="12" t="s">
        <v>30</v>
      </c>
      <c r="D17" s="13"/>
      <c r="E17" s="13"/>
      <c r="F17" s="14" t="s">
        <v>37</v>
      </c>
      <c r="G17" s="15">
        <v>44575</v>
      </c>
      <c r="H17" s="16" t="str">
        <f t="shared" si="1"/>
        <v/>
      </c>
      <c r="I17" s="11" t="str">
        <f t="shared" si="2"/>
        <v/>
      </c>
      <c r="J17" s="11" t="str">
        <f t="shared" si="3"/>
        <v/>
      </c>
      <c r="K17" s="11" t="str">
        <f t="shared" si="4"/>
        <v>"ETH":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L17" s="11" t="str">
        <f t="shared" si="5"/>
        <v>}</v>
      </c>
      <c r="M17" s="11" t="str">
        <f t="shared" si="6"/>
        <v>,</v>
      </c>
      <c r="N17" s="11" t="str">
        <f t="shared" si="7"/>
        <v/>
      </c>
      <c r="O17" s="11" t="str">
        <f t="shared" si="8"/>
        <v/>
      </c>
      <c r="P17" s="11" t="str">
        <f t="shared" si="0"/>
        <v/>
      </c>
      <c r="Q17" s="11" t="str">
        <f t="shared" si="9"/>
        <v>"ETH":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8" spans="1:17" ht="115.2" x14ac:dyDescent="0.55000000000000004">
      <c r="A18" s="12" t="s">
        <v>13</v>
      </c>
      <c r="B18" s="12" t="s">
        <v>38</v>
      </c>
      <c r="C18" s="12" t="s">
        <v>9</v>
      </c>
      <c r="D18" s="13"/>
      <c r="E18" s="13"/>
      <c r="F18" s="14" t="s">
        <v>39</v>
      </c>
      <c r="G18" s="15">
        <v>44575</v>
      </c>
      <c r="H18" s="16" t="str">
        <f t="shared" si="1"/>
        <v/>
      </c>
      <c r="I18" s="11" t="str">
        <f t="shared" si="2"/>
        <v/>
      </c>
      <c r="J18" s="11" t="str">
        <f t="shared" si="3"/>
        <v>"small_ruminants_exposed": {</v>
      </c>
      <c r="K18" s="11" t="str">
        <f t="shared" si="4"/>
        <v>"ZWE":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L18" s="11" t="str">
        <f t="shared" si="5"/>
        <v>}</v>
      </c>
      <c r="M18" s="11" t="str">
        <f t="shared" si="6"/>
        <v>,</v>
      </c>
      <c r="N18" s="11" t="str">
        <f t="shared" si="7"/>
        <v/>
      </c>
      <c r="O18" s="11" t="str">
        <f t="shared" si="8"/>
        <v/>
      </c>
      <c r="P18" s="11" t="str">
        <f t="shared" si="0"/>
        <v/>
      </c>
      <c r="Q18" s="11" t="str">
        <f t="shared" si="9"/>
        <v>"small_ruminants_exposed": {"ZWE":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19" spans="1:17" ht="100.8" x14ac:dyDescent="0.55000000000000004">
      <c r="A19" s="12" t="s">
        <v>13</v>
      </c>
      <c r="B19" s="12" t="s">
        <v>41</v>
      </c>
      <c r="C19" s="12" t="s">
        <v>9</v>
      </c>
      <c r="D19" s="13"/>
      <c r="E19" s="13"/>
      <c r="F19" s="14" t="s">
        <v>40</v>
      </c>
      <c r="G19" s="15">
        <v>44575</v>
      </c>
      <c r="H19" s="16" t="str">
        <f t="shared" si="1"/>
        <v/>
      </c>
      <c r="I19" s="11" t="str">
        <f t="shared" si="2"/>
        <v/>
      </c>
      <c r="J19" s="11" t="str">
        <f t="shared" si="3"/>
        <v>"cattle_exposed": {</v>
      </c>
      <c r="K19" s="11" t="str">
        <f t="shared" si="4"/>
        <v>"ZWE":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2021.&lt;li&gt;Source assessment:&lt;br /&gt;&lt;a href='https://fscluster.org/zimbabwe/document/second-round-crop-and-livestock-0'&gt;https://fscluster.org/zimbabwe/document/second-round-crop-and-livestock-0&lt;/a&gt;.&lt;/li&gt;&lt;/ul&gt;"</v>
      </c>
      <c r="L19" s="11" t="str">
        <f t="shared" si="5"/>
        <v>}</v>
      </c>
      <c r="M19" s="11" t="str">
        <f t="shared" si="6"/>
        <v/>
      </c>
      <c r="N19" s="11" t="str">
        <f t="shared" si="7"/>
        <v>},</v>
      </c>
      <c r="O19" s="11" t="str">
        <f t="shared" si="8"/>
        <v/>
      </c>
      <c r="P19" s="11" t="str">
        <f t="shared" si="0"/>
        <v/>
      </c>
      <c r="Q19" s="11" t="str">
        <f t="shared" si="9"/>
        <v>"cattle_exposed": {"ZWE":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2021.&lt;li&gt;Source assessment:&lt;br /&gt;&lt;a href='https://fscluster.org/zimbabwe/document/second-round-crop-and-livestock-0'&gt;https://fscluster.org/zimbabwe/document/second-round-crop-and-livestock-0&lt;/a&gt;.&lt;/li&gt;&lt;/ul&gt;"}},</v>
      </c>
    </row>
    <row r="20" spans="1:17" ht="144" x14ac:dyDescent="0.55000000000000004">
      <c r="A20" s="12" t="s">
        <v>42</v>
      </c>
      <c r="B20" s="12" t="s">
        <v>6</v>
      </c>
      <c r="C20" s="12" t="s">
        <v>7</v>
      </c>
      <c r="D20" s="13"/>
      <c r="E20" s="13"/>
      <c r="F20" s="14" t="s">
        <v>10</v>
      </c>
      <c r="G20" s="15">
        <v>44575</v>
      </c>
      <c r="H20" s="16" t="str">
        <f t="shared" si="1"/>
        <v/>
      </c>
      <c r="I20" s="11" t="str">
        <f t="shared" si="2"/>
        <v>"matrix": {</v>
      </c>
      <c r="J20" s="11" t="str">
        <f t="shared" si="3"/>
        <v>"population_affected": {</v>
      </c>
      <c r="K20" s="11" t="str">
        <f t="shared" si="4"/>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20" s="11" t="str">
        <f t="shared" si="5"/>
        <v>,</v>
      </c>
      <c r="M20" s="11" t="str">
        <f t="shared" si="6"/>
        <v/>
      </c>
      <c r="N20" s="11" t="str">
        <f t="shared" si="7"/>
        <v/>
      </c>
      <c r="O20" s="11" t="str">
        <f t="shared" si="8"/>
        <v/>
      </c>
      <c r="P20" s="11" t="str">
        <f t="shared" si="0"/>
        <v/>
      </c>
      <c r="Q20" s="11" t="str">
        <f t="shared" si="9"/>
        <v>"matrix": {"population_affected": {"UGA":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21" spans="1:17" ht="144" x14ac:dyDescent="0.55000000000000004">
      <c r="A21" s="12" t="s">
        <v>42</v>
      </c>
      <c r="B21" s="12" t="s">
        <v>6</v>
      </c>
      <c r="C21" s="12" t="s">
        <v>8</v>
      </c>
      <c r="D21" s="13"/>
      <c r="E21" s="13"/>
      <c r="F21" s="14" t="s">
        <v>43</v>
      </c>
      <c r="G21" s="15">
        <v>44575</v>
      </c>
      <c r="H21" s="16" t="str">
        <f t="shared" si="1"/>
        <v/>
      </c>
      <c r="I21" s="11" t="str">
        <f t="shared" si="2"/>
        <v/>
      </c>
      <c r="J21" s="11" t="str">
        <f t="shared" si="3"/>
        <v/>
      </c>
      <c r="K21" s="11" t="str">
        <f t="shared" si="4"/>
        <v>"EGY":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21" s="11" t="str">
        <f t="shared" si="5"/>
        <v>,</v>
      </c>
      <c r="M21" s="11" t="str">
        <f t="shared" si="6"/>
        <v/>
      </c>
      <c r="N21" s="11" t="str">
        <f t="shared" si="7"/>
        <v/>
      </c>
      <c r="O21" s="11" t="str">
        <f t="shared" si="8"/>
        <v/>
      </c>
      <c r="P21" s="11" t="str">
        <f t="shared" si="0"/>
        <v/>
      </c>
      <c r="Q21" s="11" t="str">
        <f t="shared" si="9"/>
        <v>"EGY":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22" spans="1:17" ht="187.2" x14ac:dyDescent="0.55000000000000004">
      <c r="A22" s="12" t="s">
        <v>42</v>
      </c>
      <c r="B22" s="12" t="s">
        <v>6</v>
      </c>
      <c r="C22" s="12" t="s">
        <v>9</v>
      </c>
      <c r="D22" s="13"/>
      <c r="E22" s="13"/>
      <c r="F22" s="14" t="s">
        <v>12</v>
      </c>
      <c r="G22" s="15">
        <v>44575</v>
      </c>
      <c r="H22" s="16" t="str">
        <f t="shared" si="1"/>
        <v/>
      </c>
      <c r="I22" s="11" t="str">
        <f t="shared" si="2"/>
        <v/>
      </c>
      <c r="J22" s="11" t="str">
        <f t="shared" si="3"/>
        <v/>
      </c>
      <c r="K22" s="11" t="str">
        <f t="shared" si="4"/>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c r="L22" s="11" t="str">
        <f t="shared" si="5"/>
        <v>}</v>
      </c>
      <c r="M22" s="11" t="str">
        <f t="shared" si="6"/>
        <v>,</v>
      </c>
      <c r="N22" s="11" t="str">
        <f t="shared" si="7"/>
        <v/>
      </c>
      <c r="O22" s="11" t="str">
        <f t="shared" si="8"/>
        <v/>
      </c>
      <c r="P22" s="11" t="str">
        <f t="shared" si="0"/>
        <v/>
      </c>
      <c r="Q22" s="11" t="str">
        <f t="shared" si="9"/>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row>
    <row r="23" spans="1:17" ht="144" x14ac:dyDescent="0.55000000000000004">
      <c r="A23" s="12" t="s">
        <v>42</v>
      </c>
      <c r="B23" s="12" t="s">
        <v>14</v>
      </c>
      <c r="C23" s="12" t="s">
        <v>7</v>
      </c>
      <c r="D23" s="13"/>
      <c r="E23" s="13"/>
      <c r="F23" s="14" t="s">
        <v>44</v>
      </c>
      <c r="G23" s="15">
        <v>44575</v>
      </c>
      <c r="H23" s="16" t="str">
        <f t="shared" si="1"/>
        <v/>
      </c>
      <c r="I23" s="11" t="str">
        <f t="shared" si="2"/>
        <v/>
      </c>
      <c r="J23" s="11" t="str">
        <f t="shared" si="3"/>
        <v>"population_affected_percentage": {</v>
      </c>
      <c r="K23" s="11" t="str">
        <f t="shared" si="4"/>
        <v>"UGA":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23" s="11" t="str">
        <f t="shared" si="5"/>
        <v>,</v>
      </c>
      <c r="M23" s="11" t="str">
        <f t="shared" si="6"/>
        <v/>
      </c>
      <c r="N23" s="11" t="str">
        <f t="shared" si="7"/>
        <v/>
      </c>
      <c r="O23" s="11" t="str">
        <f t="shared" si="8"/>
        <v/>
      </c>
      <c r="P23" s="11" t="str">
        <f t="shared" si="0"/>
        <v/>
      </c>
      <c r="Q23" s="11" t="str">
        <f t="shared" si="9"/>
        <v>"population_affected_percentage": {"UGA":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24" spans="1:17" ht="144" x14ac:dyDescent="0.55000000000000004">
      <c r="A24" s="12" t="s">
        <v>42</v>
      </c>
      <c r="B24" s="12" t="s">
        <v>14</v>
      </c>
      <c r="C24" s="12" t="s">
        <v>8</v>
      </c>
      <c r="D24" s="13"/>
      <c r="E24" s="13"/>
      <c r="F24" s="14" t="s">
        <v>45</v>
      </c>
      <c r="G24" s="15">
        <v>44575</v>
      </c>
      <c r="H24" s="16" t="str">
        <f t="shared" si="1"/>
        <v/>
      </c>
      <c r="I24" s="11" t="str">
        <f t="shared" si="2"/>
        <v/>
      </c>
      <c r="J24" s="11" t="str">
        <f t="shared" si="3"/>
        <v/>
      </c>
      <c r="K24" s="11" t="str">
        <f t="shared" si="4"/>
        <v>"EGY":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24" s="11" t="str">
        <f t="shared" si="5"/>
        <v>}</v>
      </c>
      <c r="M24" s="11" t="str">
        <f t="shared" si="6"/>
        <v>,</v>
      </c>
      <c r="N24" s="11" t="str">
        <f t="shared" si="7"/>
        <v/>
      </c>
      <c r="O24" s="11" t="str">
        <f t="shared" si="8"/>
        <v/>
      </c>
      <c r="P24" s="11" t="str">
        <f t="shared" si="0"/>
        <v/>
      </c>
      <c r="Q24" s="11" t="str">
        <f t="shared" si="9"/>
        <v>"EGY":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25" spans="1:17" ht="57.6" x14ac:dyDescent="0.55000000000000004">
      <c r="A25" s="12" t="s">
        <v>42</v>
      </c>
      <c r="B25" s="12" t="s">
        <v>17</v>
      </c>
      <c r="C25" s="12" t="s">
        <v>7</v>
      </c>
      <c r="D25" s="13"/>
      <c r="E25" s="13"/>
      <c r="F25" s="14" t="s">
        <v>18</v>
      </c>
      <c r="G25" s="15">
        <v>44575</v>
      </c>
      <c r="H25" s="16" t="str">
        <f t="shared" si="1"/>
        <v/>
      </c>
      <c r="I25" s="11" t="str">
        <f t="shared" si="2"/>
        <v/>
      </c>
      <c r="J25" s="11" t="str">
        <f t="shared" si="3"/>
        <v>"populationTotal": {</v>
      </c>
      <c r="K25" s="11" t="str">
        <f t="shared" si="4"/>
        <v>"UGA":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25" s="11" t="str">
        <f t="shared" si="5"/>
        <v>,</v>
      </c>
      <c r="M25" s="11" t="str">
        <f t="shared" si="6"/>
        <v/>
      </c>
      <c r="N25" s="11" t="str">
        <f t="shared" si="7"/>
        <v/>
      </c>
      <c r="O25" s="11" t="str">
        <f t="shared" si="8"/>
        <v/>
      </c>
      <c r="P25" s="11" t="str">
        <f t="shared" si="0"/>
        <v/>
      </c>
      <c r="Q25" s="11" t="str">
        <f t="shared" si="9"/>
        <v>"populationTotal": {"UGA":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7" ht="72" x14ac:dyDescent="0.55000000000000004">
      <c r="A26" s="12" t="s">
        <v>42</v>
      </c>
      <c r="B26" s="12" t="s">
        <v>17</v>
      </c>
      <c r="C26" s="12" t="s">
        <v>9</v>
      </c>
      <c r="D26" s="13"/>
      <c r="E26" s="13"/>
      <c r="F26" s="14" t="s">
        <v>19</v>
      </c>
      <c r="G26" s="15">
        <v>44575</v>
      </c>
      <c r="H26" s="16" t="str">
        <f t="shared" si="1"/>
        <v/>
      </c>
      <c r="I26" s="11" t="str">
        <f t="shared" si="2"/>
        <v/>
      </c>
      <c r="J26" s="11" t="str">
        <f t="shared" si="3"/>
        <v/>
      </c>
      <c r="K26" s="11" t="str">
        <f t="shared" si="4"/>
        <v>"ZWE": "Source link Zimbabwe.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L26" s="11" t="str">
        <f t="shared" si="5"/>
        <v>}</v>
      </c>
      <c r="M26" s="11" t="str">
        <f t="shared" si="6"/>
        <v>,</v>
      </c>
      <c r="N26" s="11" t="str">
        <f t="shared" si="7"/>
        <v/>
      </c>
      <c r="O26" s="11" t="str">
        <f t="shared" si="8"/>
        <v/>
      </c>
      <c r="P26" s="11" t="str">
        <f t="shared" si="0"/>
        <v/>
      </c>
      <c r="Q26" s="11" t="str">
        <f t="shared" si="9"/>
        <v>"ZWE": "Source link Zimbabwe.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27" spans="1:17" ht="57.6" x14ac:dyDescent="0.55000000000000004">
      <c r="A27" s="12" t="s">
        <v>42</v>
      </c>
      <c r="B27" s="12" t="s">
        <v>20</v>
      </c>
      <c r="C27" s="12" t="s">
        <v>7</v>
      </c>
      <c r="D27" s="13"/>
      <c r="E27" s="13"/>
      <c r="F27" s="14" t="s">
        <v>46</v>
      </c>
      <c r="G27" s="15">
        <v>44575</v>
      </c>
      <c r="H27" s="16" t="str">
        <f t="shared" si="1"/>
        <v/>
      </c>
      <c r="I27" s="11" t="str">
        <f t="shared" si="2"/>
        <v/>
      </c>
      <c r="J27" s="11" t="str">
        <f t="shared" si="3"/>
        <v>"female_head_hh": {</v>
      </c>
      <c r="K27" s="11" t="str">
        <f t="shared" si="4"/>
        <v>"UGA": "Percentage of people living in female headed households.&lt;br /&gt;&lt;br /&gt;Source Data: &lt;a href='https://unstats.un.org/unsd/demographic/sources/census/wphc/Uganda/UGA-2016-05-23.pdf'&gt;https://unstats.un.org/unsd/demographic/sources/census/wphc/Uganda/UGA-2016-05-23.pdf.&lt;/a&gt; Year: 2014."</v>
      </c>
      <c r="L27" s="11" t="str">
        <f t="shared" si="5"/>
        <v>,</v>
      </c>
      <c r="M27" s="11" t="str">
        <f t="shared" si="6"/>
        <v/>
      </c>
      <c r="N27" s="11" t="str">
        <f t="shared" si="7"/>
        <v/>
      </c>
      <c r="O27" s="11" t="str">
        <f t="shared" si="8"/>
        <v/>
      </c>
      <c r="P27" s="11" t="str">
        <f t="shared" si="0"/>
        <v/>
      </c>
      <c r="Q27" s="11" t="str">
        <f t="shared" si="9"/>
        <v>"female_head_hh": {"UGA": "Percentage of people living in female headed households.&lt;br /&gt;&lt;br /&gt;Source Data: &lt;a href='https://unstats.un.org/unsd/demographic/sources/census/wphc/Uganda/UGA-2016-05-23.pdf'&gt;https://unstats.un.org/unsd/demographic/sources/census/wphc/Uganda/UGA-2016-05-23.pdf.&lt;/a&gt; Year: 2014.",</v>
      </c>
    </row>
    <row r="28" spans="1:17" ht="43.2" x14ac:dyDescent="0.55000000000000004">
      <c r="A28" s="12" t="s">
        <v>42</v>
      </c>
      <c r="B28" s="12" t="s">
        <v>20</v>
      </c>
      <c r="C28" s="12" t="s">
        <v>29</v>
      </c>
      <c r="D28" s="13"/>
      <c r="E28" s="13"/>
      <c r="F28" s="14" t="s">
        <v>47</v>
      </c>
      <c r="G28" s="15">
        <v>44575</v>
      </c>
      <c r="H28" s="16" t="str">
        <f t="shared" si="1"/>
        <v/>
      </c>
      <c r="I28" s="11" t="str">
        <f t="shared" si="2"/>
        <v/>
      </c>
      <c r="J28" s="11" t="str">
        <f t="shared" si="3"/>
        <v/>
      </c>
      <c r="K28" s="11" t="str">
        <f t="shared" si="4"/>
        <v>"PHL": "Percentage of people living in female-headed households. &lt;br /&gt;&lt;br /&gt;Source demographic data: &lt;a href=\"https://data.humdata.org/dataset/philippines-pre-disaster-indicators\"&gt;https://data.humdata.org/dataset/philippines-pre-disaster-indicators/&lt;/a&gt;"</v>
      </c>
      <c r="L28" s="11" t="str">
        <f t="shared" si="5"/>
        <v>}</v>
      </c>
      <c r="M28" s="11" t="str">
        <f t="shared" si="6"/>
        <v>,</v>
      </c>
      <c r="N28" s="11" t="str">
        <f t="shared" si="7"/>
        <v/>
      </c>
      <c r="O28" s="11" t="str">
        <f t="shared" si="8"/>
        <v/>
      </c>
      <c r="P28" s="11" t="str">
        <f t="shared" si="0"/>
        <v/>
      </c>
      <c r="Q28" s="11" t="str">
        <f t="shared" si="9"/>
        <v>"PHL": "Percentage of people living in female-headed households. &lt;br /&gt;&lt;br /&gt;Source demographic data: &lt;a href=\"https://data.humdata.org/dataset/philippines-pre-disaster-indicators\"&gt;https://data.humdata.org/dataset/philippines-pre-disaster-indicators/&lt;/a&gt;"},</v>
      </c>
    </row>
    <row r="29" spans="1:17" ht="57.6" x14ac:dyDescent="0.55000000000000004">
      <c r="A29" s="12" t="s">
        <v>42</v>
      </c>
      <c r="B29" s="12" t="s">
        <v>48</v>
      </c>
      <c r="C29" s="12" t="s">
        <v>30</v>
      </c>
      <c r="D29" s="13"/>
      <c r="E29" s="13"/>
      <c r="F29" s="14" t="s">
        <v>49</v>
      </c>
      <c r="G29" s="15">
        <v>44575</v>
      </c>
      <c r="H29" s="16" t="str">
        <f t="shared" si="1"/>
        <v/>
      </c>
      <c r="I29" s="11" t="str">
        <f t="shared" si="2"/>
        <v/>
      </c>
      <c r="J29" s="11" t="str">
        <f t="shared" si="3"/>
        <v>"population_u5": {</v>
      </c>
      <c r="K29" s="11" t="str">
        <f t="shared" si="4"/>
        <v>"ETH":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29" s="11" t="str">
        <f t="shared" si="5"/>
        <v>}</v>
      </c>
      <c r="M29" s="11" t="str">
        <f t="shared" si="6"/>
        <v>,</v>
      </c>
      <c r="N29" s="11" t="str">
        <f t="shared" si="7"/>
        <v/>
      </c>
      <c r="O29" s="11" t="str">
        <f t="shared" si="8"/>
        <v/>
      </c>
      <c r="P29" s="11" t="str">
        <f t="shared" si="0"/>
        <v/>
      </c>
      <c r="Q29" s="11" t="str">
        <f t="shared" si="9"/>
        <v>"population_u5": {"ETH":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0" spans="1:17" ht="57.6" x14ac:dyDescent="0.55000000000000004">
      <c r="A30" s="12" t="s">
        <v>42</v>
      </c>
      <c r="B30" s="12" t="s">
        <v>22</v>
      </c>
      <c r="C30" s="12" t="s">
        <v>7</v>
      </c>
      <c r="D30" s="13"/>
      <c r="E30" s="13"/>
      <c r="F30" s="14" t="s">
        <v>50</v>
      </c>
      <c r="G30" s="15">
        <v>44575</v>
      </c>
      <c r="H30" s="16" t="str">
        <f t="shared" si="1"/>
        <v/>
      </c>
      <c r="I30" s="11" t="str">
        <f t="shared" si="2"/>
        <v/>
      </c>
      <c r="J30" s="11" t="str">
        <f t="shared" si="3"/>
        <v>"population_u8": {</v>
      </c>
      <c r="K30" s="11" t="str">
        <f t="shared" si="4"/>
        <v>"UGA": "Percentage of people under 8 years old.&lt;br /&gt;&lt;br /&gt;Source Data: &lt;a href='https://unstats.un.org/unsd/demographic/sources/census/wphc/Uganda/UGA-2016-05-23.pdf'&gt;https://unstats.un.org/unsd/demographic/sources/census/wphc/Uganda/UGA-2016-05-23.pdf.&lt;/a&gt; Year: 2014."</v>
      </c>
      <c r="L30" s="11" t="str">
        <f t="shared" si="5"/>
        <v>}</v>
      </c>
      <c r="M30" s="11" t="str">
        <f t="shared" si="6"/>
        <v>,</v>
      </c>
      <c r="N30" s="11" t="str">
        <f t="shared" si="7"/>
        <v/>
      </c>
      <c r="O30" s="11" t="str">
        <f t="shared" si="8"/>
        <v/>
      </c>
      <c r="P30" s="11" t="str">
        <f t="shared" si="0"/>
        <v/>
      </c>
      <c r="Q30" s="11" t="str">
        <f t="shared" si="9"/>
        <v>"population_u8": {"UGA": "Percentage of people under 8 years old.&lt;br /&gt;&lt;br /&gt;Source Data: &lt;a href='https://unstats.un.org/unsd/demographic/sources/census/wphc/Uganda/UGA-2016-05-23.pdf'&gt;https://unstats.un.org/unsd/demographic/sources/census/wphc/Uganda/UGA-2016-05-23.pdf.&lt;/a&gt; Year: 2014."},</v>
      </c>
    </row>
    <row r="31" spans="1:17" ht="43.2" x14ac:dyDescent="0.55000000000000004">
      <c r="A31" s="12" t="s">
        <v>42</v>
      </c>
      <c r="B31" s="12" t="s">
        <v>51</v>
      </c>
      <c r="C31" s="12" t="s">
        <v>29</v>
      </c>
      <c r="D31" s="13"/>
      <c r="E31" s="13"/>
      <c r="F31" s="14" t="s">
        <v>52</v>
      </c>
      <c r="G31" s="15">
        <v>44575</v>
      </c>
      <c r="H31" s="16" t="str">
        <f t="shared" si="1"/>
        <v/>
      </c>
      <c r="I31" s="11" t="str">
        <f t="shared" si="2"/>
        <v/>
      </c>
      <c r="J31" s="11" t="str">
        <f t="shared" si="3"/>
        <v>"population_u9": {</v>
      </c>
      <c r="K31" s="11" t="str">
        <f t="shared" si="4"/>
        <v>"PHL": "Percentage of people under 9 years of age. &lt;br /&gt;&lt;br /&gt;Source demographic data: &lt;a href=\"https://data.humdata.org/dataset/philippines-pre-disaster-indicators\"&gt;https://data.humdata.org/dataset/philippines-pre-disaster-indicators/&lt;/a&gt;"</v>
      </c>
      <c r="L31" s="11" t="str">
        <f t="shared" si="5"/>
        <v>}</v>
      </c>
      <c r="M31" s="11" t="str">
        <f t="shared" si="6"/>
        <v>,</v>
      </c>
      <c r="N31" s="11" t="str">
        <f t="shared" si="7"/>
        <v/>
      </c>
      <c r="O31" s="11" t="str">
        <f t="shared" si="8"/>
        <v/>
      </c>
      <c r="P31" s="11" t="str">
        <f t="shared" si="0"/>
        <v/>
      </c>
      <c r="Q31" s="11" t="str">
        <f t="shared" si="9"/>
        <v>"population_u9": {"PHL": "Percentage of people under 9 years of age. &lt;br /&gt;&lt;br /&gt;Source demographic data: &lt;a href=\"https://data.humdata.org/dataset/philippines-pre-disaster-indicators\"&gt;https://data.humdata.org/dataset/philippines-pre-disaster-indicators/&lt;/a&gt;"},</v>
      </c>
    </row>
    <row r="32" spans="1:17" ht="57.6" x14ac:dyDescent="0.55000000000000004">
      <c r="A32" s="12" t="s">
        <v>42</v>
      </c>
      <c r="B32" s="12" t="s">
        <v>24</v>
      </c>
      <c r="C32" s="12" t="s">
        <v>7</v>
      </c>
      <c r="D32" s="13"/>
      <c r="E32" s="13"/>
      <c r="F32" s="14" t="s">
        <v>53</v>
      </c>
      <c r="G32" s="15">
        <v>44575</v>
      </c>
      <c r="H32" s="16" t="str">
        <f t="shared" si="1"/>
        <v/>
      </c>
      <c r="I32" s="11" t="str">
        <f t="shared" si="2"/>
        <v/>
      </c>
      <c r="J32" s="11" t="str">
        <f t="shared" si="3"/>
        <v>"population_over65": {</v>
      </c>
      <c r="K32" s="11" t="str">
        <f t="shared" si="4"/>
        <v>"UGA": "Percentage of people over 65 years old.&lt;br /&gt;&lt;br /&gt;Source Data: &lt;a href='https://unstats.un.org/unsd/demographic/sources/census/wphc/Uganda/UGA-2016-05-23.pdf'&gt;https://unstats.un.org/unsd/demographic/sources/census/wphc/Uganda/UGA-2016-05-23.pdf.&lt;/a&gt; Year: 2014."</v>
      </c>
      <c r="L32" s="11" t="str">
        <f t="shared" si="5"/>
        <v>,</v>
      </c>
      <c r="M32" s="11" t="str">
        <f t="shared" si="6"/>
        <v/>
      </c>
      <c r="N32" s="11" t="str">
        <f t="shared" si="7"/>
        <v/>
      </c>
      <c r="O32" s="11" t="str">
        <f t="shared" si="8"/>
        <v/>
      </c>
      <c r="P32" s="11" t="str">
        <f t="shared" si="0"/>
        <v/>
      </c>
      <c r="Q32" s="11" t="str">
        <f t="shared" si="9"/>
        <v>"population_over65": {"UGA": "Percentage of people over 65 years old.&lt;br /&gt;&lt;br /&gt;Source Data: &lt;a href='https://unstats.un.org/unsd/demographic/sources/census/wphc/Uganda/UGA-2016-05-23.pdf'&gt;https://unstats.un.org/unsd/demographic/sources/census/wphc/Uganda/UGA-2016-05-23.pdf.&lt;/a&gt; Year: 2014.",</v>
      </c>
    </row>
    <row r="33" spans="1:17" ht="43.2" x14ac:dyDescent="0.55000000000000004">
      <c r="A33" s="12" t="s">
        <v>42</v>
      </c>
      <c r="B33" s="12" t="s">
        <v>24</v>
      </c>
      <c r="C33" s="12" t="s">
        <v>29</v>
      </c>
      <c r="D33" s="13"/>
      <c r="E33" s="13"/>
      <c r="F33" s="14" t="s">
        <v>54</v>
      </c>
      <c r="G33" s="15">
        <v>44575</v>
      </c>
      <c r="H33" s="16" t="str">
        <f t="shared" si="1"/>
        <v/>
      </c>
      <c r="I33" s="11" t="str">
        <f t="shared" si="2"/>
        <v/>
      </c>
      <c r="J33" s="11" t="str">
        <f t="shared" si="3"/>
        <v/>
      </c>
      <c r="K33" s="11" t="str">
        <f t="shared" si="4"/>
        <v>"PHL": "Percentage of people over 65 years of age. &lt;br /&gt;&lt;br /&gt;Source demographic data: &lt;a href=\"https://data.humdata.org/dataset/philippines-pre-disaster-indicators\"&gt;https://data.humdata.org/dataset/philippines-pre-disaster-indicators/&lt;/a&gt;"</v>
      </c>
      <c r="L33" s="11" t="str">
        <f t="shared" si="5"/>
        <v>}</v>
      </c>
      <c r="M33" s="11" t="str">
        <f t="shared" si="6"/>
        <v>,</v>
      </c>
      <c r="N33" s="11" t="str">
        <f t="shared" si="7"/>
        <v/>
      </c>
      <c r="O33" s="11" t="str">
        <f t="shared" si="8"/>
        <v/>
      </c>
      <c r="P33" s="11" t="str">
        <f t="shared" si="0"/>
        <v/>
      </c>
      <c r="Q33" s="11" t="str">
        <f t="shared" si="9"/>
        <v>"PHL": "Percentage of people over 65 years of age. &lt;br /&gt;&lt;br /&gt;Source demographic data: &lt;a href=\"https://data.humdata.org/dataset/philippines-pre-disaster-indicators\"&gt;https://data.humdata.org/dataset/philippines-pre-disaster-indicators/&lt;/a&gt;"},</v>
      </c>
    </row>
    <row r="34" spans="1:17" ht="172.8" x14ac:dyDescent="0.55000000000000004">
      <c r="A34" s="12" t="s">
        <v>42</v>
      </c>
      <c r="B34" s="12" t="s">
        <v>55</v>
      </c>
      <c r="C34" s="12" t="s">
        <v>7</v>
      </c>
      <c r="D34" s="13"/>
      <c r="E34" s="13"/>
      <c r="F34" s="14" t="s">
        <v>56</v>
      </c>
      <c r="G34" s="15">
        <v>44575</v>
      </c>
      <c r="H34" s="16" t="str">
        <f t="shared" si="1"/>
        <v/>
      </c>
      <c r="I34" s="11" t="str">
        <f t="shared" si="2"/>
        <v/>
      </c>
      <c r="J34" s="11" t="str">
        <f t="shared" si="3"/>
        <v>"glofas_stations": {</v>
      </c>
      <c r="K34" s="11" t="str">
        <f t="shared" si="4"/>
        <v>"UGA":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34" s="11" t="str">
        <f t="shared" si="5"/>
        <v>}</v>
      </c>
      <c r="M34" s="11" t="str">
        <f t="shared" si="6"/>
        <v>,</v>
      </c>
      <c r="N34" s="11" t="str">
        <f t="shared" si="7"/>
        <v/>
      </c>
      <c r="O34" s="11" t="str">
        <f t="shared" si="8"/>
        <v/>
      </c>
      <c r="P34" s="11" t="str">
        <f t="shared" si="0"/>
        <v/>
      </c>
      <c r="Q34" s="11" t="str">
        <f t="shared" si="9"/>
        <v>"glofas_stations": {"UGA":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35" spans="1:17" ht="172.8" x14ac:dyDescent="0.55000000000000004">
      <c r="A35" s="12" t="s">
        <v>42</v>
      </c>
      <c r="B35" s="12" t="s">
        <v>57</v>
      </c>
      <c r="C35" s="12" t="s">
        <v>29</v>
      </c>
      <c r="D35" s="13"/>
      <c r="E35" s="13"/>
      <c r="F35" s="14" t="s">
        <v>58</v>
      </c>
      <c r="G35" s="15">
        <v>44575</v>
      </c>
      <c r="H35" s="16" t="str">
        <f t="shared" si="1"/>
        <v/>
      </c>
      <c r="I35" s="11" t="str">
        <f t="shared" si="2"/>
        <v/>
      </c>
      <c r="J35" s="11" t="str">
        <f t="shared" si="3"/>
        <v>"typhoon_tracks": {</v>
      </c>
      <c r="K35" s="11" t="str">
        <f t="shared" si="4"/>
        <v>"PHL": "This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35" s="11" t="str">
        <f t="shared" si="5"/>
        <v>}</v>
      </c>
      <c r="M35" s="11" t="str">
        <f t="shared" si="6"/>
        <v>,</v>
      </c>
      <c r="N35" s="11" t="str">
        <f t="shared" si="7"/>
        <v/>
      </c>
      <c r="O35" s="11" t="str">
        <f t="shared" si="8"/>
        <v/>
      </c>
      <c r="P35" s="11" t="str">
        <f t="shared" si="0"/>
        <v/>
      </c>
      <c r="Q35" s="11" t="str">
        <f t="shared" si="9"/>
        <v>"typhoon_tracks": {"PHL": "This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36" spans="1:17" ht="28.8" x14ac:dyDescent="0.55000000000000004">
      <c r="A36" s="12" t="s">
        <v>42</v>
      </c>
      <c r="B36" s="12" t="s">
        <v>59</v>
      </c>
      <c r="C36" s="12" t="s">
        <v>7</v>
      </c>
      <c r="D36" s="13"/>
      <c r="E36" s="13"/>
      <c r="F36" s="14" t="s">
        <v>60</v>
      </c>
      <c r="G36" s="15">
        <v>44575</v>
      </c>
      <c r="H36" s="16" t="str">
        <f t="shared" si="1"/>
        <v/>
      </c>
      <c r="I36" s="11" t="str">
        <f t="shared" si="2"/>
        <v/>
      </c>
      <c r="J36" s="11" t="str">
        <f t="shared" si="3"/>
        <v>"red_cross_branches": {</v>
      </c>
      <c r="K36" s="11" t="str">
        <f t="shared" si="4"/>
        <v>"UGA": "This layer represents the locations of the local branches, the source of this data comes from the National Society and may need updating.&lt;br /&gt;&lt;br /&gt;Source link: Uganda Red Cross Society (URCS). Year: 2020."</v>
      </c>
      <c r="L36" s="11" t="str">
        <f t="shared" si="5"/>
        <v>,</v>
      </c>
      <c r="M36" s="11" t="str">
        <f t="shared" si="6"/>
        <v/>
      </c>
      <c r="N36" s="11" t="str">
        <f t="shared" si="7"/>
        <v/>
      </c>
      <c r="O36" s="11" t="str">
        <f t="shared" si="8"/>
        <v/>
      </c>
      <c r="P36" s="11" t="str">
        <f t="shared" si="0"/>
        <v/>
      </c>
      <c r="Q36" s="11" t="str">
        <f t="shared" si="9"/>
        <v>"red_cross_branches": {"UGA": "This layer represents the locations of the local branches, the source of this data comes from the National Society and may need updating.&lt;br /&gt;&lt;br /&gt;Source link: Uganda Red Cross Society (URCS). Year: 2020.",</v>
      </c>
    </row>
    <row r="37" spans="1:17" ht="43.2" x14ac:dyDescent="0.55000000000000004">
      <c r="A37" s="12" t="s">
        <v>42</v>
      </c>
      <c r="B37" s="12" t="s">
        <v>59</v>
      </c>
      <c r="C37" s="12" t="s">
        <v>9</v>
      </c>
      <c r="D37" s="13"/>
      <c r="E37" s="13"/>
      <c r="F37" s="14" t="s">
        <v>61</v>
      </c>
      <c r="G37" s="15">
        <v>44575</v>
      </c>
      <c r="H37" s="16" t="str">
        <f t="shared" si="1"/>
        <v/>
      </c>
      <c r="I37" s="11" t="str">
        <f t="shared" si="2"/>
        <v/>
      </c>
      <c r="J37" s="11" t="str">
        <f t="shared" si="3"/>
        <v/>
      </c>
      <c r="K37" s="11" t="str">
        <f t="shared" si="4"/>
        <v>"ZWE": "This layer represents the locations of the local branches, the source of this data comes from the National Society and may need updating.&lt;br /&gt;&lt;br /&gt;Source link Zimbabwe: ZRCS last updated July 2021 at provincial level."</v>
      </c>
      <c r="L37" s="11" t="str">
        <f t="shared" si="5"/>
        <v>,</v>
      </c>
      <c r="M37" s="11" t="str">
        <f t="shared" si="6"/>
        <v/>
      </c>
      <c r="N37" s="11" t="str">
        <f t="shared" si="7"/>
        <v/>
      </c>
      <c r="O37" s="11" t="str">
        <f t="shared" si="8"/>
        <v/>
      </c>
      <c r="P37" s="11" t="str">
        <f t="shared" si="0"/>
        <v/>
      </c>
      <c r="Q37" s="11" t="str">
        <f t="shared" si="9"/>
        <v>"ZWE": "This layer represents the locations of the local branches, the source of this data comes from the National Society and may need updating.&lt;br /&gt;&lt;br /&gt;Source link Zimbabwe: ZRCS last updated July 2021 at provincial level.",</v>
      </c>
    </row>
    <row r="38" spans="1:17" ht="28.8" x14ac:dyDescent="0.55000000000000004">
      <c r="A38" s="12" t="s">
        <v>42</v>
      </c>
      <c r="B38" s="12" t="s">
        <v>59</v>
      </c>
      <c r="C38" s="12" t="s">
        <v>67</v>
      </c>
      <c r="D38" s="13"/>
      <c r="E38" s="13"/>
      <c r="F38" s="14" t="s">
        <v>62</v>
      </c>
      <c r="G38" s="15">
        <v>44575</v>
      </c>
      <c r="H38" s="16" t="str">
        <f t="shared" si="1"/>
        <v/>
      </c>
      <c r="I38" s="11" t="str">
        <f t="shared" si="2"/>
        <v/>
      </c>
      <c r="J38" s="11" t="str">
        <f t="shared" si="3"/>
        <v/>
      </c>
      <c r="K38" s="11" t="str">
        <f t="shared" si="4"/>
        <v>"ZMB": "This layer represents the locations of the local branches, the source of this data comes from the National Society and may need updating.&lt;br /&gt;&lt;br /&gt;Source link: Zambia Red Cross Society (ZRCS). Year: 2020."</v>
      </c>
      <c r="L38" s="11" t="str">
        <f t="shared" si="5"/>
        <v>,</v>
      </c>
      <c r="M38" s="11" t="str">
        <f t="shared" si="6"/>
        <v/>
      </c>
      <c r="N38" s="11" t="str">
        <f t="shared" si="7"/>
        <v/>
      </c>
      <c r="O38" s="11" t="str">
        <f t="shared" si="8"/>
        <v/>
      </c>
      <c r="P38" s="11" t="str">
        <f t="shared" si="0"/>
        <v/>
      </c>
      <c r="Q38" s="11" t="str">
        <f t="shared" si="9"/>
        <v>"ZMB": "This layer represents the locations of the local branches, the source of this data comes from the National Society and may need updating.&lt;br /&gt;&lt;br /&gt;Source link: Zambia Red Cross Society (ZRCS). Year: 2020.",</v>
      </c>
    </row>
    <row r="39" spans="1:17" ht="28.8" x14ac:dyDescent="0.55000000000000004">
      <c r="A39" s="12" t="s">
        <v>42</v>
      </c>
      <c r="B39" s="12" t="s">
        <v>59</v>
      </c>
      <c r="C39" s="12" t="s">
        <v>30</v>
      </c>
      <c r="D39" s="13"/>
      <c r="E39" s="13"/>
      <c r="F39" s="14" t="s">
        <v>63</v>
      </c>
      <c r="G39" s="15">
        <v>44575</v>
      </c>
      <c r="H39" s="16" t="str">
        <f t="shared" si="1"/>
        <v/>
      </c>
      <c r="I39" s="11" t="str">
        <f t="shared" si="2"/>
        <v/>
      </c>
      <c r="J39" s="11" t="str">
        <f t="shared" si="3"/>
        <v/>
      </c>
      <c r="K39" s="11" t="str">
        <f t="shared" si="4"/>
        <v>"ETH": "This layer represents the locations of the local branches, the source of this data comes from the National Society and may need updating.&lt;br /&gt;&lt;br /&gt;Source link: Ethiopia Red Cross Society (ERCS). Year: 2020."</v>
      </c>
      <c r="L39" s="11" t="str">
        <f t="shared" si="5"/>
        <v>,</v>
      </c>
      <c r="M39" s="11" t="str">
        <f t="shared" si="6"/>
        <v/>
      </c>
      <c r="N39" s="11" t="str">
        <f t="shared" si="7"/>
        <v/>
      </c>
      <c r="O39" s="11" t="str">
        <f t="shared" si="8"/>
        <v/>
      </c>
      <c r="P39" s="11" t="str">
        <f t="shared" si="0"/>
        <v/>
      </c>
      <c r="Q39" s="11" t="str">
        <f t="shared" si="9"/>
        <v>"ETH": "This layer represents the locations of the local branches, the source of this data comes from the National Society and may need updating.&lt;br /&gt;&lt;br /&gt;Source link: Ethiopia Red Cross Society (ERCS). Year: 2020.",</v>
      </c>
    </row>
    <row r="40" spans="1:17" ht="28.8" x14ac:dyDescent="0.55000000000000004">
      <c r="A40" s="12" t="s">
        <v>42</v>
      </c>
      <c r="B40" s="12" t="s">
        <v>59</v>
      </c>
      <c r="C40" s="12" t="s">
        <v>66</v>
      </c>
      <c r="D40" s="13"/>
      <c r="E40" s="13"/>
      <c r="F40" s="14" t="s">
        <v>64</v>
      </c>
      <c r="G40" s="15">
        <v>44575</v>
      </c>
      <c r="H40" s="16" t="str">
        <f t="shared" si="1"/>
        <v/>
      </c>
      <c r="I40" s="11" t="str">
        <f t="shared" si="2"/>
        <v/>
      </c>
      <c r="J40" s="11" t="str">
        <f t="shared" si="3"/>
        <v/>
      </c>
      <c r="K40" s="11" t="str">
        <f t="shared" si="4"/>
        <v>"KEN": "This layer represents the locations of the local branches, the source of this data comes from the National Society and may need updating.&lt;br /&gt;&lt;br /&gt;Source link: Kenya Red Cross Society (KRCS). Year: 2020."</v>
      </c>
      <c r="L40" s="11" t="str">
        <f t="shared" si="5"/>
        <v>,</v>
      </c>
      <c r="M40" s="11" t="str">
        <f t="shared" si="6"/>
        <v/>
      </c>
      <c r="N40" s="11" t="str">
        <f t="shared" si="7"/>
        <v/>
      </c>
      <c r="O40" s="11" t="str">
        <f t="shared" si="8"/>
        <v/>
      </c>
      <c r="P40" s="11" t="str">
        <f t="shared" si="0"/>
        <v/>
      </c>
      <c r="Q40" s="11" t="str">
        <f t="shared" si="9"/>
        <v>"KEN": "This layer represents the locations of the local branches, the source of this data comes from the National Society and may need updating.&lt;br /&gt;&lt;br /&gt;Source link: Kenya Red Cross Society (KRCS). Year: 2020.",</v>
      </c>
    </row>
    <row r="41" spans="1:17" ht="28.8" x14ac:dyDescent="0.55000000000000004">
      <c r="A41" s="12" t="s">
        <v>42</v>
      </c>
      <c r="B41" s="12" t="s">
        <v>59</v>
      </c>
      <c r="C41" s="12" t="s">
        <v>8</v>
      </c>
      <c r="D41" s="13"/>
      <c r="E41" s="13"/>
      <c r="F41" s="14" t="s">
        <v>65</v>
      </c>
      <c r="G41" s="15">
        <v>44575</v>
      </c>
      <c r="H41" s="16" t="str">
        <f t="shared" si="1"/>
        <v/>
      </c>
      <c r="I41" s="11" t="str">
        <f t="shared" si="2"/>
        <v/>
      </c>
      <c r="J41" s="11" t="str">
        <f t="shared" si="3"/>
        <v/>
      </c>
      <c r="K41" s="11" t="str">
        <f t="shared" si="4"/>
        <v>"EGY": "This layer represents the locations of the local branches, the source of this data comes from the National Society and may need updating.&lt;br /&gt;&lt;br /&gt;Source link: Egyptian Red Crescent Society (ERCS). Year: 2020."</v>
      </c>
      <c r="L41" s="11" t="str">
        <f t="shared" si="5"/>
        <v>}</v>
      </c>
      <c r="M41" s="11" t="str">
        <f t="shared" si="6"/>
        <v>,</v>
      </c>
      <c r="N41" s="11" t="str">
        <f t="shared" si="7"/>
        <v/>
      </c>
      <c r="O41" s="11" t="str">
        <f t="shared" si="8"/>
        <v/>
      </c>
      <c r="P41" s="11" t="str">
        <f t="shared" si="0"/>
        <v/>
      </c>
      <c r="Q41" s="11" t="str">
        <f t="shared" si="9"/>
        <v>"EGY": "This layer represents the locations of the local branches, the source of this data comes from the National Society and may need updating.&lt;br /&gt;&lt;br /&gt;Source link: Egyptian Red Crescent Society (ERCS). Year: 2020."},</v>
      </c>
    </row>
    <row r="42" spans="1:17" ht="72" x14ac:dyDescent="0.55000000000000004">
      <c r="A42" s="12" t="s">
        <v>42</v>
      </c>
      <c r="B42" s="12" t="s">
        <v>68</v>
      </c>
      <c r="C42" s="12" t="s">
        <v>7</v>
      </c>
      <c r="D42" s="13"/>
      <c r="E42" s="13"/>
      <c r="F42" s="14" t="s">
        <v>69</v>
      </c>
      <c r="G42" s="15">
        <v>44575</v>
      </c>
      <c r="H42" s="16" t="str">
        <f t="shared" si="1"/>
        <v/>
      </c>
      <c r="I42" s="11" t="str">
        <f t="shared" si="2"/>
        <v/>
      </c>
      <c r="J42" s="11" t="str">
        <f t="shared" si="3"/>
        <v>"waterpoints": {</v>
      </c>
      <c r="K42" s="11" t="str">
        <f t="shared" si="4"/>
        <v>"UGA":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42" s="11" t="str">
        <f t="shared" si="5"/>
        <v>}</v>
      </c>
      <c r="M42" s="11" t="str">
        <f t="shared" si="6"/>
        <v>,</v>
      </c>
      <c r="N42" s="11" t="str">
        <f t="shared" si="7"/>
        <v/>
      </c>
      <c r="O42" s="11" t="str">
        <f t="shared" si="8"/>
        <v/>
      </c>
      <c r="P42" s="11" t="str">
        <f t="shared" si="0"/>
        <v/>
      </c>
      <c r="Q42" s="11" t="str">
        <f t="shared" si="9"/>
        <v>"waterpoints": {"UGA":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43" spans="1:17" ht="72" x14ac:dyDescent="0.55000000000000004">
      <c r="A43" s="12" t="s">
        <v>42</v>
      </c>
      <c r="B43" s="12" t="s">
        <v>70</v>
      </c>
      <c r="C43" s="12" t="s">
        <v>7</v>
      </c>
      <c r="D43" s="13"/>
      <c r="E43" s="13"/>
      <c r="F43" s="14" t="s">
        <v>71</v>
      </c>
      <c r="G43" s="15">
        <v>44575</v>
      </c>
      <c r="H43" s="16" t="str">
        <f t="shared" si="1"/>
        <v/>
      </c>
      <c r="I43" s="11" t="str">
        <f t="shared" si="2"/>
        <v/>
      </c>
      <c r="J43" s="11" t="str">
        <f t="shared" si="3"/>
        <v>"flood_extent": {</v>
      </c>
      <c r="K43" s="11" t="str">
        <f t="shared" si="4"/>
        <v>"UGA":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43" s="11" t="str">
        <f t="shared" si="5"/>
        <v>}</v>
      </c>
      <c r="M43" s="11" t="str">
        <f t="shared" si="6"/>
        <v>,</v>
      </c>
      <c r="N43" s="11" t="str">
        <f t="shared" si="7"/>
        <v/>
      </c>
      <c r="O43" s="11" t="str">
        <f t="shared" si="8"/>
        <v/>
      </c>
      <c r="P43" s="11" t="str">
        <f t="shared" si="0"/>
        <v/>
      </c>
      <c r="Q43" s="11" t="str">
        <f t="shared" si="9"/>
        <v>"flood_extent": {"UGA":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4" spans="1:17" ht="57.6" x14ac:dyDescent="0.55000000000000004">
      <c r="A44" s="12" t="s">
        <v>42</v>
      </c>
      <c r="B44" s="12" t="s">
        <v>72</v>
      </c>
      <c r="C44" s="12" t="s">
        <v>8</v>
      </c>
      <c r="D44" s="13"/>
      <c r="E44" s="13"/>
      <c r="F44" s="14" t="s">
        <v>73</v>
      </c>
      <c r="G44" s="15">
        <v>44575</v>
      </c>
      <c r="H44" s="16" t="str">
        <f t="shared" si="1"/>
        <v/>
      </c>
      <c r="I44" s="11" t="str">
        <f t="shared" si="2"/>
        <v/>
      </c>
      <c r="J44" s="11" t="str">
        <f t="shared" si="3"/>
        <v>"rainfall_extent": {</v>
      </c>
      <c r="K44" s="11" t="str">
        <f t="shared" si="4"/>
        <v>"EGY":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L44" s="11" t="str">
        <f t="shared" si="5"/>
        <v>}</v>
      </c>
      <c r="M44" s="11" t="str">
        <f t="shared" si="6"/>
        <v>,</v>
      </c>
      <c r="N44" s="11" t="str">
        <f t="shared" si="7"/>
        <v/>
      </c>
      <c r="O44" s="11" t="str">
        <f t="shared" si="8"/>
        <v/>
      </c>
      <c r="P44" s="11" t="str">
        <f t="shared" si="0"/>
        <v/>
      </c>
      <c r="Q44" s="11" t="str">
        <f t="shared" si="9"/>
        <v>"rainfall_extent": {"EGY":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45" spans="1:17" ht="100.8" x14ac:dyDescent="0.55000000000000004">
      <c r="A45" s="12" t="s">
        <v>42</v>
      </c>
      <c r="B45" s="12" t="s">
        <v>74</v>
      </c>
      <c r="C45" s="12" t="s">
        <v>7</v>
      </c>
      <c r="D45" s="13"/>
      <c r="E45" s="13"/>
      <c r="F45" s="14" t="s">
        <v>75</v>
      </c>
      <c r="G45" s="15">
        <v>44575</v>
      </c>
      <c r="H45" s="16" t="str">
        <f t="shared" si="1"/>
        <v/>
      </c>
      <c r="I45" s="11" t="str">
        <f t="shared" si="2"/>
        <v/>
      </c>
      <c r="J45" s="11" t="str">
        <f t="shared" si="3"/>
        <v>"cropland": {</v>
      </c>
      <c r="K45" s="11" t="str">
        <f t="shared" si="4"/>
        <v>"UGA":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45" s="11" t="str">
        <f t="shared" si="5"/>
        <v>,</v>
      </c>
      <c r="M45" s="11" t="str">
        <f t="shared" si="6"/>
        <v/>
      </c>
      <c r="N45" s="11" t="str">
        <f t="shared" si="7"/>
        <v/>
      </c>
      <c r="O45" s="11" t="str">
        <f t="shared" si="8"/>
        <v/>
      </c>
      <c r="P45" s="11" t="str">
        <f t="shared" si="0"/>
        <v/>
      </c>
      <c r="Q45" s="11" t="str">
        <f t="shared" si="9"/>
        <v>"cropland": {"UGA":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6" spans="1:17" ht="100.8" x14ac:dyDescent="0.55000000000000004">
      <c r="A46" s="12" t="s">
        <v>42</v>
      </c>
      <c r="B46" s="12" t="s">
        <v>74</v>
      </c>
      <c r="C46" s="12" t="s">
        <v>9</v>
      </c>
      <c r="D46" s="13"/>
      <c r="E46" s="13"/>
      <c r="F46" s="14" t="s">
        <v>76</v>
      </c>
      <c r="G46" s="15">
        <v>44575</v>
      </c>
      <c r="H46" s="16" t="str">
        <f t="shared" si="1"/>
        <v/>
      </c>
      <c r="I46" s="11" t="str">
        <f t="shared" si="2"/>
        <v/>
      </c>
      <c r="J46" s="11" t="str">
        <f t="shared" si="3"/>
        <v/>
      </c>
      <c r="K46" s="11" t="str">
        <f t="shared" si="4"/>
        <v>"ZWE":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L46" s="11" t="str">
        <f t="shared" si="5"/>
        <v>}</v>
      </c>
      <c r="M46" s="11" t="str">
        <f t="shared" si="6"/>
        <v>,</v>
      </c>
      <c r="N46" s="11" t="str">
        <f t="shared" si="7"/>
        <v/>
      </c>
      <c r="O46" s="11" t="str">
        <f t="shared" si="8"/>
        <v/>
      </c>
      <c r="P46" s="11" t="str">
        <f t="shared" si="0"/>
        <v/>
      </c>
      <c r="Q46" s="11" t="str">
        <f t="shared" si="9"/>
        <v>"ZWE":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47" spans="1:17" ht="86.4" x14ac:dyDescent="0.55000000000000004">
      <c r="A47" s="12" t="s">
        <v>42</v>
      </c>
      <c r="B47" s="12" t="s">
        <v>77</v>
      </c>
      <c r="C47" s="12" t="s">
        <v>7</v>
      </c>
      <c r="D47" s="13"/>
      <c r="E47" s="13"/>
      <c r="F47" s="14" t="s">
        <v>78</v>
      </c>
      <c r="G47" s="15">
        <v>44575</v>
      </c>
      <c r="H47" s="16" t="str">
        <f t="shared" si="1"/>
        <v/>
      </c>
      <c r="I47" s="11" t="str">
        <f t="shared" si="2"/>
        <v/>
      </c>
      <c r="J47" s="11" t="str">
        <f t="shared" si="3"/>
        <v>"grassland": {</v>
      </c>
      <c r="K47" s="11" t="str">
        <f t="shared" si="4"/>
        <v>"UGA":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47" s="11" t="str">
        <f t="shared" si="5"/>
        <v>}</v>
      </c>
      <c r="M47" s="11" t="str">
        <f t="shared" si="6"/>
        <v>,</v>
      </c>
      <c r="N47" s="11" t="str">
        <f t="shared" si="7"/>
        <v/>
      </c>
      <c r="O47" s="11" t="str">
        <f t="shared" si="8"/>
        <v/>
      </c>
      <c r="P47" s="11" t="str">
        <f t="shared" si="0"/>
        <v/>
      </c>
      <c r="Q47" s="11" t="str">
        <f t="shared" si="9"/>
        <v>"grassland": {"UGA":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48" spans="1:17" ht="72" x14ac:dyDescent="0.55000000000000004">
      <c r="A48" s="12" t="s">
        <v>42</v>
      </c>
      <c r="B48" s="12" t="s">
        <v>79</v>
      </c>
      <c r="C48" s="12" t="s">
        <v>7</v>
      </c>
      <c r="D48" s="13"/>
      <c r="E48" s="13"/>
      <c r="F48" s="14" t="s">
        <v>80</v>
      </c>
      <c r="G48" s="15">
        <v>44575</v>
      </c>
      <c r="H48" s="16" t="str">
        <f t="shared" si="1"/>
        <v/>
      </c>
      <c r="I48" s="11" t="str">
        <f t="shared" si="2"/>
        <v/>
      </c>
      <c r="J48" s="11" t="str">
        <f t="shared" si="3"/>
        <v>"wall_type": {</v>
      </c>
      <c r="K48" s="11" t="str">
        <f t="shared" si="4"/>
        <v>"UGA":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L48" s="11" t="str">
        <f t="shared" si="5"/>
        <v>}</v>
      </c>
      <c r="M48" s="11" t="str">
        <f t="shared" si="6"/>
        <v>,</v>
      </c>
      <c r="N48" s="11" t="str">
        <f t="shared" si="7"/>
        <v/>
      </c>
      <c r="O48" s="11" t="str">
        <f t="shared" si="8"/>
        <v/>
      </c>
      <c r="P48" s="11" t="str">
        <f t="shared" si="0"/>
        <v/>
      </c>
      <c r="Q48" s="11" t="str">
        <f t="shared" si="9"/>
        <v>"wall_type": {"UGA":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49" spans="1:17" ht="72" x14ac:dyDescent="0.55000000000000004">
      <c r="A49" s="12" t="s">
        <v>42</v>
      </c>
      <c r="B49" s="12" t="s">
        <v>81</v>
      </c>
      <c r="C49" s="12" t="s">
        <v>7</v>
      </c>
      <c r="D49" s="13"/>
      <c r="E49" s="13"/>
      <c r="F49" s="14" t="s">
        <v>82</v>
      </c>
      <c r="G49" s="15">
        <v>44575</v>
      </c>
      <c r="H49" s="16" t="str">
        <f t="shared" si="1"/>
        <v/>
      </c>
      <c r="I49" s="11" t="str">
        <f t="shared" si="2"/>
        <v/>
      </c>
      <c r="J49" s="11" t="str">
        <f t="shared" si="3"/>
        <v>"roof_type": {</v>
      </c>
      <c r="K49" s="11" t="str">
        <f t="shared" si="4"/>
        <v>"UGA":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c r="L49" s="11" t="str">
        <f t="shared" si="5"/>
        <v>}</v>
      </c>
      <c r="M49" s="11" t="str">
        <f t="shared" si="6"/>
        <v>,</v>
      </c>
      <c r="N49" s="11" t="str">
        <f t="shared" si="7"/>
        <v/>
      </c>
      <c r="O49" s="11" t="str">
        <f t="shared" si="8"/>
        <v/>
      </c>
      <c r="P49" s="11" t="str">
        <f t="shared" si="0"/>
        <v/>
      </c>
      <c r="Q49" s="11" t="str">
        <f t="shared" si="9"/>
        <v>"roof_type": {"UGA":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row>
    <row r="50" spans="1:17" ht="57.6" x14ac:dyDescent="0.55000000000000004">
      <c r="A50" s="12" t="s">
        <v>42</v>
      </c>
      <c r="B50" s="12" t="s">
        <v>83</v>
      </c>
      <c r="C50" s="12" t="s">
        <v>7</v>
      </c>
      <c r="D50" s="13"/>
      <c r="E50" s="13"/>
      <c r="F50" s="14" t="s">
        <v>84</v>
      </c>
      <c r="G50" s="15">
        <v>44575</v>
      </c>
      <c r="H50" s="16" t="str">
        <f t="shared" si="1"/>
        <v/>
      </c>
      <c r="I50" s="11" t="str">
        <f t="shared" si="2"/>
        <v/>
      </c>
      <c r="J50" s="11" t="str">
        <f t="shared" si="3"/>
        <v>"poverty_incidence": {</v>
      </c>
      <c r="K50" s="11" t="str">
        <f t="shared" si="4"/>
        <v>"UGA":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L50" s="11" t="str">
        <f t="shared" si="5"/>
        <v>}</v>
      </c>
      <c r="M50" s="11" t="str">
        <f t="shared" si="6"/>
        <v>,</v>
      </c>
      <c r="N50" s="11" t="str">
        <f t="shared" si="7"/>
        <v/>
      </c>
      <c r="O50" s="11" t="str">
        <f t="shared" si="8"/>
        <v/>
      </c>
      <c r="P50" s="11" t="str">
        <f t="shared" si="0"/>
        <v/>
      </c>
      <c r="Q50" s="11" t="str">
        <f t="shared" si="9"/>
        <v>"poverty_incidence": {"UGA":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51" spans="1:17" ht="115.2" x14ac:dyDescent="0.55000000000000004">
      <c r="A51" s="12" t="s">
        <v>42</v>
      </c>
      <c r="B51" s="12" t="s">
        <v>85</v>
      </c>
      <c r="C51" s="12" t="s">
        <v>7</v>
      </c>
      <c r="D51" s="13"/>
      <c r="E51" s="13"/>
      <c r="F51" s="14" t="s">
        <v>86</v>
      </c>
      <c r="G51" s="15">
        <v>44575</v>
      </c>
      <c r="H51" s="16" t="str">
        <f t="shared" si="1"/>
        <v/>
      </c>
      <c r="I51" s="11" t="str">
        <f t="shared" si="2"/>
        <v/>
      </c>
      <c r="J51" s="11" t="str">
        <f t="shared" si="3"/>
        <v>"flood_vulnerability_index": {</v>
      </c>
      <c r="K51" s="11" t="str">
        <f t="shared" si="4"/>
        <v>"UGA":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L51" s="11" t="str">
        <f t="shared" si="5"/>
        <v>}</v>
      </c>
      <c r="M51" s="11" t="str">
        <f t="shared" si="6"/>
        <v>,</v>
      </c>
      <c r="N51" s="11" t="str">
        <f t="shared" si="7"/>
        <v/>
      </c>
      <c r="O51" s="11" t="str">
        <f t="shared" si="8"/>
        <v/>
      </c>
      <c r="P51" s="11" t="str">
        <f t="shared" si="0"/>
        <v/>
      </c>
      <c r="Q51" s="11" t="str">
        <f t="shared" si="9"/>
        <v>"flood_vulnerability_index": {"UGA":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52" spans="1:17" ht="43.2" x14ac:dyDescent="0.55000000000000004">
      <c r="A52" s="12" t="s">
        <v>42</v>
      </c>
      <c r="B52" s="12" t="s">
        <v>87</v>
      </c>
      <c r="C52" s="12" t="s">
        <v>9</v>
      </c>
      <c r="D52" s="13"/>
      <c r="E52" s="13"/>
      <c r="F52" s="14" t="s">
        <v>88</v>
      </c>
      <c r="G52" s="15">
        <v>44575</v>
      </c>
      <c r="H52" s="16" t="str">
        <f t="shared" si="1"/>
        <v/>
      </c>
      <c r="I52" s="11" t="str">
        <f t="shared" si="2"/>
        <v/>
      </c>
      <c r="J52" s="11" t="str">
        <f t="shared" si="3"/>
        <v>"dam": {</v>
      </c>
      <c r="K52" s="11" t="str">
        <f t="shared" si="4"/>
        <v>"ZWE": "This layer represents a selection of dams, and their associated reservoirs in Zimbabwe. The selection is made, based on the  Zimbabwe National Water Authority.&lt;br /&gt;&lt;br /&gt;Source Link Zimbabwe:&lt;ul&gt;&lt;li&gt;&lt;a href='https://www.zinwa.co.zw/dam-levels/'&gt;https://www.zinwa.co.zw/dam-levels/&lt;/a&gt;&lt;/li&gt;&lt;/ul&gt;"</v>
      </c>
      <c r="L52" s="11" t="str">
        <f t="shared" si="5"/>
        <v>}</v>
      </c>
      <c r="M52" s="11" t="str">
        <f t="shared" si="6"/>
        <v>,</v>
      </c>
      <c r="N52" s="11" t="str">
        <f t="shared" si="7"/>
        <v/>
      </c>
      <c r="O52" s="11" t="str">
        <f t="shared" si="8"/>
        <v/>
      </c>
      <c r="P52" s="11" t="str">
        <f t="shared" si="0"/>
        <v/>
      </c>
      <c r="Q52" s="11" t="str">
        <f t="shared" si="9"/>
        <v>"dam": {"ZWE": "This layer represents a selection of dams, and their associated reservoirs in Zimbabwe. The selection is made, based on the  Zimbabwe National Water Authority.&lt;br /&gt;&lt;br /&gt;Source Link Zimbabwe:&lt;ul&gt;&lt;li&gt;&lt;a href='https://www.zinwa.co.zw/dam-levels/'&gt;https://www.zinwa.co.zw/dam-levels/&lt;/a&gt;&lt;/li&gt;&lt;/ul&gt;"},</v>
      </c>
    </row>
    <row r="53" spans="1:17" ht="115.2" x14ac:dyDescent="0.55000000000000004">
      <c r="A53" s="12" t="s">
        <v>42</v>
      </c>
      <c r="B53" s="12" t="s">
        <v>89</v>
      </c>
      <c r="C53" s="12" t="s">
        <v>9</v>
      </c>
      <c r="D53" s="13"/>
      <c r="E53" s="13"/>
      <c r="F53" s="14" t="s">
        <v>90</v>
      </c>
      <c r="G53" s="15">
        <v>44575</v>
      </c>
      <c r="H53" s="16" t="str">
        <f t="shared" si="1"/>
        <v/>
      </c>
      <c r="I53" s="11" t="str">
        <f t="shared" si="2"/>
        <v/>
      </c>
      <c r="J53" s="11" t="str">
        <f t="shared" si="3"/>
        <v>"drought_vulnerability_index": {</v>
      </c>
      <c r="K53" s="11" t="str">
        <f t="shared" si="4"/>
        <v>"ZWE":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L53" s="11" t="str">
        <f t="shared" si="5"/>
        <v>}</v>
      </c>
      <c r="M53" s="11" t="str">
        <f t="shared" si="6"/>
        <v>,</v>
      </c>
      <c r="N53" s="11" t="str">
        <f t="shared" si="7"/>
        <v/>
      </c>
      <c r="O53" s="11" t="str">
        <f t="shared" si="8"/>
        <v/>
      </c>
      <c r="P53" s="11" t="str">
        <f t="shared" si="0"/>
        <v/>
      </c>
      <c r="Q53" s="11" t="str">
        <f t="shared" si="9"/>
        <v>"drought_vulnerability_index": {"ZWE":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54" spans="1:17" ht="158.4" x14ac:dyDescent="0.55000000000000004">
      <c r="A54" s="12" t="s">
        <v>42</v>
      </c>
      <c r="B54" s="12" t="s">
        <v>91</v>
      </c>
      <c r="C54" s="12" t="s">
        <v>7</v>
      </c>
      <c r="D54" s="13"/>
      <c r="E54" s="13"/>
      <c r="F54" s="14" t="s">
        <v>92</v>
      </c>
      <c r="G54" s="15">
        <v>44575</v>
      </c>
      <c r="H54" s="16" t="str">
        <f t="shared" si="1"/>
        <v/>
      </c>
      <c r="I54" s="11" t="str">
        <f t="shared" si="2"/>
        <v/>
      </c>
      <c r="J54" s="11" t="str">
        <f t="shared" si="3"/>
        <v>"covidrisk": {</v>
      </c>
      <c r="K54" s="11" t="str">
        <f t="shared" si="4"/>
        <v>"UGA":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L54" s="11" t="str">
        <f t="shared" si="5"/>
        <v>}</v>
      </c>
      <c r="M54" s="11" t="str">
        <f t="shared" si="6"/>
        <v>,</v>
      </c>
      <c r="N54" s="11" t="str">
        <f t="shared" si="7"/>
        <v/>
      </c>
      <c r="O54" s="11" t="str">
        <f t="shared" si="8"/>
        <v/>
      </c>
      <c r="P54" s="11" t="str">
        <f t="shared" si="0"/>
        <v/>
      </c>
      <c r="Q54" s="11" t="str">
        <f t="shared" si="9"/>
        <v>"covidrisk": {"UGA":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55" spans="1:17" ht="43.2" x14ac:dyDescent="0.55000000000000004">
      <c r="A55" s="12" t="s">
        <v>42</v>
      </c>
      <c r="B55" s="12" t="s">
        <v>93</v>
      </c>
      <c r="C55" s="12" t="s">
        <v>29</v>
      </c>
      <c r="D55" s="13"/>
      <c r="E55" s="13"/>
      <c r="F55" s="14" t="s">
        <v>94</v>
      </c>
      <c r="G55" s="15">
        <v>44575</v>
      </c>
      <c r="H55" s="16" t="str">
        <f t="shared" si="1"/>
        <v/>
      </c>
      <c r="I55" s="11" t="str">
        <f t="shared" si="2"/>
        <v/>
      </c>
      <c r="J55" s="11" t="str">
        <f t="shared" si="3"/>
        <v>"health_sites": {</v>
      </c>
      <c r="K55" s="11" t="str">
        <f t="shared" si="4"/>
        <v>"PHL": "Health facilities by type and location. Health facility types &lt;strong&gt;hospital&lt;/strong&gt; and &lt;strong&gt;clinic&lt;/strong&gt; are shown with different markers. Other types are omitted and rare in the data.&lt;br /&gt;&lt;br /&gt;Source: &lt;a href='https://healthsites.io/'&gt;https://healthsites.io/&lt;a/&gt;"</v>
      </c>
      <c r="L55" s="11" t="str">
        <f t="shared" si="5"/>
        <v>}</v>
      </c>
      <c r="M55" s="11" t="str">
        <f t="shared" si="6"/>
        <v>,</v>
      </c>
      <c r="N55" s="11" t="str">
        <f t="shared" si="7"/>
        <v/>
      </c>
      <c r="O55" s="11" t="str">
        <f t="shared" si="8"/>
        <v/>
      </c>
      <c r="P55" s="11" t="str">
        <f t="shared" si="0"/>
        <v/>
      </c>
      <c r="Q55" s="11" t="str">
        <f t="shared" si="9"/>
        <v>"health_sites": {"PHL":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56" spans="1:17" ht="57.6" x14ac:dyDescent="0.55000000000000004">
      <c r="A56" s="12" t="s">
        <v>42</v>
      </c>
      <c r="B56" s="12" t="s">
        <v>95</v>
      </c>
      <c r="C56" s="12" t="s">
        <v>7</v>
      </c>
      <c r="D56" s="13"/>
      <c r="E56" s="13"/>
      <c r="F56" s="14" t="s">
        <v>96</v>
      </c>
      <c r="G56" s="15">
        <v>44575</v>
      </c>
      <c r="H56" s="16" t="str">
        <f t="shared" si="1"/>
        <v/>
      </c>
      <c r="I56" s="11" t="str">
        <f t="shared" si="2"/>
        <v/>
      </c>
      <c r="J56" s="11" t="str">
        <f t="shared" si="3"/>
        <v>"population": {</v>
      </c>
      <c r="K56" s="11" t="str">
        <f t="shared" si="4"/>
        <v>"UGA":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56" s="11" t="str">
        <f t="shared" si="5"/>
        <v>}</v>
      </c>
      <c r="M56" s="11" t="str">
        <f t="shared" si="6"/>
        <v>,</v>
      </c>
      <c r="N56" s="11" t="str">
        <f t="shared" si="7"/>
        <v/>
      </c>
      <c r="O56" s="11" t="str">
        <f t="shared" si="8"/>
        <v/>
      </c>
      <c r="P56" s="11" t="str">
        <f t="shared" si="0"/>
        <v/>
      </c>
      <c r="Q56" s="11" t="str">
        <f t="shared" si="9"/>
        <v>"population": {"UGA":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57" spans="1:17" ht="230.4" x14ac:dyDescent="0.55000000000000004">
      <c r="A57" s="12" t="s">
        <v>42</v>
      </c>
      <c r="B57" s="12" t="s">
        <v>97</v>
      </c>
      <c r="C57" s="12" t="s">
        <v>8</v>
      </c>
      <c r="D57" s="13"/>
      <c r="E57" s="13"/>
      <c r="F57" s="14" t="s">
        <v>98</v>
      </c>
      <c r="G57" s="15">
        <v>44575</v>
      </c>
      <c r="H57" s="16" t="str">
        <f t="shared" si="1"/>
        <v/>
      </c>
      <c r="I57" s="11" t="str">
        <f t="shared" si="2"/>
        <v/>
      </c>
      <c r="J57" s="11" t="str">
        <f t="shared" si="3"/>
        <v>"flood_susceptibility": {</v>
      </c>
      <c r="K57" s="11" t="str">
        <f t="shared" si="4"/>
        <v>"EGY":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L57" s="11" t="str">
        <f t="shared" si="5"/>
        <v>}</v>
      </c>
      <c r="M57" s="11" t="str">
        <f t="shared" si="6"/>
        <v>,</v>
      </c>
      <c r="N57" s="11" t="str">
        <f t="shared" si="7"/>
        <v/>
      </c>
      <c r="O57" s="11" t="str">
        <f t="shared" si="8"/>
        <v/>
      </c>
      <c r="P57" s="11" t="str">
        <f t="shared" si="0"/>
        <v/>
      </c>
      <c r="Q57" s="11" t="str">
        <f t="shared" si="9"/>
        <v>"flood_susceptibility": {"EGY":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58" spans="1:17" ht="28.8" x14ac:dyDescent="0.55000000000000004">
      <c r="A58" s="12" t="s">
        <v>42</v>
      </c>
      <c r="B58" s="12" t="s">
        <v>99</v>
      </c>
      <c r="C58" s="12" t="s">
        <v>29</v>
      </c>
      <c r="D58" s="13"/>
      <c r="E58" s="13"/>
      <c r="F58" s="14" t="s">
        <v>100</v>
      </c>
      <c r="G58" s="15">
        <v>44575</v>
      </c>
      <c r="H58" s="16" t="str">
        <f t="shared" si="1"/>
        <v/>
      </c>
      <c r="I58" s="11" t="str">
        <f t="shared" si="2"/>
        <v/>
      </c>
      <c r="J58" s="11" t="str">
        <f t="shared" si="3"/>
        <v>"dengue_cases_average": {</v>
      </c>
      <c r="K58" s="11" t="str">
        <f t="shared" si="4"/>
        <v>"PHL": "Number of dengue cases per administrative division per year. &lt;br /&gt;&lt;br /&gt;Source: &lt;a href=\"https://doh.gov.ph/statistics\"&gt;https://doh.gov.ph/statistics/&lt;/a&gt;"</v>
      </c>
      <c r="L58" s="11" t="str">
        <f t="shared" si="5"/>
        <v>}</v>
      </c>
      <c r="M58" s="11" t="str">
        <f t="shared" si="6"/>
        <v>,</v>
      </c>
      <c r="N58" s="11" t="str">
        <f t="shared" si="7"/>
        <v/>
      </c>
      <c r="O58" s="11" t="str">
        <f t="shared" si="8"/>
        <v/>
      </c>
      <c r="P58" s="11" t="str">
        <f t="shared" si="0"/>
        <v/>
      </c>
      <c r="Q58" s="11" t="str">
        <f t="shared" si="9"/>
        <v>"dengue_cases_average": {"PHL": "Number of dengue cases per administrative division per year. &lt;br /&gt;&lt;br /&gt;Source: &lt;a href=\"https://doh.gov.ph/statistics\"&gt;https://doh.gov.ph/statistics/&lt;/a&gt;"},</v>
      </c>
    </row>
    <row r="59" spans="1:17" ht="28.8" x14ac:dyDescent="0.55000000000000004">
      <c r="A59" s="12" t="s">
        <v>42</v>
      </c>
      <c r="B59" s="12" t="s">
        <v>101</v>
      </c>
      <c r="C59" s="12" t="s">
        <v>29</v>
      </c>
      <c r="D59" s="13"/>
      <c r="E59" s="13"/>
      <c r="F59" s="14" t="s">
        <v>102</v>
      </c>
      <c r="G59" s="15">
        <v>44575</v>
      </c>
      <c r="H59" s="16" t="str">
        <f t="shared" si="1"/>
        <v/>
      </c>
      <c r="I59" s="11" t="str">
        <f t="shared" si="2"/>
        <v/>
      </c>
      <c r="J59" s="11" t="str">
        <f t="shared" si="3"/>
        <v>"dengue_incidence_average": {</v>
      </c>
      <c r="K59" s="11" t="str">
        <f t="shared" si="4"/>
        <v>"PHL": "Number of dengue cases per 10.000.000 people per administrative division per year. &lt;br /&gt;&lt;br /&gt;Source: &lt;a href=\"https://doh.gov.ph/statistics\"&gt;https://doh.gov.ph/statistics/&lt;/a&gt;"</v>
      </c>
      <c r="L59" s="11" t="str">
        <f t="shared" si="5"/>
        <v>}</v>
      </c>
      <c r="M59" s="11" t="str">
        <f t="shared" si="6"/>
        <v>,</v>
      </c>
      <c r="N59" s="11" t="str">
        <f t="shared" si="7"/>
        <v/>
      </c>
      <c r="O59" s="11" t="str">
        <f t="shared" si="8"/>
        <v/>
      </c>
      <c r="P59" s="11" t="str">
        <f t="shared" si="0"/>
        <v/>
      </c>
      <c r="Q59" s="11" t="str">
        <f t="shared" si="9"/>
        <v>"dengue_incidence_average": {"PHL": "Number of dengue cases per 10.000.000 people per administrative division per year. &lt;br /&gt;&lt;br /&gt;Source: &lt;a href=\"https://doh.gov.ph/statistics\"&gt;https://doh.gov.ph/statistics/&lt;/a&gt;"},</v>
      </c>
    </row>
    <row r="60" spans="1:17" ht="43.2" x14ac:dyDescent="0.55000000000000004">
      <c r="A60" s="12" t="s">
        <v>42</v>
      </c>
      <c r="B60" s="12" t="s">
        <v>26</v>
      </c>
      <c r="C60" s="12" t="s">
        <v>29</v>
      </c>
      <c r="D60" s="13"/>
      <c r="E60" s="13"/>
      <c r="F60" s="14" t="s">
        <v>27</v>
      </c>
      <c r="G60" s="15">
        <v>44575</v>
      </c>
      <c r="H60" s="16" t="str">
        <f t="shared" si="1"/>
        <v/>
      </c>
      <c r="I60" s="11" t="str">
        <f t="shared" si="2"/>
        <v/>
      </c>
      <c r="J60" s="11" t="str">
        <f t="shared" si="3"/>
        <v>"potential_cases": {</v>
      </c>
      <c r="K60" s="11" t="str">
        <f t="shared" si="4"/>
        <v>"PHL": "Number of potential dengue cases, based on dengue risk and demographic data. &lt;br /&gt;&lt;br /&gt;Source demographic data: &lt;a href=\"https://data.humdata.org/dataset/philippines-pre-disaster-indicators\"&gt;https://data.humdata.org/dataset/philippines-pre-disaster-indicators/&lt;/a&gt;"</v>
      </c>
      <c r="L60" s="11" t="str">
        <f t="shared" si="5"/>
        <v>,</v>
      </c>
      <c r="M60" s="11" t="str">
        <f t="shared" si="6"/>
        <v/>
      </c>
      <c r="N60" s="11" t="str">
        <f t="shared" si="7"/>
        <v/>
      </c>
      <c r="O60" s="11" t="str">
        <f t="shared" si="8"/>
        <v/>
      </c>
      <c r="P60" s="11" t="str">
        <f t="shared" si="0"/>
        <v/>
      </c>
      <c r="Q60" s="11" t="str">
        <f t="shared" si="9"/>
        <v>"potential_cases": {"PHL": "Number of potential dengue cases, based on dengue risk and demographic data. &lt;br /&gt;&lt;br /&gt;Source demographic data: &lt;a href=\"https://data.humdata.org/dataset/philippines-pre-disaster-indicators\"&gt;https://data.humdata.org/dataset/philippines-pre-disaster-indicators/&lt;/a&gt;",</v>
      </c>
    </row>
    <row r="61" spans="1:17" ht="43.2" x14ac:dyDescent="0.55000000000000004">
      <c r="A61" s="12" t="s">
        <v>42</v>
      </c>
      <c r="B61" s="12" t="s">
        <v>26</v>
      </c>
      <c r="C61" s="12" t="s">
        <v>30</v>
      </c>
      <c r="D61" s="13"/>
      <c r="E61" s="13"/>
      <c r="F61" s="14" t="s">
        <v>28</v>
      </c>
      <c r="G61" s="15">
        <v>44575</v>
      </c>
      <c r="H61" s="16" t="str">
        <f t="shared" si="1"/>
        <v/>
      </c>
      <c r="I61" s="11" t="str">
        <f t="shared" si="2"/>
        <v/>
      </c>
      <c r="J61" s="11" t="str">
        <f t="shared" si="3"/>
        <v/>
      </c>
      <c r="K61" s="11" t="str">
        <f t="shared" si="4"/>
        <v>"ETH":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L61" s="11" t="str">
        <f t="shared" si="5"/>
        <v>}</v>
      </c>
      <c r="M61" s="11" t="str">
        <f t="shared" si="6"/>
        <v>,</v>
      </c>
      <c r="N61" s="11" t="str">
        <f t="shared" si="7"/>
        <v/>
      </c>
      <c r="O61" s="11" t="str">
        <f t="shared" si="8"/>
        <v/>
      </c>
      <c r="P61" s="11" t="str">
        <f t="shared" si="0"/>
        <v/>
      </c>
      <c r="Q61" s="11" t="str">
        <f t="shared" si="9"/>
        <v>"ETH":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62" spans="1:17" ht="57.6" x14ac:dyDescent="0.55000000000000004">
      <c r="A62" s="12" t="s">
        <v>42</v>
      </c>
      <c r="B62" s="12" t="s">
        <v>31</v>
      </c>
      <c r="C62" s="12" t="s">
        <v>30</v>
      </c>
      <c r="D62" s="13"/>
      <c r="E62" s="13"/>
      <c r="F62" s="14" t="s">
        <v>32</v>
      </c>
      <c r="G62" s="15">
        <v>44575</v>
      </c>
      <c r="H62" s="16" t="str">
        <f t="shared" si="1"/>
        <v/>
      </c>
      <c r="I62" s="11" t="str">
        <f t="shared" si="2"/>
        <v/>
      </c>
      <c r="J62" s="11" t="str">
        <f t="shared" si="3"/>
        <v>"potential_cases_U5": {</v>
      </c>
      <c r="K62" s="11" t="str">
        <f t="shared" si="4"/>
        <v>"ETH":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62" s="11" t="str">
        <f t="shared" si="5"/>
        <v>}</v>
      </c>
      <c r="M62" s="11" t="str">
        <f t="shared" si="6"/>
        <v>,</v>
      </c>
      <c r="N62" s="11" t="str">
        <f t="shared" si="7"/>
        <v/>
      </c>
      <c r="O62" s="11" t="str">
        <f t="shared" si="8"/>
        <v/>
      </c>
      <c r="P62" s="11" t="str">
        <f t="shared" si="0"/>
        <v/>
      </c>
      <c r="Q62" s="11" t="str">
        <f t="shared" si="9"/>
        <v>"potential_cases_U5": {"ETH":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63" spans="1:17" ht="57.6" x14ac:dyDescent="0.55000000000000004">
      <c r="A63" s="12" t="s">
        <v>42</v>
      </c>
      <c r="B63" s="12" t="s">
        <v>33</v>
      </c>
      <c r="C63" s="12" t="s">
        <v>29</v>
      </c>
      <c r="D63" s="13"/>
      <c r="E63" s="13"/>
      <c r="F63" s="14" t="s">
        <v>34</v>
      </c>
      <c r="G63" s="15">
        <v>44575</v>
      </c>
      <c r="H63" s="16" t="str">
        <f t="shared" si="1"/>
        <v/>
      </c>
      <c r="I63" s="11" t="str">
        <f t="shared" si="2"/>
        <v/>
      </c>
      <c r="J63" s="11" t="str">
        <f t="shared" si="3"/>
        <v>"potential_cases_U9": {</v>
      </c>
      <c r="K63" s="11" t="str">
        <f t="shared" si="4"/>
        <v>"PHL":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L63" s="11" t="str">
        <f t="shared" si="5"/>
        <v>}</v>
      </c>
      <c r="M63" s="11" t="str">
        <f t="shared" si="6"/>
        <v>,</v>
      </c>
      <c r="N63" s="11" t="str">
        <f t="shared" si="7"/>
        <v/>
      </c>
      <c r="O63" s="11" t="str">
        <f t="shared" si="8"/>
        <v/>
      </c>
      <c r="P63" s="11" t="str">
        <f t="shared" si="0"/>
        <v/>
      </c>
      <c r="Q63" s="11" t="str">
        <f t="shared" si="9"/>
        <v>"potential_cases_U9": {"PHL":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64" spans="1:17" ht="57.6" x14ac:dyDescent="0.55000000000000004">
      <c r="A64" s="12" t="s">
        <v>42</v>
      </c>
      <c r="B64" s="12" t="s">
        <v>35</v>
      </c>
      <c r="C64" s="12" t="s">
        <v>29</v>
      </c>
      <c r="D64" s="13"/>
      <c r="E64" s="13"/>
      <c r="F64" s="14" t="s">
        <v>36</v>
      </c>
      <c r="G64" s="15">
        <v>44575</v>
      </c>
      <c r="H64" s="16" t="str">
        <f t="shared" si="1"/>
        <v/>
      </c>
      <c r="I64" s="11" t="str">
        <f t="shared" si="2"/>
        <v/>
      </c>
      <c r="J64" s="11" t="str">
        <f t="shared" si="3"/>
        <v>"potential_cases_65": {</v>
      </c>
      <c r="K64" s="11" t="str">
        <f t="shared" si="4"/>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L64" s="11" t="str">
        <f t="shared" si="5"/>
        <v>,</v>
      </c>
      <c r="M64" s="11" t="str">
        <f t="shared" si="6"/>
        <v/>
      </c>
      <c r="N64" s="11" t="str">
        <f t="shared" si="7"/>
        <v/>
      </c>
      <c r="O64" s="11" t="str">
        <f t="shared" si="8"/>
        <v/>
      </c>
      <c r="P64" s="11" t="str">
        <f t="shared" si="0"/>
        <v/>
      </c>
      <c r="Q64" s="11" t="str">
        <f t="shared" si="9"/>
        <v>"potential_cases_65": {"PHL":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65" spans="1:17" ht="57.6" x14ac:dyDescent="0.55000000000000004">
      <c r="A65" s="12" t="s">
        <v>42</v>
      </c>
      <c r="B65" s="12" t="s">
        <v>35</v>
      </c>
      <c r="C65" s="12" t="s">
        <v>30</v>
      </c>
      <c r="D65" s="13"/>
      <c r="E65" s="13"/>
      <c r="F65" s="14" t="s">
        <v>37</v>
      </c>
      <c r="G65" s="15">
        <v>44575</v>
      </c>
      <c r="H65" s="16" t="str">
        <f t="shared" si="1"/>
        <v/>
      </c>
      <c r="I65" s="11" t="str">
        <f t="shared" si="2"/>
        <v/>
      </c>
      <c r="J65" s="11" t="str">
        <f t="shared" si="3"/>
        <v/>
      </c>
      <c r="K65" s="11" t="str">
        <f t="shared" si="4"/>
        <v>"ETH":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L65" s="11" t="str">
        <f t="shared" si="5"/>
        <v>}</v>
      </c>
      <c r="M65" s="11" t="str">
        <f t="shared" si="6"/>
        <v>,</v>
      </c>
      <c r="N65" s="11" t="str">
        <f t="shared" si="7"/>
        <v/>
      </c>
      <c r="O65" s="11" t="str">
        <f t="shared" si="8"/>
        <v/>
      </c>
      <c r="P65" s="11" t="str">
        <f t="shared" si="0"/>
        <v/>
      </c>
      <c r="Q65" s="11" t="str">
        <f t="shared" si="9"/>
        <v>"ETH":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66" spans="1:17" ht="86.4" x14ac:dyDescent="0.55000000000000004">
      <c r="A66" s="12" t="s">
        <v>42</v>
      </c>
      <c r="B66" s="12" t="s">
        <v>103</v>
      </c>
      <c r="C66" s="12" t="s">
        <v>9</v>
      </c>
      <c r="D66" s="13"/>
      <c r="E66" s="13"/>
      <c r="F66" s="14" t="s">
        <v>104</v>
      </c>
      <c r="G66" s="15">
        <v>44575</v>
      </c>
      <c r="H66" s="16" t="str">
        <f t="shared" si="1"/>
        <v/>
      </c>
      <c r="I66" s="11" t="str">
        <f t="shared" si="2"/>
        <v/>
      </c>
      <c r="J66" s="11" t="str">
        <f t="shared" si="3"/>
        <v>"small_ruminants": {</v>
      </c>
      <c r="K66" s="11" t="str">
        <f t="shared" si="4"/>
        <v>"ZWE": "Small ruminants exists of the summarised number sheep &amp; goats livestock numbers multiplied with the Livestock unit (LSU): 0.1 as reference unit to aggregate livestock from various species.&lt;br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c r="L66" s="11" t="str">
        <f t="shared" si="5"/>
        <v>}</v>
      </c>
      <c r="M66" s="11" t="str">
        <f t="shared" si="6"/>
        <v>,</v>
      </c>
      <c r="N66" s="11" t="str">
        <f t="shared" si="7"/>
        <v/>
      </c>
      <c r="O66" s="11" t="str">
        <f t="shared" si="8"/>
        <v/>
      </c>
      <c r="P66" s="11" t="str">
        <f t="shared" ref="P66:P84" si="10">IF(A67="","}","")</f>
        <v/>
      </c>
      <c r="Q66" s="11" t="str">
        <f t="shared" si="9"/>
        <v>"small_ruminants": {"ZWE": "Small ruminants exists of the summarised number sheep &amp; goats livestock numbers multiplied with the Livestock unit (LSU): 0.1 as reference unit to aggregate livestock from various species.&lt;br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row>
    <row r="67" spans="1:17" ht="86.4" x14ac:dyDescent="0.55000000000000004">
      <c r="A67" s="12" t="s">
        <v>42</v>
      </c>
      <c r="B67" s="12" t="s">
        <v>105</v>
      </c>
      <c r="C67" s="12" t="s">
        <v>9</v>
      </c>
      <c r="D67" s="13"/>
      <c r="E67" s="13"/>
      <c r="F67" s="14" t="s">
        <v>106</v>
      </c>
      <c r="G67" s="15">
        <v>44575</v>
      </c>
      <c r="H67" s="16" t="str">
        <f t="shared" ref="H67:H86" si="11">IF(A66="section","{","")</f>
        <v/>
      </c>
      <c r="I67" s="11" t="str">
        <f t="shared" ref="I67:I85" si="12">IF(A67=A66,"",""""&amp;A67&amp;""": {")</f>
        <v/>
      </c>
      <c r="J67" s="11" t="str">
        <f t="shared" ref="J67:J85" si="13">IF(B67=B66,"",""""&amp;B67&amp;""": {")</f>
        <v>"cattle": {</v>
      </c>
      <c r="K67" s="11" t="str">
        <f t="shared" ref="K67:K85" si="14">""""&amp;C67&amp;""": """&amp;F67&amp;""""</f>
        <v>"ZWE": "Livestock numbers cattle exists of the number of cattle multiplied with the Livestock unit (LSU): 1.0  as reference unit to aggregate livestock from various species.&lt;br /&gt;&lt;br /&gt;Source Links Zimbabwe:&lt;ul&gt;&lt;li&gt;Number of cattle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c r="L67" s="11" t="str">
        <f t="shared" ref="L67:L84" si="15">IF(B68=B67,",","}")</f>
        <v>}</v>
      </c>
      <c r="M67" s="11" t="str">
        <f t="shared" ref="M67:M84" si="16">IF(B67=B68,"",IF(A67=A68,",",""))</f>
        <v>,</v>
      </c>
      <c r="N67" s="11" t="str">
        <f t="shared" ref="N67:N84" si="17">IF(A68=A67,"",IF(A68="","}","},"))</f>
        <v/>
      </c>
      <c r="O67" s="11" t="str">
        <f t="shared" ref="O67:O84" si="18">IF(A68="","}","")</f>
        <v/>
      </c>
      <c r="P67" s="11" t="str">
        <f t="shared" si="10"/>
        <v/>
      </c>
      <c r="Q67" s="11" t="str">
        <f t="shared" ref="Q67:Q85" si="19">H67&amp;I67&amp;J67&amp;K67&amp;L67&amp;M67&amp;N67&amp;O67</f>
        <v>"cattle": {"ZWE": "Livestock numbers cattle exists of the number of cattle multiplied with the Livestock unit (LSU): 1.0  as reference unit to aggregate livestock from various species.&lt;br /&gt;&lt;br /&gt;Source Links Zimbabwe:&lt;ul&gt;&lt;li&gt;Number of cattle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row>
    <row r="68" spans="1:17" ht="115.2" x14ac:dyDescent="0.55000000000000004">
      <c r="A68" s="12" t="s">
        <v>42</v>
      </c>
      <c r="B68" s="12" t="s">
        <v>38</v>
      </c>
      <c r="C68" s="12" t="s">
        <v>9</v>
      </c>
      <c r="D68" s="13"/>
      <c r="E68" s="13"/>
      <c r="F68" s="14" t="s">
        <v>39</v>
      </c>
      <c r="G68" s="15">
        <v>44575</v>
      </c>
      <c r="H68" s="16" t="str">
        <f t="shared" si="11"/>
        <v/>
      </c>
      <c r="I68" s="11" t="str">
        <f t="shared" si="12"/>
        <v/>
      </c>
      <c r="J68" s="11" t="str">
        <f t="shared" si="13"/>
        <v>"small_ruminants_exposed": {</v>
      </c>
      <c r="K68" s="11" t="str">
        <f t="shared" si="14"/>
        <v>"ZWE":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L68" s="11" t="str">
        <f t="shared" si="15"/>
        <v>}</v>
      </c>
      <c r="M68" s="11" t="str">
        <f t="shared" si="16"/>
        <v>,</v>
      </c>
      <c r="N68" s="11" t="str">
        <f t="shared" si="17"/>
        <v/>
      </c>
      <c r="O68" s="11" t="str">
        <f t="shared" si="18"/>
        <v/>
      </c>
      <c r="P68" s="11" t="str">
        <f t="shared" si="10"/>
        <v/>
      </c>
      <c r="Q68" s="11" t="str">
        <f t="shared" si="19"/>
        <v>"small_ruminants_exposed": {"ZWE":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69" spans="1:17" ht="100.8" x14ac:dyDescent="0.55000000000000004">
      <c r="A69" s="12" t="s">
        <v>42</v>
      </c>
      <c r="B69" s="12" t="s">
        <v>41</v>
      </c>
      <c r="C69" s="12" t="s">
        <v>9</v>
      </c>
      <c r="D69" s="13"/>
      <c r="E69" s="13"/>
      <c r="F69" s="14" t="s">
        <v>107</v>
      </c>
      <c r="G69" s="15">
        <v>44575</v>
      </c>
      <c r="H69" s="16" t="str">
        <f t="shared" si="11"/>
        <v/>
      </c>
      <c r="I69" s="11" t="str">
        <f t="shared" si="12"/>
        <v/>
      </c>
      <c r="J69" s="11" t="str">
        <f t="shared" si="13"/>
        <v>"cattle_exposed": {</v>
      </c>
      <c r="K69" s="11" t="str">
        <f t="shared" si="14"/>
        <v>"ZWE":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2021.&lt;/li&gt;&lt;li&gt;Source assessment:&lt;br /&gt;&lt;a href='https://fscluster.org/zimbabwe/document/second-round-crop-and-livestock-0'&gt;https://fscluster.org/zimbabwe/document/second-round-crop-and-livestock-0&lt;/a&gt;.&lt;/li&gt;&lt;/ul&gt;"</v>
      </c>
      <c r="L69" s="11" t="str">
        <f t="shared" si="15"/>
        <v>}</v>
      </c>
      <c r="M69" s="11" t="str">
        <f t="shared" si="16"/>
        <v>,</v>
      </c>
      <c r="N69" s="11" t="str">
        <f t="shared" si="17"/>
        <v/>
      </c>
      <c r="O69" s="11" t="str">
        <f t="shared" si="18"/>
        <v/>
      </c>
      <c r="P69" s="11" t="str">
        <f t="shared" si="10"/>
        <v/>
      </c>
      <c r="Q69" s="11" t="str">
        <f t="shared" si="19"/>
        <v>"cattle_exposed": {"ZWE":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2021.&lt;/li&gt;&lt;li&gt;Source assessment:&lt;br /&gt;&lt;a href='https://fscluster.org/zimbabwe/document/second-round-crop-and-livestock-0'&gt;https://fscluster.org/zimbabwe/document/second-round-crop-and-livestock-0&lt;/a&gt;.&lt;/li&gt;&lt;/ul&gt;"},</v>
      </c>
    </row>
    <row r="70" spans="1:17" ht="28.8" x14ac:dyDescent="0.55000000000000004">
      <c r="A70" s="12" t="s">
        <v>42</v>
      </c>
      <c r="B70" s="12" t="s">
        <v>108</v>
      </c>
      <c r="C70" s="12" t="s">
        <v>30</v>
      </c>
      <c r="D70" s="13"/>
      <c r="E70" s="13"/>
      <c r="F70" s="14" t="s">
        <v>109</v>
      </c>
      <c r="G70" s="15">
        <v>44575</v>
      </c>
      <c r="H70" s="16" t="str">
        <f t="shared" si="11"/>
        <v/>
      </c>
      <c r="I70" s="11" t="str">
        <f t="shared" si="12"/>
        <v/>
      </c>
      <c r="J70" s="11" t="str">
        <f t="shared" si="13"/>
        <v>"Hotspot_General": {</v>
      </c>
      <c r="K70" s="11" t="str">
        <f t="shared" si="14"/>
        <v>"ETH": "Woreda need priority class: Hotspot Woredas Classification Final &lt;a href=\"http://www.ndrmc.gov.et/\"&gt;http://www.ndrmc.gov.et/&lt;/a&gt;"</v>
      </c>
      <c r="L70" s="11" t="str">
        <f t="shared" si="15"/>
        <v>}</v>
      </c>
      <c r="M70" s="11" t="str">
        <f t="shared" si="16"/>
        <v>,</v>
      </c>
      <c r="N70" s="11" t="str">
        <f t="shared" si="17"/>
        <v/>
      </c>
      <c r="O70" s="11" t="str">
        <f t="shared" si="18"/>
        <v/>
      </c>
      <c r="P70" s="11" t="str">
        <f t="shared" si="10"/>
        <v/>
      </c>
      <c r="Q70" s="11" t="str">
        <f t="shared" si="19"/>
        <v>"Hotspot_General": {"ETH": "Woreda need priority class: Hotspot Woredas Classification Final &lt;a href=\"http://www.ndrmc.gov.et/\"&gt;http://www.ndrmc.gov.et/&lt;/a&gt;"},</v>
      </c>
    </row>
    <row r="71" spans="1:17" ht="28.8" x14ac:dyDescent="0.55000000000000004">
      <c r="A71" s="12" t="s">
        <v>42</v>
      </c>
      <c r="B71" s="12" t="s">
        <v>110</v>
      </c>
      <c r="C71" s="12" t="s">
        <v>30</v>
      </c>
      <c r="D71" s="13"/>
      <c r="E71" s="13"/>
      <c r="F71" s="14" t="s">
        <v>111</v>
      </c>
      <c r="G71" s="15">
        <v>44575</v>
      </c>
      <c r="H71" s="16" t="str">
        <f t="shared" si="11"/>
        <v/>
      </c>
      <c r="I71" s="11" t="str">
        <f t="shared" si="12"/>
        <v/>
      </c>
      <c r="J71" s="11" t="str">
        <f t="shared" si="13"/>
        <v>"Hotspot_Water": {</v>
      </c>
      <c r="K71" s="11" t="str">
        <f t="shared" si="14"/>
        <v>"ETH": "WASH  need priority class: Hotspot Woredas Classification WASH &lt;a href=\"http://www.ndrmc.gov.et/\"&gt;http://www.ndrmc.gov.et/&lt;/a&gt;"</v>
      </c>
      <c r="L71" s="11" t="str">
        <f t="shared" si="15"/>
        <v>}</v>
      </c>
      <c r="M71" s="11" t="str">
        <f t="shared" si="16"/>
        <v>,</v>
      </c>
      <c r="N71" s="11" t="str">
        <f t="shared" si="17"/>
        <v/>
      </c>
      <c r="O71" s="11" t="str">
        <f t="shared" si="18"/>
        <v/>
      </c>
      <c r="P71" s="11" t="str">
        <f t="shared" si="10"/>
        <v/>
      </c>
      <c r="Q71" s="11" t="str">
        <f t="shared" si="19"/>
        <v>"Hotspot_Water": {"ETH": "WASH  need priority class: Hotspot Woredas Classification WASH &lt;a href=\"http://www.ndrmc.gov.et/\"&gt;http://www.ndrmc.gov.et/&lt;/a&gt;"},</v>
      </c>
    </row>
    <row r="72" spans="1:17" ht="28.8" x14ac:dyDescent="0.55000000000000004">
      <c r="A72" s="12" t="s">
        <v>42</v>
      </c>
      <c r="B72" s="12" t="s">
        <v>112</v>
      </c>
      <c r="C72" s="12" t="s">
        <v>30</v>
      </c>
      <c r="D72" s="13"/>
      <c r="E72" s="13"/>
      <c r="F72" s="14" t="s">
        <v>113</v>
      </c>
      <c r="G72" s="15">
        <v>44575</v>
      </c>
      <c r="H72" s="16" t="str">
        <f t="shared" si="11"/>
        <v/>
      </c>
      <c r="I72" s="11" t="str">
        <f t="shared" si="12"/>
        <v/>
      </c>
      <c r="J72" s="11" t="str">
        <f t="shared" si="13"/>
        <v>"Hotspot_Health": {</v>
      </c>
      <c r="K72" s="11" t="str">
        <f t="shared" si="14"/>
        <v>"ETH": "Health  need priority class: Hotspot Woredas Classification Health &lt;a href=\"http://www.ndrmc.gov.et/\"&gt;http://www.ndrmc.gov.et/&lt;/a&gt;"</v>
      </c>
      <c r="L72" s="11" t="str">
        <f t="shared" si="15"/>
        <v>}</v>
      </c>
      <c r="M72" s="11" t="str">
        <f t="shared" si="16"/>
        <v>,</v>
      </c>
      <c r="N72" s="11" t="str">
        <f t="shared" si="17"/>
        <v/>
      </c>
      <c r="O72" s="11" t="str">
        <f t="shared" si="18"/>
        <v/>
      </c>
      <c r="P72" s="11" t="str">
        <f t="shared" si="10"/>
        <v/>
      </c>
      <c r="Q72" s="11" t="str">
        <f t="shared" si="19"/>
        <v>"Hotspot_Health": {"ETH": "Health  need priority class: Hotspot Woredas Classification Health &lt;a href=\"http://www.ndrmc.gov.et/\"&gt;http://www.ndrmc.gov.et/&lt;/a&gt;"},</v>
      </c>
    </row>
    <row r="73" spans="1:17" ht="28.8" x14ac:dyDescent="0.55000000000000004">
      <c r="A73" s="12" t="s">
        <v>42</v>
      </c>
      <c r="B73" s="12" t="s">
        <v>114</v>
      </c>
      <c r="C73" s="12" t="s">
        <v>30</v>
      </c>
      <c r="D73" s="13"/>
      <c r="E73" s="13"/>
      <c r="F73" s="14" t="s">
        <v>115</v>
      </c>
      <c r="G73" s="15">
        <v>44575</v>
      </c>
      <c r="H73" s="16" t="str">
        <f t="shared" si="11"/>
        <v/>
      </c>
      <c r="I73" s="11" t="str">
        <f t="shared" si="12"/>
        <v/>
      </c>
      <c r="J73" s="11" t="str">
        <f t="shared" si="13"/>
        <v>"IPC_forecast_short": {</v>
      </c>
      <c r="K73" s="11" t="str">
        <f t="shared" si="14"/>
        <v>"ETH": "IPC short forecast: Most likely food security outcomes - the near-term projection  &lt;a href=\"https://fews.net/IPC\"&gt;https://fews.net/IPC&lt;/a&gt;"</v>
      </c>
      <c r="L73" s="11" t="str">
        <f t="shared" si="15"/>
        <v>}</v>
      </c>
      <c r="M73" s="11" t="str">
        <f t="shared" si="16"/>
        <v>,</v>
      </c>
      <c r="N73" s="11" t="str">
        <f t="shared" si="17"/>
        <v/>
      </c>
      <c r="O73" s="11" t="str">
        <f t="shared" si="18"/>
        <v/>
      </c>
      <c r="P73" s="11" t="str">
        <f t="shared" si="10"/>
        <v/>
      </c>
      <c r="Q73" s="11" t="str">
        <f t="shared" si="19"/>
        <v>"IPC_forecast_short": {"ETH": "IPC short forecast: Most likely food security outcomes - the near-term projection  &lt;a href=\"https://fews.net/IPC\"&gt;https://fews.net/IPC&lt;/a&gt;"},</v>
      </c>
    </row>
    <row r="74" spans="1:17" ht="28.8" x14ac:dyDescent="0.55000000000000004">
      <c r="A74" s="12" t="s">
        <v>42</v>
      </c>
      <c r="B74" s="12" t="s">
        <v>116</v>
      </c>
      <c r="C74" s="12" t="s">
        <v>30</v>
      </c>
      <c r="D74" s="13"/>
      <c r="E74" s="13"/>
      <c r="F74" s="14" t="s">
        <v>117</v>
      </c>
      <c r="G74" s="15">
        <v>44575</v>
      </c>
      <c r="H74" s="16" t="str">
        <f t="shared" si="11"/>
        <v/>
      </c>
      <c r="I74" s="11" t="str">
        <f t="shared" si="12"/>
        <v/>
      </c>
      <c r="J74" s="11" t="str">
        <f t="shared" si="13"/>
        <v>"IPC_forecast_long": {</v>
      </c>
      <c r="K74" s="11" t="str">
        <f t="shared" si="14"/>
        <v>"ETH": "IPC long forecast: Most likely food security outcomes -  the medium-term projection &lt;a href=\"https://fews.net/IPC\"&gt;https://fews.net/IPC&lt;/a&gt;"</v>
      </c>
      <c r="L74" s="11" t="str">
        <f t="shared" si="15"/>
        <v>}</v>
      </c>
      <c r="M74" s="11" t="str">
        <f t="shared" si="16"/>
        <v>,</v>
      </c>
      <c r="N74" s="11" t="str">
        <f t="shared" si="17"/>
        <v/>
      </c>
      <c r="O74" s="11" t="str">
        <f t="shared" si="18"/>
        <v/>
      </c>
      <c r="P74" s="11" t="str">
        <f t="shared" si="10"/>
        <v/>
      </c>
      <c r="Q74" s="11" t="str">
        <f t="shared" si="19"/>
        <v>"IPC_forecast_long": {"ETH": "IPC long forecast: Most likely food security outcomes -  the medium-term projection &lt;a href=\"https://fews.net/IPC\"&gt;https://fews.net/IPC&lt;/a&gt;"},</v>
      </c>
    </row>
    <row r="75" spans="1:17" ht="43.2" x14ac:dyDescent="0.55000000000000004">
      <c r="A75" s="12" t="s">
        <v>42</v>
      </c>
      <c r="B75" s="12" t="s">
        <v>118</v>
      </c>
      <c r="C75" s="12" t="s">
        <v>30</v>
      </c>
      <c r="D75" s="13"/>
      <c r="E75" s="13"/>
      <c r="F75" s="14" t="s">
        <v>119</v>
      </c>
      <c r="G75" s="15">
        <v>44575</v>
      </c>
      <c r="H75" s="16" t="str">
        <f t="shared" si="11"/>
        <v/>
      </c>
      <c r="I75" s="11" t="str">
        <f t="shared" si="12"/>
        <v/>
      </c>
      <c r="J75" s="11" t="str">
        <f t="shared" si="13"/>
        <v>"walking_travel_time_to_health": {</v>
      </c>
      <c r="K75" s="11" t="str">
        <f t="shared" si="14"/>
        <v>"ETH": "Access to Health walking: Estimated travel time (minutes) to the nearest healthcare facility, walking &lt;a href=\"https://malariaatlas.org/research-project/accessibility-to-healthcare/\"&gt;https://malariaatlas.org/research-project/accessibility-to-healthcare/&lt;/a&gt;"</v>
      </c>
      <c r="L75" s="11" t="str">
        <f t="shared" si="15"/>
        <v>}</v>
      </c>
      <c r="M75" s="11" t="str">
        <f t="shared" si="16"/>
        <v>,</v>
      </c>
      <c r="N75" s="11" t="str">
        <f t="shared" si="17"/>
        <v/>
      </c>
      <c r="O75" s="11" t="str">
        <f t="shared" si="18"/>
        <v/>
      </c>
      <c r="P75" s="11" t="str">
        <f t="shared" si="10"/>
        <v/>
      </c>
      <c r="Q75" s="11" t="str">
        <f t="shared" si="19"/>
        <v>"walking_travel_time_to_health": {"ETH": "Access to Health walking: Estimated travel time (minutes) to the nearest healthcare facility, walking &lt;a href=\"https://malariaatlas.org/research-project/accessibility-to-healthcare/\"&gt;https://malariaatlas.org/research-project/accessibility-to-healthcare/&lt;/a&gt;"},</v>
      </c>
    </row>
    <row r="76" spans="1:17" ht="43.2" x14ac:dyDescent="0.55000000000000004">
      <c r="A76" s="12" t="s">
        <v>42</v>
      </c>
      <c r="B76" s="12" t="s">
        <v>120</v>
      </c>
      <c r="C76" s="12" t="s">
        <v>30</v>
      </c>
      <c r="D76" s="13"/>
      <c r="E76" s="13"/>
      <c r="F76" s="14" t="s">
        <v>121</v>
      </c>
      <c r="G76" s="15">
        <v>44575</v>
      </c>
      <c r="H76" s="16" t="str">
        <f t="shared" si="11"/>
        <v/>
      </c>
      <c r="I76" s="11" t="str">
        <f t="shared" si="12"/>
        <v/>
      </c>
      <c r="J76" s="11" t="str">
        <f t="shared" si="13"/>
        <v>"motorized_travel_time_to_health": {</v>
      </c>
      <c r="K76" s="11" t="str">
        <f t="shared" si="14"/>
        <v>"ETH": "Access to Health with vehicle: Estimated travel time (minutes) to the nearest healthcare facility, with motorized vehicle &lt;a href=\"https://malariaatlas.org/research-project/accessibility-to-healthcare/\"&gt;https://malariaatlas.org/research-project/accessibility-to-healthcare/&lt;/a&gt;"</v>
      </c>
      <c r="L76" s="11" t="str">
        <f t="shared" si="15"/>
        <v>}</v>
      </c>
      <c r="M76" s="11" t="str">
        <f t="shared" si="16"/>
        <v>,</v>
      </c>
      <c r="N76" s="11" t="str">
        <f t="shared" si="17"/>
        <v/>
      </c>
      <c r="O76" s="11" t="str">
        <f t="shared" si="18"/>
        <v/>
      </c>
      <c r="P76" s="11" t="str">
        <f t="shared" si="10"/>
        <v/>
      </c>
      <c r="Q76" s="11" t="str">
        <f t="shared" si="19"/>
        <v>"motorized_travel_time_to_health": {"ETH": "Access to Health with vehicle: Estimated travel time (minutes) to the nearest healthcare facility, with motorized vehicle &lt;a href=\"https://malariaatlas.org/research-project/accessibility-to-healthcare/\"&gt;https://malariaatlas.org/research-project/accessibility-to-healthcare/&lt;/a&gt;"},</v>
      </c>
    </row>
    <row r="77" spans="1:17" ht="28.8" x14ac:dyDescent="0.55000000000000004">
      <c r="A77" s="12" t="s">
        <v>42</v>
      </c>
      <c r="B77" s="12" t="s">
        <v>122</v>
      </c>
      <c r="C77" s="12" t="s">
        <v>30</v>
      </c>
      <c r="D77" s="13"/>
      <c r="E77" s="13"/>
      <c r="F77" s="14" t="s">
        <v>123</v>
      </c>
      <c r="G77" s="15">
        <v>44575</v>
      </c>
      <c r="H77" s="16" t="str">
        <f t="shared" si="11"/>
        <v/>
      </c>
      <c r="I77" s="11" t="str">
        <f t="shared" si="12"/>
        <v/>
      </c>
      <c r="J77" s="11" t="str">
        <f t="shared" si="13"/>
        <v>"travel_time_cities": {</v>
      </c>
      <c r="K77" s="11" t="str">
        <f t="shared" si="14"/>
        <v>"ETH": "Predicted travel time (minutes) to nearest city &lt;a href=\"https://malariaatlas.org/research-project/accessibility-to-healthcare/\"&gt;https://malariaatlas.org/research-project/accessibility-to-healthcare/&lt;/a&gt;"</v>
      </c>
      <c r="L77" s="11" t="str">
        <f t="shared" si="15"/>
        <v>}</v>
      </c>
      <c r="M77" s="11" t="str">
        <f t="shared" si="16"/>
        <v>,</v>
      </c>
      <c r="N77" s="11" t="str">
        <f t="shared" si="17"/>
        <v/>
      </c>
      <c r="O77" s="11" t="str">
        <f t="shared" si="18"/>
        <v/>
      </c>
      <c r="P77" s="11" t="str">
        <f t="shared" si="10"/>
        <v/>
      </c>
      <c r="Q77" s="11" t="str">
        <f t="shared" si="19"/>
        <v>"travel_time_cities": {"ETH": "Predicted travel time (minutes) to nearest city &lt;a href=\"https://malariaatlas.org/research-project/accessibility-to-healthcare/\"&gt;https://malariaatlas.org/research-project/accessibility-to-healthcare/&lt;/a&gt;"},</v>
      </c>
    </row>
    <row r="78" spans="1:17" ht="43.2" x14ac:dyDescent="0.55000000000000004">
      <c r="A78" s="12" t="s">
        <v>42</v>
      </c>
      <c r="B78" s="12" t="s">
        <v>124</v>
      </c>
      <c r="C78" s="12" t="s">
        <v>30</v>
      </c>
      <c r="D78" s="13"/>
      <c r="E78" s="13"/>
      <c r="F78" s="14" t="s">
        <v>125</v>
      </c>
      <c r="G78" s="15">
        <v>44575</v>
      </c>
      <c r="H78" s="16" t="str">
        <f t="shared" si="11"/>
        <v/>
      </c>
      <c r="I78" s="11" t="str">
        <f t="shared" si="12"/>
        <v/>
      </c>
      <c r="J78" s="11" t="str">
        <f t="shared" si="13"/>
        <v>"malaria_suitable_temperature": {</v>
      </c>
      <c r="K78" s="11" t="str">
        <f t="shared" si="14"/>
        <v>"ETH": "Malaria suitability:Temperature suitability index for Plasmodium vivax transmission, 2010 &lt;a href=\"https://malariaatlas.org/research-project/accessibility-to-healthcare/\"&gt;https://malariaatlas.org/research-project/accessibility-to-healthcare/&lt;/a&gt;"</v>
      </c>
      <c r="L78" s="11" t="str">
        <f t="shared" si="15"/>
        <v>}</v>
      </c>
      <c r="M78" s="11" t="str">
        <f t="shared" si="16"/>
        <v>,</v>
      </c>
      <c r="N78" s="11" t="str">
        <f t="shared" si="17"/>
        <v/>
      </c>
      <c r="O78" s="11" t="str">
        <f t="shared" si="18"/>
        <v/>
      </c>
      <c r="P78" s="11" t="str">
        <f t="shared" si="10"/>
        <v/>
      </c>
      <c r="Q78" s="11" t="str">
        <f t="shared" si="19"/>
        <v>"malaria_suitable_temperature": {"ETH": "Malaria suitability:Temperature suitability index for Plasmodium vivax transmission, 2010 &lt;a href=\"https://malariaatlas.org/research-project/accessibility-to-healthcare/\"&gt;https://malariaatlas.org/research-project/accessibility-to-healthcare/&lt;/a&gt;"},</v>
      </c>
    </row>
    <row r="79" spans="1:17" ht="28.8" x14ac:dyDescent="0.55000000000000004">
      <c r="A79" s="12" t="s">
        <v>42</v>
      </c>
      <c r="B79" s="12" t="s">
        <v>126</v>
      </c>
      <c r="C79" s="12" t="s">
        <v>30</v>
      </c>
      <c r="D79" s="13"/>
      <c r="E79" s="13"/>
      <c r="F79" s="14" t="s">
        <v>127</v>
      </c>
      <c r="G79" s="15">
        <v>44575</v>
      </c>
      <c r="H79" s="16" t="str">
        <f t="shared" si="11"/>
        <v/>
      </c>
      <c r="I79" s="11" t="str">
        <f t="shared" si="12"/>
        <v/>
      </c>
      <c r="J79" s="11" t="str">
        <f t="shared" si="13"/>
        <v>"malaria_risk": {</v>
      </c>
      <c r="K79" s="11" t="str">
        <f t="shared" si="14"/>
        <v>"ETH": "Malaria risk:Spatial limits of Plasmodium vivax malaria transmission (0-none 2- high)  &lt;a href=\"https://malariaatlas.org/\"&gt;https://malariaatlas.org/&lt;/a&gt;"</v>
      </c>
      <c r="L79" s="11" t="str">
        <f t="shared" si="15"/>
        <v>}</v>
      </c>
      <c r="M79" s="11" t="str">
        <f t="shared" si="16"/>
        <v>,</v>
      </c>
      <c r="N79" s="11" t="str">
        <f t="shared" si="17"/>
        <v/>
      </c>
      <c r="O79" s="11" t="str">
        <f t="shared" si="18"/>
        <v/>
      </c>
      <c r="P79" s="11" t="str">
        <f t="shared" si="10"/>
        <v/>
      </c>
      <c r="Q79" s="11" t="str">
        <f t="shared" si="19"/>
        <v>"malaria_risk": {"ETH": "Malaria risk:Spatial limits of Plasmodium vivax malaria transmission (0-none 2- high)  &lt;a href=\"https://malariaatlas.org/\"&gt;https://malariaatlas.org/&lt;/a&gt;"},</v>
      </c>
    </row>
    <row r="80" spans="1:17" x14ac:dyDescent="0.55000000000000004">
      <c r="A80" s="12" t="s">
        <v>42</v>
      </c>
      <c r="B80" s="12" t="s">
        <v>128</v>
      </c>
      <c r="C80" s="12" t="s">
        <v>29</v>
      </c>
      <c r="D80" s="13"/>
      <c r="E80" s="13"/>
      <c r="F80" s="14" t="s">
        <v>129</v>
      </c>
      <c r="G80" s="15">
        <v>44575</v>
      </c>
      <c r="H80" s="16" t="str">
        <f t="shared" si="11"/>
        <v/>
      </c>
      <c r="I80" s="11" t="str">
        <f t="shared" si="12"/>
        <v/>
      </c>
      <c r="J80" s="11" t="str">
        <f t="shared" si="13"/>
        <v>"vulnerable_group": {</v>
      </c>
      <c r="K80" s="11" t="str">
        <f t="shared" si="14"/>
        <v>"PHL": "TBD"</v>
      </c>
      <c r="L80" s="11" t="str">
        <f t="shared" si="15"/>
        <v>}</v>
      </c>
      <c r="M80" s="11" t="str">
        <f t="shared" si="16"/>
        <v>,</v>
      </c>
      <c r="N80" s="11" t="str">
        <f t="shared" si="17"/>
        <v/>
      </c>
      <c r="O80" s="11" t="str">
        <f t="shared" si="18"/>
        <v/>
      </c>
      <c r="P80" s="11" t="str">
        <f t="shared" si="10"/>
        <v/>
      </c>
      <c r="Q80" s="11" t="str">
        <f t="shared" si="19"/>
        <v>"vulnerable_group": {"PHL": "TBD"},</v>
      </c>
    </row>
    <row r="81" spans="1:17" x14ac:dyDescent="0.55000000000000004">
      <c r="A81" s="12" t="s">
        <v>42</v>
      </c>
      <c r="B81" s="12" t="s">
        <v>130</v>
      </c>
      <c r="C81" s="12" t="s">
        <v>29</v>
      </c>
      <c r="D81" s="13"/>
      <c r="E81" s="13"/>
      <c r="F81" s="14" t="s">
        <v>129</v>
      </c>
      <c r="G81" s="15">
        <v>44575</v>
      </c>
      <c r="H81" s="16" t="str">
        <f t="shared" si="11"/>
        <v/>
      </c>
      <c r="I81" s="11" t="str">
        <f t="shared" si="12"/>
        <v/>
      </c>
      <c r="J81" s="11" t="str">
        <f t="shared" si="13"/>
        <v>"vulnerable_housing": {</v>
      </c>
      <c r="K81" s="11" t="str">
        <f t="shared" si="14"/>
        <v>"PHL": "TBD"</v>
      </c>
      <c r="L81" s="11" t="str">
        <f t="shared" si="15"/>
        <v>}</v>
      </c>
      <c r="M81" s="11" t="str">
        <f t="shared" si="16"/>
        <v>,</v>
      </c>
      <c r="N81" s="11" t="str">
        <f t="shared" si="17"/>
        <v/>
      </c>
      <c r="O81" s="11" t="str">
        <f t="shared" si="18"/>
        <v/>
      </c>
      <c r="P81" s="11" t="str">
        <f t="shared" si="10"/>
        <v/>
      </c>
      <c r="Q81" s="11" t="str">
        <f t="shared" si="19"/>
        <v>"vulnerable_housing": {"PHL": "TBD"},</v>
      </c>
    </row>
    <row r="82" spans="1:17" x14ac:dyDescent="0.55000000000000004">
      <c r="A82" s="12" t="s">
        <v>42</v>
      </c>
      <c r="B82" s="12" t="s">
        <v>131</v>
      </c>
      <c r="C82" s="12" t="s">
        <v>30</v>
      </c>
      <c r="D82" s="13"/>
      <c r="E82" s="13"/>
      <c r="F82" s="14" t="s">
        <v>132</v>
      </c>
      <c r="G82" s="15">
        <v>44575</v>
      </c>
      <c r="H82" s="16" t="str">
        <f t="shared" si="11"/>
        <v/>
      </c>
      <c r="I82" s="11" t="str">
        <f t="shared" si="12"/>
        <v/>
      </c>
      <c r="J82" s="11" t="str">
        <f t="shared" si="13"/>
        <v>"total_idps": {</v>
      </c>
      <c r="K82" s="11" t="str">
        <f t="shared" si="14"/>
        <v>"ETH": "Total Internally Displaced People (IDPs) DTM Ethiopia National Displacement Report 7_2022"</v>
      </c>
      <c r="L82" s="11" t="str">
        <f t="shared" si="15"/>
        <v>}</v>
      </c>
      <c r="M82" s="11" t="str">
        <f t="shared" si="16"/>
        <v>,</v>
      </c>
      <c r="N82" s="11" t="str">
        <f t="shared" si="17"/>
        <v/>
      </c>
      <c r="O82" s="11" t="str">
        <f t="shared" si="18"/>
        <v/>
      </c>
      <c r="P82" s="11" t="str">
        <f t="shared" si="10"/>
        <v/>
      </c>
      <c r="Q82" s="11" t="str">
        <f t="shared" si="19"/>
        <v>"total_idps": {"ETH": "Total Internally Displaced People (IDPs) DTM Ethiopia National Displacement Report 7_2022"},</v>
      </c>
    </row>
    <row r="83" spans="1:17" ht="144" x14ac:dyDescent="0.55000000000000004">
      <c r="A83" s="12" t="s">
        <v>42</v>
      </c>
      <c r="B83" s="12" t="s">
        <v>133</v>
      </c>
      <c r="C83" s="12" t="s">
        <v>29</v>
      </c>
      <c r="D83" s="13"/>
      <c r="E83" s="13"/>
      <c r="F83" s="14" t="s">
        <v>134</v>
      </c>
      <c r="G83" s="15">
        <v>44575</v>
      </c>
      <c r="H83" s="16" t="str">
        <f t="shared" si="11"/>
        <v/>
      </c>
      <c r="I83" s="11" t="str">
        <f t="shared" si="12"/>
        <v/>
      </c>
      <c r="J83" s="11" t="str">
        <f t="shared" si="13"/>
        <v>"alert_threshold": {</v>
      </c>
      <c r="K83" s="11" t="str">
        <f t="shared" si="14"/>
        <v>"PHL":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L83" s="11" t="str">
        <f t="shared" si="15"/>
        <v>,</v>
      </c>
      <c r="M83" s="11" t="str">
        <f t="shared" si="16"/>
        <v/>
      </c>
      <c r="N83" s="11" t="str">
        <f t="shared" si="17"/>
        <v/>
      </c>
      <c r="O83" s="11" t="str">
        <f t="shared" si="18"/>
        <v/>
      </c>
      <c r="P83" s="11" t="str">
        <f t="shared" si="10"/>
        <v/>
      </c>
      <c r="Q83" s="11" t="str">
        <f t="shared" si="19"/>
        <v>"alert_threshold": {"PHL":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84" spans="1:17" ht="259.2" x14ac:dyDescent="0.55000000000000004">
      <c r="A84" s="12" t="s">
        <v>42</v>
      </c>
      <c r="B84" s="12" t="s">
        <v>133</v>
      </c>
      <c r="C84" s="12" t="s">
        <v>9</v>
      </c>
      <c r="D84" s="13"/>
      <c r="E84" s="13"/>
      <c r="F84" s="14" t="s">
        <v>135</v>
      </c>
      <c r="G84" s="15">
        <v>44575</v>
      </c>
      <c r="H84" s="16" t="str">
        <f t="shared" si="11"/>
        <v/>
      </c>
      <c r="I84" s="11" t="str">
        <f t="shared" si="12"/>
        <v/>
      </c>
      <c r="J84" s="11" t="str">
        <f t="shared" si="13"/>
        <v/>
      </c>
      <c r="K84" s="11" t="str">
        <f t="shared" si="14"/>
        <v>"ZWE": "The layer shows each province in the country with a drought risk at the end of the growing season (April), and as such determine which districts are triggered when the province is expected to face a negative crop yield anomaly in April.&lt;br /&gt;The drought model is to assess a drought prediction skill of the 3-month running average Niño 3.4 values, and initiates a drought risk when there is a potential negative crop yield anomaly predicted. The model is developed based on XGBoost algorithm learning trained with historical Niño 3.4 to historical crop yield anomalies which is used as drought impact proxy. Loss of crops, livestock loss and child malnutrition and stunting are indicated by the ZRCS DRM working group and representatives from IFRC, PNS and Red Cross Climate Centre (RCCC)  as targeted drought impacts.&lt;br/&gt;&lt;br/&gt;Sources: &lt;ul&gt;&lt;li&gt;ENSO: Seasonal ERSSTv5 (1991-2020 base period) 3-month running average in Niño 3.4 (5oNorth-5oSouth) (170-120oWest))&lt;a href=\"https://www.cpc.ncep.noaa.gov/data/indices/3mth.nino34.91-20.ascii.txt\"&gt;https://www.cpc.ncep.noaa.gov/data/indices/3mth.nino34.91-20.ascii.txt&lt;/a&gt;&lt;/li&gt;&lt;li&gt;Crop Yield data: izumi, Toshichika (2019): Global dataset of historical yields v1.2 and v1.3 aligned version. PANGAEA,&lt;a href=\"https://doi.org/10.1594/PANGAEA.909132\"&gt;https://doi.org/10.1594/PANGAEA.909132&lt;/a&gt;,Supplement to:  izumi, Toshichika (2019): Global dataset of historical yields v1.2 and v1.3 aligned version. PANGAEA, https://doi.org/10.1594/PANGAEA.909132,Supplement to: Iizumi, Toshichika; Sakai, T (2020): The global dataset of historical yields for major crops 1981–2016. Scientific Data, 7(1), &lt;a href=\"https://doi.org/10.1038/s41597-020-0433-7\"&gt;https://doi.org/10.1038/s41597-020-0433-7&lt;/a&gt;&lt;/li&gt;&lt;/ul&gt;"</v>
      </c>
      <c r="L84" s="11" t="str">
        <f t="shared" si="15"/>
        <v>,</v>
      </c>
      <c r="M84" s="11" t="str">
        <f t="shared" si="16"/>
        <v/>
      </c>
      <c r="N84" s="11" t="str">
        <f t="shared" si="17"/>
        <v/>
      </c>
      <c r="O84" s="11" t="str">
        <f t="shared" si="18"/>
        <v/>
      </c>
      <c r="P84" s="11" t="str">
        <f t="shared" si="10"/>
        <v/>
      </c>
      <c r="Q84" s="11" t="str">
        <f t="shared" si="19"/>
        <v>"ZWE": "The layer shows each province in the country with a drought risk at the end of the growing season (April), and as such determine which districts are triggered when the province is expected to face a negative crop yield anomaly in April.&lt;br /&gt;The drought model is to assess a drought prediction skill of the 3-month running average Niño 3.4 values, and initiates a drought risk when there is a potential negative crop yield anomaly predicted. The model is developed based on XGBoost algorithm learning trained with historical Niño 3.4 to historical crop yield anomalies which is used as drought impact proxy. Loss of crops, livestock loss and child malnutrition and stunting are indicated by the ZRCS DRM working group and representatives from IFRC, PNS and Red Cross Climate Centre (RCCC)  as targeted drought impacts.&lt;br/&gt;&lt;br/&gt;Sources: &lt;ul&gt;&lt;li&gt;ENSO: Seasonal ERSSTv5 (1991-2020 base period) 3-month running average in Niño 3.4 (5oNorth-5oSouth) (170-120oWest))&lt;a href=\"https://www.cpc.ncep.noaa.gov/data/indices/3mth.nino34.91-20.ascii.txt\"&gt;https://www.cpc.ncep.noaa.gov/data/indices/3mth.nino34.91-20.ascii.txt&lt;/a&gt;&lt;/li&gt;&lt;li&gt;Crop Yield data: izumi, Toshichika (2019): Global dataset of historical yields v1.2 and v1.3 aligned version. PANGAEA,&lt;a href=\"https://doi.org/10.1594/PANGAEA.909132\"&gt;https://doi.org/10.1594/PANGAEA.909132&lt;/a&gt;,Supplement to:  izumi, Toshichika (2019): Global dataset of historical yields v1.2 and v1.3 aligned version. PANGAEA, https://doi.org/10.1594/PANGAEA.909132,Supplement to: Iizumi, Toshichika; Sakai, T (2020): The global dataset of historical yields for major crops 1981–2016. Scientific Data, 7(1), &lt;a href=\"https://doi.org/10.1038/s41597-020-0433-7\"&gt;https://doi.org/10.1038/s41597-020-0433-7&lt;/a&gt;&lt;/li&gt;&lt;/ul&gt;",</v>
      </c>
    </row>
    <row r="85" spans="1:17" ht="43.2" x14ac:dyDescent="0.55000000000000004">
      <c r="A85" s="17" t="s">
        <v>42</v>
      </c>
      <c r="B85" s="17" t="s">
        <v>133</v>
      </c>
      <c r="C85" s="17" t="s">
        <v>30</v>
      </c>
      <c r="D85" s="18"/>
      <c r="E85" s="18"/>
      <c r="F85" s="19" t="s">
        <v>136</v>
      </c>
      <c r="G85" s="20">
        <v>44575</v>
      </c>
      <c r="H85" s="21" t="str">
        <f t="shared" si="11"/>
        <v/>
      </c>
      <c r="I85" s="22" t="str">
        <f t="shared" si="12"/>
        <v/>
      </c>
      <c r="J85" s="22" t="str">
        <f t="shared" si="13"/>
        <v/>
      </c>
      <c r="K85" s="22" t="str">
        <f t="shared" si="14"/>
        <v>"ETH":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L85" s="22" t="str">
        <f>IF(B86=B85,",","}")</f>
        <v>}</v>
      </c>
      <c r="M85" s="22" t="str">
        <f>IF(B85=B86,"",IF(A85=A86,",",""))</f>
        <v/>
      </c>
      <c r="N85" s="22" t="str">
        <f>IF(A86=A85,"",IF(A86="","}","},"))</f>
        <v>}</v>
      </c>
      <c r="O85" s="22" t="str">
        <f>IF(A86="","}","")</f>
        <v>}</v>
      </c>
      <c r="P85" s="22" t="str">
        <f>IF(A86="","}","")</f>
        <v>}</v>
      </c>
      <c r="Q85" s="22" t="str">
        <f t="shared" si="19"/>
        <v>"ETH":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86" spans="1:17" s="23" customFormat="1" x14ac:dyDescent="0.55000000000000004">
      <c r="A86" s="24"/>
      <c r="B86" s="24"/>
      <c r="C86" s="24"/>
      <c r="D86" s="25"/>
      <c r="E86" s="25"/>
      <c r="F86" s="26"/>
      <c r="G86" s="27"/>
      <c r="H86" s="28" t="str">
        <f t="shared" si="11"/>
        <v/>
      </c>
      <c r="I86" s="29"/>
      <c r="J86" s="29"/>
      <c r="K86" s="29"/>
      <c r="L86" s="29"/>
      <c r="M86" s="29"/>
      <c r="N86" s="29"/>
      <c r="O86" s="29"/>
      <c r="P86" s="29"/>
      <c r="Q86" s="29"/>
    </row>
  </sheetData>
  <sheetProtection formatCells="0"/>
  <protectedRanges>
    <protectedRange algorithmName="SHA-512" hashValue="NgPY829S+ohHrwctHQLUGnVp3aC/FbhMzlJhwokHCOi1dJ0uiHIV2+J3q0P23C8LIgG8AOIg5kXPTZ28z8FMag==" saltValue="pkVAOC3cVOjDXjOHQJWN6w==" spinCount="100000" sqref="H1:Q1048576" name="Range1"/>
    <protectedRange algorithmName="SHA-512" hashValue="eCfXFnSEnhvW0qovVEYMUlzR0+k9pUf39l1PN6i4hlKfXGzore6xz/ntoKarV0I55jiM5pq3izZlv1hIi9y5MQ==" saltValue="LlQbkbA4ALZMlj/SyzLWNw==" spinCount="100000" sqref="A1:XFD1" name="Range2"/>
  </protectedRange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2022-01-21T14:30:25Z</dcterms:modified>
</cp:coreProperties>
</file>