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F3904D89-3A6C-449D-8704-1E00D22AC2FD}" xr6:coauthVersionLast="47" xr6:coauthVersionMax="47" xr10:uidLastSave="{00000000-0000-0000-0000-000000000000}"/>
  <bookViews>
    <workbookView xWindow="13770"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R209" i="1"/>
  <c r="Q209" i="1"/>
  <c r="P209" i="1"/>
  <c r="O209" i="1"/>
  <c r="N209" i="1"/>
  <c r="M209" i="1"/>
  <c r="L209" i="1"/>
  <c r="K209" i="1"/>
  <c r="J209" i="1"/>
  <c r="I209" i="1"/>
  <c r="S209" i="1" s="1"/>
  <c r="R208" i="1"/>
  <c r="Q208" i="1"/>
  <c r="P208" i="1"/>
  <c r="O208" i="1"/>
  <c r="N208" i="1"/>
  <c r="M208" i="1"/>
  <c r="L208" i="1"/>
  <c r="K208" i="1"/>
  <c r="J208" i="1"/>
  <c r="I208" i="1"/>
  <c r="S208" i="1" s="1"/>
  <c r="R207" i="1"/>
  <c r="Q207" i="1"/>
  <c r="P207" i="1"/>
  <c r="O207" i="1"/>
  <c r="N207" i="1"/>
  <c r="M207" i="1"/>
  <c r="L207" i="1"/>
  <c r="K207" i="1"/>
  <c r="J207" i="1"/>
  <c r="I207" i="1"/>
  <c r="S207" i="1" s="1"/>
  <c r="R206" i="1"/>
  <c r="Q206" i="1"/>
  <c r="P206" i="1"/>
  <c r="O206" i="1"/>
  <c r="N206" i="1"/>
  <c r="M206" i="1"/>
  <c r="L206" i="1"/>
  <c r="K206" i="1"/>
  <c r="J206" i="1"/>
  <c r="I206" i="1"/>
  <c r="S206" i="1" s="1"/>
  <c r="R205" i="1"/>
  <c r="Q205" i="1"/>
  <c r="P205" i="1"/>
  <c r="O205" i="1"/>
  <c r="N205" i="1"/>
  <c r="M205" i="1"/>
  <c r="L205" i="1"/>
  <c r="K205" i="1"/>
  <c r="J205" i="1"/>
  <c r="I205" i="1"/>
  <c r="S205" i="1" s="1"/>
  <c r="R204" i="1"/>
  <c r="Q204" i="1"/>
  <c r="P204" i="1"/>
  <c r="O204" i="1"/>
  <c r="N204" i="1"/>
  <c r="M204" i="1"/>
  <c r="L204" i="1"/>
  <c r="K204" i="1"/>
  <c r="J204" i="1"/>
  <c r="I204" i="1"/>
  <c r="S204" i="1" s="1"/>
  <c r="R203" i="1"/>
  <c r="Q203" i="1"/>
  <c r="P203" i="1"/>
  <c r="O203" i="1"/>
  <c r="N203" i="1"/>
  <c r="M203" i="1"/>
  <c r="L203" i="1"/>
  <c r="K203" i="1"/>
  <c r="J203" i="1"/>
  <c r="I203" i="1"/>
  <c r="S203" i="1" s="1"/>
  <c r="S202" i="1"/>
  <c r="R202" i="1"/>
  <c r="Q202" i="1"/>
  <c r="P202" i="1"/>
  <c r="O202" i="1"/>
  <c r="N202" i="1"/>
  <c r="M202" i="1"/>
  <c r="L202" i="1"/>
  <c r="K202" i="1"/>
  <c r="J202" i="1"/>
  <c r="I202" i="1"/>
  <c r="R201" i="1"/>
  <c r="Q201" i="1"/>
  <c r="P201" i="1"/>
  <c r="O201" i="1"/>
  <c r="N201" i="1"/>
  <c r="M201" i="1"/>
  <c r="L201" i="1"/>
  <c r="K201" i="1"/>
  <c r="J201" i="1"/>
  <c r="I201" i="1"/>
  <c r="S201" i="1" s="1"/>
  <c r="R200" i="1"/>
  <c r="Q200" i="1"/>
  <c r="P200" i="1"/>
  <c r="O200" i="1"/>
  <c r="N200" i="1"/>
  <c r="M200" i="1"/>
  <c r="L200" i="1"/>
  <c r="K200" i="1"/>
  <c r="J200" i="1"/>
  <c r="S200" i="1" s="1"/>
  <c r="I200" i="1"/>
  <c r="R199" i="1"/>
  <c r="Q199" i="1"/>
  <c r="P199" i="1"/>
  <c r="O199" i="1"/>
  <c r="N199" i="1"/>
  <c r="M199" i="1"/>
  <c r="L199" i="1"/>
  <c r="K199" i="1"/>
  <c r="J199" i="1"/>
  <c r="I199" i="1"/>
  <c r="S199" i="1" s="1"/>
  <c r="R198" i="1"/>
  <c r="Q198" i="1"/>
  <c r="P198" i="1"/>
  <c r="O198" i="1"/>
  <c r="N198" i="1"/>
  <c r="M198" i="1"/>
  <c r="L198" i="1"/>
  <c r="K198" i="1"/>
  <c r="J198" i="1"/>
  <c r="I198" i="1"/>
  <c r="S198" i="1" s="1"/>
  <c r="R197" i="1"/>
  <c r="Q197" i="1"/>
  <c r="P197" i="1"/>
  <c r="O197" i="1"/>
  <c r="N197" i="1"/>
  <c r="M197" i="1"/>
  <c r="L197" i="1"/>
  <c r="K197" i="1"/>
  <c r="S197" i="1" s="1"/>
  <c r="J197" i="1"/>
  <c r="I197" i="1"/>
  <c r="R196" i="1"/>
  <c r="Q196" i="1"/>
  <c r="P196" i="1"/>
  <c r="O196" i="1"/>
  <c r="N196" i="1"/>
  <c r="M196" i="1"/>
  <c r="L196" i="1"/>
  <c r="K196" i="1"/>
  <c r="J196" i="1"/>
  <c r="I196" i="1"/>
  <c r="S196" i="1" s="1"/>
  <c r="R195" i="1"/>
  <c r="Q195" i="1"/>
  <c r="P195" i="1"/>
  <c r="O195" i="1"/>
  <c r="N195" i="1"/>
  <c r="M195" i="1"/>
  <c r="L195" i="1"/>
  <c r="K195" i="1"/>
  <c r="J195" i="1"/>
  <c r="I195" i="1"/>
  <c r="S195" i="1" s="1"/>
  <c r="R194" i="1"/>
  <c r="Q194" i="1"/>
  <c r="P194" i="1"/>
  <c r="O194" i="1"/>
  <c r="N194" i="1"/>
  <c r="M194" i="1"/>
  <c r="L194" i="1"/>
  <c r="K194" i="1"/>
  <c r="J194" i="1"/>
  <c r="I194" i="1"/>
  <c r="S194" i="1" s="1"/>
  <c r="R193" i="1"/>
  <c r="Q193" i="1"/>
  <c r="P193" i="1"/>
  <c r="O193" i="1"/>
  <c r="N193" i="1"/>
  <c r="M193" i="1"/>
  <c r="L193" i="1"/>
  <c r="K193" i="1"/>
  <c r="J193" i="1"/>
  <c r="S193" i="1" s="1"/>
  <c r="I193" i="1"/>
  <c r="R192" i="1"/>
  <c r="Q192" i="1"/>
  <c r="P192" i="1"/>
  <c r="O192" i="1"/>
  <c r="N192" i="1"/>
  <c r="M192" i="1"/>
  <c r="L192" i="1"/>
  <c r="K192" i="1"/>
  <c r="J192" i="1"/>
  <c r="I192" i="1"/>
  <c r="S192" i="1" s="1"/>
  <c r="R191" i="1"/>
  <c r="Q191" i="1"/>
  <c r="P191" i="1"/>
  <c r="O191" i="1"/>
  <c r="N191" i="1"/>
  <c r="M191" i="1"/>
  <c r="L191" i="1"/>
  <c r="K191" i="1"/>
  <c r="J191" i="1"/>
  <c r="I191" i="1"/>
  <c r="S191" i="1" s="1"/>
  <c r="S190" i="1"/>
  <c r="R190" i="1"/>
  <c r="Q190" i="1"/>
  <c r="P190" i="1"/>
  <c r="O190" i="1"/>
  <c r="N190" i="1"/>
  <c r="M190" i="1"/>
  <c r="L190" i="1"/>
  <c r="K190" i="1"/>
  <c r="J190" i="1"/>
  <c r="I190" i="1"/>
  <c r="R189" i="1"/>
  <c r="Q189" i="1"/>
  <c r="P189" i="1"/>
  <c r="O189" i="1"/>
  <c r="N189" i="1"/>
  <c r="M189" i="1"/>
  <c r="L189" i="1"/>
  <c r="K189" i="1"/>
  <c r="J189" i="1"/>
  <c r="S189" i="1" s="1"/>
  <c r="I189" i="1"/>
  <c r="R188" i="1"/>
  <c r="Q188" i="1"/>
  <c r="P188" i="1"/>
  <c r="O188" i="1"/>
  <c r="N188" i="1"/>
  <c r="M188" i="1"/>
  <c r="L188" i="1"/>
  <c r="K188" i="1"/>
  <c r="J188" i="1"/>
  <c r="I188" i="1"/>
  <c r="S188" i="1" s="1"/>
  <c r="R187" i="1"/>
  <c r="Q187" i="1"/>
  <c r="P187" i="1"/>
  <c r="O187" i="1"/>
  <c r="N187" i="1"/>
  <c r="M187" i="1"/>
  <c r="L187" i="1"/>
  <c r="K187" i="1"/>
  <c r="J187" i="1"/>
  <c r="I187" i="1"/>
  <c r="S187" i="1" s="1"/>
  <c r="R186" i="1"/>
  <c r="Q186" i="1"/>
  <c r="P186" i="1"/>
  <c r="O186" i="1"/>
  <c r="N186" i="1"/>
  <c r="M186" i="1"/>
  <c r="L186" i="1"/>
  <c r="K186" i="1"/>
  <c r="J186" i="1"/>
  <c r="I186" i="1"/>
  <c r="S186" i="1" s="1"/>
  <c r="R185" i="1"/>
  <c r="Q185" i="1"/>
  <c r="P185" i="1"/>
  <c r="O185" i="1"/>
  <c r="N185" i="1"/>
  <c r="S185" i="1" s="1"/>
  <c r="M185" i="1"/>
  <c r="L185" i="1"/>
  <c r="K185" i="1"/>
  <c r="J185" i="1"/>
  <c r="I185" i="1"/>
  <c r="R184" i="1"/>
  <c r="Q184" i="1"/>
  <c r="P184" i="1"/>
  <c r="O184" i="1"/>
  <c r="N184" i="1"/>
  <c r="M184" i="1"/>
  <c r="S184" i="1" s="1"/>
  <c r="L184" i="1"/>
  <c r="K184" i="1"/>
  <c r="J184" i="1"/>
  <c r="I184" i="1"/>
  <c r="R183" i="1"/>
  <c r="Q183" i="1"/>
  <c r="P183" i="1"/>
  <c r="O183" i="1"/>
  <c r="N183" i="1"/>
  <c r="M183" i="1"/>
  <c r="L183" i="1"/>
  <c r="K183" i="1"/>
  <c r="J183" i="1"/>
  <c r="I183" i="1"/>
  <c r="S183" i="1" s="1"/>
  <c r="R182" i="1"/>
  <c r="Q182" i="1"/>
  <c r="P182" i="1"/>
  <c r="O182" i="1"/>
  <c r="N182" i="1"/>
  <c r="M182" i="1"/>
  <c r="L182" i="1"/>
  <c r="K182" i="1"/>
  <c r="J182" i="1"/>
  <c r="S182" i="1" s="1"/>
  <c r="I182" i="1"/>
  <c r="R181" i="1"/>
  <c r="Q181" i="1"/>
  <c r="P181" i="1"/>
  <c r="O181" i="1"/>
  <c r="N181" i="1"/>
  <c r="M181" i="1"/>
  <c r="L181" i="1"/>
  <c r="K181" i="1"/>
  <c r="J181" i="1"/>
  <c r="S181" i="1" s="1"/>
  <c r="I181" i="1"/>
  <c r="R180" i="1"/>
  <c r="Q180" i="1"/>
  <c r="P180" i="1"/>
  <c r="O180" i="1"/>
  <c r="N180" i="1"/>
  <c r="M180" i="1"/>
  <c r="L180" i="1"/>
  <c r="K180" i="1"/>
  <c r="J180" i="1"/>
  <c r="I180" i="1"/>
  <c r="S180" i="1" s="1"/>
  <c r="R179" i="1"/>
  <c r="Q179" i="1"/>
  <c r="P179" i="1"/>
  <c r="O179" i="1"/>
  <c r="N179" i="1"/>
  <c r="M179" i="1"/>
  <c r="L179" i="1"/>
  <c r="K179" i="1"/>
  <c r="J179" i="1"/>
  <c r="I179" i="1"/>
  <c r="S179" i="1" s="1"/>
  <c r="S178" i="1"/>
  <c r="R178" i="1"/>
  <c r="Q178" i="1"/>
  <c r="P178" i="1"/>
  <c r="O178" i="1"/>
  <c r="N178" i="1"/>
  <c r="M178" i="1"/>
  <c r="L178" i="1"/>
  <c r="K178" i="1"/>
  <c r="J178" i="1"/>
  <c r="I178" i="1"/>
  <c r="R177" i="1"/>
  <c r="Q177" i="1"/>
  <c r="P177" i="1"/>
  <c r="O177" i="1"/>
  <c r="N177" i="1"/>
  <c r="M177" i="1"/>
  <c r="L177" i="1"/>
  <c r="K177" i="1"/>
  <c r="J177" i="1"/>
  <c r="I177" i="1"/>
  <c r="S177" i="1" s="1"/>
  <c r="R176" i="1"/>
  <c r="Q176" i="1"/>
  <c r="P176" i="1"/>
  <c r="O176" i="1"/>
  <c r="N176" i="1"/>
  <c r="M176" i="1"/>
  <c r="L176" i="1"/>
  <c r="K176" i="1"/>
  <c r="J176" i="1"/>
  <c r="S176" i="1" s="1"/>
  <c r="I176" i="1"/>
  <c r="R175" i="1"/>
  <c r="Q175" i="1"/>
  <c r="P175" i="1"/>
  <c r="O175" i="1"/>
  <c r="N175" i="1"/>
  <c r="M175" i="1"/>
  <c r="L175" i="1"/>
  <c r="K175" i="1"/>
  <c r="J175" i="1"/>
  <c r="I175" i="1"/>
  <c r="S175" i="1" s="1"/>
  <c r="R174" i="1"/>
  <c r="Q174" i="1"/>
  <c r="P174" i="1"/>
  <c r="O174" i="1"/>
  <c r="N174" i="1"/>
  <c r="M174" i="1"/>
  <c r="L174" i="1"/>
  <c r="K174" i="1"/>
  <c r="J174" i="1"/>
  <c r="I174" i="1"/>
  <c r="S174" i="1" s="1"/>
  <c r="R173" i="1"/>
  <c r="Q173" i="1"/>
  <c r="P173" i="1"/>
  <c r="O173" i="1"/>
  <c r="N173" i="1"/>
  <c r="M173" i="1"/>
  <c r="L173" i="1"/>
  <c r="K173" i="1"/>
  <c r="J173" i="1"/>
  <c r="I173" i="1"/>
  <c r="S173" i="1" s="1"/>
  <c r="R172" i="1"/>
  <c r="Q172" i="1"/>
  <c r="P172" i="1"/>
  <c r="O172" i="1"/>
  <c r="N172" i="1"/>
  <c r="M172" i="1"/>
  <c r="L172" i="1"/>
  <c r="K172" i="1"/>
  <c r="J172" i="1"/>
  <c r="I172" i="1"/>
  <c r="S172" i="1" s="1"/>
  <c r="R171" i="1"/>
  <c r="Q171" i="1"/>
  <c r="P171" i="1"/>
  <c r="O171" i="1"/>
  <c r="N171" i="1"/>
  <c r="M171" i="1"/>
  <c r="L171" i="1"/>
  <c r="S171" i="1" s="1"/>
  <c r="K171" i="1"/>
  <c r="J171" i="1"/>
  <c r="I171" i="1"/>
  <c r="R170" i="1"/>
  <c r="Q170" i="1"/>
  <c r="P170" i="1"/>
  <c r="O170" i="1"/>
  <c r="N170" i="1"/>
  <c r="M170" i="1"/>
  <c r="L170" i="1"/>
  <c r="K170" i="1"/>
  <c r="S170" i="1" s="1"/>
  <c r="J170" i="1"/>
  <c r="I170" i="1"/>
  <c r="R169" i="1"/>
  <c r="Q169" i="1"/>
  <c r="P169" i="1"/>
  <c r="O169" i="1"/>
  <c r="N169" i="1"/>
  <c r="M169" i="1"/>
  <c r="L169" i="1"/>
  <c r="K169" i="1"/>
  <c r="J169" i="1"/>
  <c r="S169" i="1" s="1"/>
  <c r="I169" i="1"/>
  <c r="R168" i="1"/>
  <c r="Q168" i="1"/>
  <c r="P168" i="1"/>
  <c r="O168" i="1"/>
  <c r="N168" i="1"/>
  <c r="M168" i="1"/>
  <c r="L168" i="1"/>
  <c r="K168" i="1"/>
  <c r="J168" i="1"/>
  <c r="I168" i="1"/>
  <c r="S168" i="1" s="1"/>
  <c r="R167" i="1"/>
  <c r="Q167" i="1"/>
  <c r="P167" i="1"/>
  <c r="O167" i="1"/>
  <c r="N167" i="1"/>
  <c r="M167" i="1"/>
  <c r="L167" i="1"/>
  <c r="K167" i="1"/>
  <c r="J167" i="1"/>
  <c r="I167" i="1"/>
  <c r="S167" i="1" s="1"/>
  <c r="S166" i="1"/>
  <c r="R166" i="1"/>
  <c r="Q166" i="1"/>
  <c r="P166" i="1"/>
  <c r="O166" i="1"/>
  <c r="N166" i="1"/>
  <c r="M166" i="1"/>
  <c r="L166" i="1"/>
  <c r="K166" i="1"/>
  <c r="J166" i="1"/>
  <c r="I166" i="1"/>
  <c r="R165" i="1"/>
  <c r="Q165" i="1"/>
  <c r="P165" i="1"/>
  <c r="O165" i="1"/>
  <c r="N165" i="1"/>
  <c r="M165" i="1"/>
  <c r="L165" i="1"/>
  <c r="K165" i="1"/>
  <c r="J165" i="1"/>
  <c r="I165" i="1"/>
  <c r="S165" i="1" s="1"/>
  <c r="R164" i="1"/>
  <c r="Q164" i="1"/>
  <c r="P164" i="1"/>
  <c r="O164" i="1"/>
  <c r="N164" i="1"/>
  <c r="M164" i="1"/>
  <c r="L164" i="1"/>
  <c r="K164" i="1"/>
  <c r="J164" i="1"/>
  <c r="S164" i="1" s="1"/>
  <c r="I164" i="1"/>
  <c r="R163" i="1"/>
  <c r="Q163" i="1"/>
  <c r="P163" i="1"/>
  <c r="O163" i="1"/>
  <c r="N163" i="1"/>
  <c r="M163" i="1"/>
  <c r="L163" i="1"/>
  <c r="K163" i="1"/>
  <c r="J163" i="1"/>
  <c r="I163" i="1"/>
  <c r="S163" i="1" s="1"/>
  <c r="R162" i="1"/>
  <c r="Q162" i="1"/>
  <c r="P162" i="1"/>
  <c r="O162" i="1"/>
  <c r="N162" i="1"/>
  <c r="M162" i="1"/>
  <c r="L162" i="1"/>
  <c r="K162" i="1"/>
  <c r="J162" i="1"/>
  <c r="I162" i="1"/>
  <c r="S162" i="1" s="1"/>
  <c r="R161" i="1"/>
  <c r="Q161" i="1"/>
  <c r="P161" i="1"/>
  <c r="O161" i="1"/>
  <c r="N161" i="1"/>
  <c r="M161" i="1"/>
  <c r="L161" i="1"/>
  <c r="K161" i="1"/>
  <c r="J161" i="1"/>
  <c r="I161" i="1"/>
  <c r="S161" i="1" s="1"/>
  <c r="R160" i="1"/>
  <c r="Q160" i="1"/>
  <c r="P160" i="1"/>
  <c r="O160" i="1"/>
  <c r="N160" i="1"/>
  <c r="M160" i="1"/>
  <c r="L160" i="1"/>
  <c r="K160" i="1"/>
  <c r="J160" i="1"/>
  <c r="I160" i="1"/>
  <c r="S160" i="1" s="1"/>
  <c r="R159" i="1"/>
  <c r="Q159" i="1"/>
  <c r="P159" i="1"/>
  <c r="O159" i="1"/>
  <c r="N159" i="1"/>
  <c r="M159" i="1"/>
  <c r="L159" i="1"/>
  <c r="S159" i="1" s="1"/>
  <c r="K159" i="1"/>
  <c r="J159" i="1"/>
  <c r="I159" i="1"/>
  <c r="R158" i="1"/>
  <c r="Q158" i="1"/>
  <c r="P158" i="1"/>
  <c r="O158" i="1"/>
  <c r="N158" i="1"/>
  <c r="M158" i="1"/>
  <c r="L158" i="1"/>
  <c r="K158" i="1"/>
  <c r="S158" i="1" s="1"/>
  <c r="J158" i="1"/>
  <c r="I158" i="1"/>
  <c r="R157" i="1"/>
  <c r="Q157" i="1"/>
  <c r="P157" i="1"/>
  <c r="O157" i="1"/>
  <c r="N157" i="1"/>
  <c r="M157" i="1"/>
  <c r="L157" i="1"/>
  <c r="K157" i="1"/>
  <c r="J157" i="1"/>
  <c r="I157" i="1"/>
  <c r="S157" i="1" s="1"/>
  <c r="R156" i="1"/>
  <c r="Q156" i="1"/>
  <c r="P156" i="1"/>
  <c r="O156" i="1"/>
  <c r="N156" i="1"/>
  <c r="M156" i="1"/>
  <c r="L156" i="1"/>
  <c r="K156" i="1"/>
  <c r="J156" i="1"/>
  <c r="I156" i="1"/>
  <c r="S156" i="1" s="1"/>
  <c r="R155" i="1"/>
  <c r="Q155" i="1"/>
  <c r="P155" i="1"/>
  <c r="O155" i="1"/>
  <c r="N155" i="1"/>
  <c r="M155" i="1"/>
  <c r="L155" i="1"/>
  <c r="K155" i="1"/>
  <c r="J155" i="1"/>
  <c r="I155" i="1"/>
  <c r="S155" i="1" s="1"/>
  <c r="S154" i="1"/>
  <c r="R154" i="1"/>
  <c r="Q154" i="1"/>
  <c r="P154" i="1"/>
  <c r="O154" i="1"/>
  <c r="N154" i="1"/>
  <c r="M154" i="1"/>
  <c r="L154" i="1"/>
  <c r="K154" i="1"/>
  <c r="J154" i="1"/>
  <c r="I154" i="1"/>
  <c r="R153" i="1"/>
  <c r="Q153" i="1"/>
  <c r="P153" i="1"/>
  <c r="O153" i="1"/>
  <c r="N153" i="1"/>
  <c r="M153" i="1"/>
  <c r="L153" i="1"/>
  <c r="K153" i="1"/>
  <c r="J153" i="1"/>
  <c r="S153" i="1" s="1"/>
  <c r="I153" i="1"/>
  <c r="R152" i="1"/>
  <c r="Q152" i="1"/>
  <c r="P152" i="1"/>
  <c r="O152" i="1"/>
  <c r="N152" i="1"/>
  <c r="M152" i="1"/>
  <c r="L152" i="1"/>
  <c r="K152" i="1"/>
  <c r="J152" i="1"/>
  <c r="S152" i="1" s="1"/>
  <c r="I152" i="1"/>
  <c r="R151" i="1"/>
  <c r="Q151" i="1"/>
  <c r="P151" i="1"/>
  <c r="O151" i="1"/>
  <c r="N151" i="1"/>
  <c r="M151" i="1"/>
  <c r="L151" i="1"/>
  <c r="K151" i="1"/>
  <c r="J151" i="1"/>
  <c r="I151" i="1"/>
  <c r="S151" i="1" s="1"/>
  <c r="R150" i="1"/>
  <c r="Q150" i="1"/>
  <c r="P150" i="1"/>
  <c r="O150" i="1"/>
  <c r="N150" i="1"/>
  <c r="M150" i="1"/>
  <c r="L150" i="1"/>
  <c r="K150" i="1"/>
  <c r="J150" i="1"/>
  <c r="I150" i="1"/>
  <c r="S150" i="1" s="1"/>
  <c r="R149" i="1"/>
  <c r="Q149" i="1"/>
  <c r="P149" i="1"/>
  <c r="O149" i="1"/>
  <c r="N149" i="1"/>
  <c r="M149" i="1"/>
  <c r="L149" i="1"/>
  <c r="K149" i="1"/>
  <c r="J149" i="1"/>
  <c r="I149" i="1"/>
  <c r="S149" i="1" s="1"/>
  <c r="R148" i="1"/>
  <c r="Q148" i="1"/>
  <c r="P148" i="1"/>
  <c r="O148" i="1"/>
  <c r="N148" i="1"/>
  <c r="M148" i="1"/>
  <c r="L148" i="1"/>
  <c r="K148" i="1"/>
  <c r="J148" i="1"/>
  <c r="I148" i="1"/>
  <c r="S148" i="1" s="1"/>
  <c r="R147" i="1"/>
  <c r="Q147" i="1"/>
  <c r="P147" i="1"/>
  <c r="O147" i="1"/>
  <c r="N147" i="1"/>
  <c r="M147" i="1"/>
  <c r="L147" i="1"/>
  <c r="S147" i="1" s="1"/>
  <c r="K147" i="1"/>
  <c r="J147" i="1"/>
  <c r="I147" i="1"/>
  <c r="R146" i="1"/>
  <c r="Q146" i="1"/>
  <c r="P146" i="1"/>
  <c r="O146" i="1"/>
  <c r="N146" i="1"/>
  <c r="M146" i="1"/>
  <c r="L146" i="1"/>
  <c r="K146" i="1"/>
  <c r="S146" i="1" s="1"/>
  <c r="J146" i="1"/>
  <c r="I146" i="1"/>
  <c r="R145" i="1"/>
  <c r="Q145" i="1"/>
  <c r="P145" i="1"/>
  <c r="O145" i="1"/>
  <c r="N145" i="1"/>
  <c r="M145" i="1"/>
  <c r="L145" i="1"/>
  <c r="K145" i="1"/>
  <c r="J145" i="1"/>
  <c r="I145" i="1"/>
  <c r="S145" i="1" s="1"/>
  <c r="R144" i="1"/>
  <c r="Q144" i="1"/>
  <c r="P144" i="1"/>
  <c r="O144" i="1"/>
  <c r="N144" i="1"/>
  <c r="M144" i="1"/>
  <c r="L144" i="1"/>
  <c r="K144" i="1"/>
  <c r="J144" i="1"/>
  <c r="I144" i="1"/>
  <c r="S144" i="1" s="1"/>
  <c r="R143" i="1"/>
  <c r="Q143" i="1"/>
  <c r="P143" i="1"/>
  <c r="O143" i="1"/>
  <c r="N143" i="1"/>
  <c r="M143" i="1"/>
  <c r="L143" i="1"/>
  <c r="K143" i="1"/>
  <c r="J143" i="1"/>
  <c r="I143" i="1"/>
  <c r="S143" i="1" s="1"/>
  <c r="S142" i="1"/>
  <c r="R142" i="1"/>
  <c r="Q142" i="1"/>
  <c r="P142" i="1"/>
  <c r="O142" i="1"/>
  <c r="N142" i="1"/>
  <c r="M142" i="1"/>
  <c r="L142" i="1"/>
  <c r="K142" i="1"/>
  <c r="J142" i="1"/>
  <c r="I142" i="1"/>
  <c r="R141" i="1"/>
  <c r="Q141" i="1"/>
  <c r="P141" i="1"/>
  <c r="O141" i="1"/>
  <c r="N141" i="1"/>
  <c r="M141" i="1"/>
  <c r="L141" i="1"/>
  <c r="K141" i="1"/>
  <c r="J141" i="1"/>
  <c r="I141" i="1"/>
  <c r="S141" i="1" s="1"/>
  <c r="R140" i="1"/>
  <c r="Q140" i="1"/>
  <c r="P140" i="1"/>
  <c r="O140" i="1"/>
  <c r="N140" i="1"/>
  <c r="M140" i="1"/>
  <c r="L140" i="1"/>
  <c r="K140" i="1"/>
  <c r="J140" i="1"/>
  <c r="I140" i="1"/>
  <c r="S140" i="1" s="1"/>
  <c r="R139" i="1"/>
  <c r="Q139" i="1"/>
  <c r="P139" i="1"/>
  <c r="O139" i="1"/>
  <c r="N139" i="1"/>
  <c r="M139" i="1"/>
  <c r="L139" i="1"/>
  <c r="K139" i="1"/>
  <c r="J139" i="1"/>
  <c r="I139" i="1"/>
  <c r="S139" i="1" s="1"/>
  <c r="R138" i="1"/>
  <c r="Q138" i="1"/>
  <c r="P138" i="1"/>
  <c r="O138" i="1"/>
  <c r="N138" i="1"/>
  <c r="M138" i="1"/>
  <c r="L138" i="1"/>
  <c r="K138" i="1"/>
  <c r="J138" i="1"/>
  <c r="I138" i="1"/>
  <c r="S138" i="1" s="1"/>
  <c r="R137" i="1"/>
  <c r="Q137" i="1"/>
  <c r="P137" i="1"/>
  <c r="O137" i="1"/>
  <c r="N137" i="1"/>
  <c r="M137" i="1"/>
  <c r="L137" i="1"/>
  <c r="K137" i="1"/>
  <c r="J137" i="1"/>
  <c r="I137" i="1"/>
  <c r="S137" i="1" s="1"/>
  <c r="R136" i="1"/>
  <c r="Q136" i="1"/>
  <c r="P136" i="1"/>
  <c r="O136" i="1"/>
  <c r="N136" i="1"/>
  <c r="M136" i="1"/>
  <c r="L136" i="1"/>
  <c r="K136" i="1"/>
  <c r="J136" i="1"/>
  <c r="I136" i="1"/>
  <c r="S136" i="1" s="1"/>
  <c r="R135" i="1"/>
  <c r="Q135" i="1"/>
  <c r="P135" i="1"/>
  <c r="O135" i="1"/>
  <c r="N135" i="1"/>
  <c r="M135" i="1"/>
  <c r="L135" i="1"/>
  <c r="S135" i="1" s="1"/>
  <c r="K135" i="1"/>
  <c r="J135" i="1"/>
  <c r="I135" i="1"/>
  <c r="R134" i="1"/>
  <c r="Q134" i="1"/>
  <c r="P134" i="1"/>
  <c r="O134" i="1"/>
  <c r="N134" i="1"/>
  <c r="M134" i="1"/>
  <c r="L134" i="1"/>
  <c r="K134" i="1"/>
  <c r="S134" i="1" s="1"/>
  <c r="J134" i="1"/>
  <c r="I134" i="1"/>
  <c r="R133" i="1"/>
  <c r="Q133" i="1"/>
  <c r="P133" i="1"/>
  <c r="O133" i="1"/>
  <c r="N133" i="1"/>
  <c r="M133" i="1"/>
  <c r="L133" i="1"/>
  <c r="K133" i="1"/>
  <c r="J133" i="1"/>
  <c r="I133" i="1"/>
  <c r="S133" i="1" s="1"/>
  <c r="R132" i="1"/>
  <c r="Q132" i="1"/>
  <c r="P132" i="1"/>
  <c r="O132" i="1"/>
  <c r="N132" i="1"/>
  <c r="M132" i="1"/>
  <c r="L132" i="1"/>
  <c r="K132" i="1"/>
  <c r="J132" i="1"/>
  <c r="I132" i="1"/>
  <c r="S132" i="1" s="1"/>
  <c r="R131" i="1"/>
  <c r="Q131" i="1"/>
  <c r="P131" i="1"/>
  <c r="O131" i="1"/>
  <c r="N131" i="1"/>
  <c r="S131" i="1" s="1"/>
  <c r="M131" i="1"/>
  <c r="L131" i="1"/>
  <c r="K131" i="1"/>
  <c r="J131" i="1"/>
  <c r="I131" i="1"/>
  <c r="S130" i="1"/>
  <c r="R130" i="1"/>
  <c r="Q130" i="1"/>
  <c r="P130" i="1"/>
  <c r="O130" i="1"/>
  <c r="N130" i="1"/>
  <c r="M130" i="1"/>
  <c r="L130" i="1"/>
  <c r="K130" i="1"/>
  <c r="J130" i="1"/>
  <c r="I130" i="1"/>
  <c r="R129" i="1"/>
  <c r="Q129" i="1"/>
  <c r="P129" i="1"/>
  <c r="O129" i="1"/>
  <c r="N129" i="1"/>
  <c r="M129" i="1"/>
  <c r="L129" i="1"/>
  <c r="K129" i="1"/>
  <c r="J129" i="1"/>
  <c r="I129" i="1"/>
  <c r="S129" i="1" s="1"/>
  <c r="R128" i="1"/>
  <c r="Q128" i="1"/>
  <c r="P128" i="1"/>
  <c r="O128" i="1"/>
  <c r="N128" i="1"/>
  <c r="M128" i="1"/>
  <c r="L128" i="1"/>
  <c r="K128" i="1"/>
  <c r="J128" i="1"/>
  <c r="I128" i="1"/>
  <c r="S128" i="1" s="1"/>
  <c r="R127" i="1"/>
  <c r="Q127" i="1"/>
  <c r="P127" i="1"/>
  <c r="O127" i="1"/>
  <c r="N127" i="1"/>
  <c r="M127" i="1"/>
  <c r="L127" i="1"/>
  <c r="K127" i="1"/>
  <c r="J127" i="1"/>
  <c r="I127" i="1"/>
  <c r="S127" i="1" s="1"/>
  <c r="R126" i="1"/>
  <c r="Q126" i="1"/>
  <c r="P126" i="1"/>
  <c r="O126" i="1"/>
  <c r="N126" i="1"/>
  <c r="M126" i="1"/>
  <c r="L126" i="1"/>
  <c r="K126" i="1"/>
  <c r="J126" i="1"/>
  <c r="I126" i="1"/>
  <c r="S126" i="1" s="1"/>
  <c r="R125" i="1"/>
  <c r="Q125" i="1"/>
  <c r="P125" i="1"/>
  <c r="O125" i="1"/>
  <c r="N125" i="1"/>
  <c r="M125" i="1"/>
  <c r="L125" i="1"/>
  <c r="K125" i="1"/>
  <c r="J125" i="1"/>
  <c r="I125" i="1"/>
  <c r="S125" i="1" s="1"/>
  <c r="R124" i="1"/>
  <c r="Q124" i="1"/>
  <c r="P124" i="1"/>
  <c r="O124" i="1"/>
  <c r="N124" i="1"/>
  <c r="M124" i="1"/>
  <c r="L124" i="1"/>
  <c r="K124" i="1"/>
  <c r="J124" i="1"/>
  <c r="I124" i="1"/>
  <c r="S124" i="1" s="1"/>
  <c r="R123" i="1"/>
  <c r="Q123" i="1"/>
  <c r="P123" i="1"/>
  <c r="O123" i="1"/>
  <c r="N123" i="1"/>
  <c r="M123" i="1"/>
  <c r="L123" i="1"/>
  <c r="S123" i="1" s="1"/>
  <c r="K123" i="1"/>
  <c r="J123" i="1"/>
  <c r="I123" i="1"/>
  <c r="R122" i="1"/>
  <c r="Q122" i="1"/>
  <c r="P122" i="1"/>
  <c r="O122" i="1"/>
  <c r="N122" i="1"/>
  <c r="M122" i="1"/>
  <c r="L122" i="1"/>
  <c r="K122" i="1"/>
  <c r="S122" i="1" s="1"/>
  <c r="J122" i="1"/>
  <c r="I122" i="1"/>
  <c r="R121" i="1"/>
  <c r="Q121" i="1"/>
  <c r="P121" i="1"/>
  <c r="O121" i="1"/>
  <c r="N121" i="1"/>
  <c r="M121" i="1"/>
  <c r="L121" i="1"/>
  <c r="K121" i="1"/>
  <c r="J121" i="1"/>
  <c r="I121" i="1"/>
  <c r="S121" i="1" s="1"/>
  <c r="R120" i="1"/>
  <c r="Q120" i="1"/>
  <c r="P120" i="1"/>
  <c r="O120" i="1"/>
  <c r="N120" i="1"/>
  <c r="M120" i="1"/>
  <c r="L120" i="1"/>
  <c r="K120" i="1"/>
  <c r="J120" i="1"/>
  <c r="I120" i="1"/>
  <c r="S120" i="1" s="1"/>
  <c r="R119" i="1"/>
  <c r="Q119" i="1"/>
  <c r="P119" i="1"/>
  <c r="O119" i="1"/>
  <c r="S119" i="1" s="1"/>
  <c r="N119" i="1"/>
  <c r="M119" i="1"/>
  <c r="L119" i="1"/>
  <c r="K119" i="1"/>
  <c r="J119" i="1"/>
  <c r="I119" i="1"/>
  <c r="S118" i="1"/>
  <c r="R118" i="1"/>
  <c r="Q118" i="1"/>
  <c r="P118" i="1"/>
  <c r="O118" i="1"/>
  <c r="N118" i="1"/>
  <c r="M118" i="1"/>
  <c r="L118" i="1"/>
  <c r="K118" i="1"/>
  <c r="J118" i="1"/>
  <c r="I118" i="1"/>
  <c r="R117" i="1"/>
  <c r="Q117" i="1"/>
  <c r="P117" i="1"/>
  <c r="O117" i="1"/>
  <c r="N117" i="1"/>
  <c r="M117" i="1"/>
  <c r="L117" i="1"/>
  <c r="K117" i="1"/>
  <c r="J117" i="1"/>
  <c r="S117" i="1" s="1"/>
  <c r="I117" i="1"/>
  <c r="R116" i="1"/>
  <c r="Q116" i="1"/>
  <c r="P116" i="1"/>
  <c r="O116" i="1"/>
  <c r="N116" i="1"/>
  <c r="M116" i="1"/>
  <c r="L116" i="1"/>
  <c r="K116" i="1"/>
  <c r="J116" i="1"/>
  <c r="I116" i="1"/>
  <c r="S116" i="1" s="1"/>
  <c r="R115" i="1"/>
  <c r="Q115" i="1"/>
  <c r="P115" i="1"/>
  <c r="O115" i="1"/>
  <c r="N115" i="1"/>
  <c r="M115" i="1"/>
  <c r="L115" i="1"/>
  <c r="K115" i="1"/>
  <c r="J115" i="1"/>
  <c r="I115" i="1"/>
  <c r="S115" i="1" s="1"/>
  <c r="R114" i="1"/>
  <c r="Q114" i="1"/>
  <c r="P114" i="1"/>
  <c r="O114" i="1"/>
  <c r="N114" i="1"/>
  <c r="M114" i="1"/>
  <c r="L114" i="1"/>
  <c r="K114" i="1"/>
  <c r="J114" i="1"/>
  <c r="I114" i="1"/>
  <c r="S114" i="1" s="1"/>
  <c r="R113" i="1"/>
  <c r="Q113" i="1"/>
  <c r="P113" i="1"/>
  <c r="O113" i="1"/>
  <c r="N113" i="1"/>
  <c r="M113" i="1"/>
  <c r="L113" i="1"/>
  <c r="K113" i="1"/>
  <c r="J113" i="1"/>
  <c r="I113" i="1"/>
  <c r="S113" i="1" s="1"/>
  <c r="R112" i="1"/>
  <c r="Q112" i="1"/>
  <c r="P112" i="1"/>
  <c r="O112" i="1"/>
  <c r="N112" i="1"/>
  <c r="M112" i="1"/>
  <c r="L112" i="1"/>
  <c r="K112" i="1"/>
  <c r="J112" i="1"/>
  <c r="I112" i="1"/>
  <c r="S112" i="1" s="1"/>
  <c r="R111" i="1"/>
  <c r="Q111" i="1"/>
  <c r="P111" i="1"/>
  <c r="O111" i="1"/>
  <c r="N111" i="1"/>
  <c r="M111" i="1"/>
  <c r="L111" i="1"/>
  <c r="K111" i="1"/>
  <c r="S111" i="1" s="1"/>
  <c r="J111" i="1"/>
  <c r="I111" i="1"/>
  <c r="R110" i="1"/>
  <c r="Q110" i="1"/>
  <c r="P110" i="1"/>
  <c r="O110" i="1"/>
  <c r="N110" i="1"/>
  <c r="M110" i="1"/>
  <c r="L110" i="1"/>
  <c r="K110" i="1"/>
  <c r="J110" i="1"/>
  <c r="S110" i="1" s="1"/>
  <c r="I110" i="1"/>
  <c r="R109" i="1"/>
  <c r="Q109" i="1"/>
  <c r="P109" i="1"/>
  <c r="O109" i="1"/>
  <c r="N109" i="1"/>
  <c r="M109" i="1"/>
  <c r="L109" i="1"/>
  <c r="K109" i="1"/>
  <c r="J109" i="1"/>
  <c r="I109" i="1"/>
  <c r="S109" i="1" s="1"/>
  <c r="R108" i="1"/>
  <c r="Q108" i="1"/>
  <c r="P108" i="1"/>
  <c r="O108" i="1"/>
  <c r="N108" i="1"/>
  <c r="M108" i="1"/>
  <c r="L108" i="1"/>
  <c r="K108" i="1"/>
  <c r="J108" i="1"/>
  <c r="I108" i="1"/>
  <c r="S108" i="1" s="1"/>
  <c r="S107" i="1"/>
  <c r="R107" i="1"/>
  <c r="Q107" i="1"/>
  <c r="P107" i="1"/>
  <c r="O107" i="1"/>
  <c r="N107" i="1"/>
  <c r="M107" i="1"/>
  <c r="L107" i="1"/>
  <c r="K107" i="1"/>
  <c r="J107" i="1"/>
  <c r="I107" i="1"/>
  <c r="S106" i="1"/>
  <c r="R106" i="1"/>
  <c r="Q106" i="1"/>
  <c r="P106" i="1"/>
  <c r="O106" i="1"/>
  <c r="N106" i="1"/>
  <c r="M106" i="1"/>
  <c r="L106" i="1"/>
  <c r="K106" i="1"/>
  <c r="J106" i="1"/>
  <c r="I106" i="1"/>
  <c r="R105" i="1"/>
  <c r="Q105" i="1"/>
  <c r="P105" i="1"/>
  <c r="O105" i="1"/>
  <c r="N105" i="1"/>
  <c r="M105" i="1"/>
  <c r="L105" i="1"/>
  <c r="K105" i="1"/>
  <c r="J105" i="1"/>
  <c r="I105" i="1"/>
  <c r="S105" i="1" s="1"/>
  <c r="R104" i="1"/>
  <c r="Q104" i="1"/>
  <c r="P104" i="1"/>
  <c r="O104" i="1"/>
  <c r="N104" i="1"/>
  <c r="M104" i="1"/>
  <c r="L104" i="1"/>
  <c r="K104" i="1"/>
  <c r="J104" i="1"/>
  <c r="I104" i="1"/>
  <c r="S104" i="1" s="1"/>
  <c r="R103" i="1"/>
  <c r="Q103" i="1"/>
  <c r="P103" i="1"/>
  <c r="O103" i="1"/>
  <c r="N103" i="1"/>
  <c r="M103" i="1"/>
  <c r="L103" i="1"/>
  <c r="K103" i="1"/>
  <c r="J103" i="1"/>
  <c r="I103" i="1"/>
  <c r="S103" i="1" s="1"/>
  <c r="R102" i="1"/>
  <c r="Q102" i="1"/>
  <c r="P102" i="1"/>
  <c r="O102" i="1"/>
  <c r="N102" i="1"/>
  <c r="M102" i="1"/>
  <c r="L102" i="1"/>
  <c r="K102" i="1"/>
  <c r="J102" i="1"/>
  <c r="I102" i="1"/>
  <c r="S102" i="1" s="1"/>
  <c r="R101" i="1"/>
  <c r="Q101" i="1"/>
  <c r="P101" i="1"/>
  <c r="O101" i="1"/>
  <c r="N101" i="1"/>
  <c r="M101" i="1"/>
  <c r="L101" i="1"/>
  <c r="K101" i="1"/>
  <c r="J101" i="1"/>
  <c r="I101" i="1"/>
  <c r="S101" i="1" s="1"/>
  <c r="R100" i="1"/>
  <c r="Q100" i="1"/>
  <c r="P100" i="1"/>
  <c r="O100" i="1"/>
  <c r="N100" i="1"/>
  <c r="M100" i="1"/>
  <c r="L100" i="1"/>
  <c r="K100" i="1"/>
  <c r="J100" i="1"/>
  <c r="I100" i="1"/>
  <c r="S100" i="1" s="1"/>
  <c r="R99" i="1"/>
  <c r="Q99" i="1"/>
  <c r="P99" i="1"/>
  <c r="O99" i="1"/>
  <c r="N99" i="1"/>
  <c r="M99" i="1"/>
  <c r="L99" i="1"/>
  <c r="K99" i="1"/>
  <c r="S99" i="1" s="1"/>
  <c r="J99" i="1"/>
  <c r="I99" i="1"/>
  <c r="R98" i="1"/>
  <c r="Q98" i="1"/>
  <c r="P98" i="1"/>
  <c r="O98" i="1"/>
  <c r="N98" i="1"/>
  <c r="M98" i="1"/>
  <c r="L98" i="1"/>
  <c r="K98" i="1"/>
  <c r="J98" i="1"/>
  <c r="S98" i="1" s="1"/>
  <c r="I98" i="1"/>
  <c r="R97" i="1"/>
  <c r="Q97" i="1"/>
  <c r="P97" i="1"/>
  <c r="O97" i="1"/>
  <c r="N97" i="1"/>
  <c r="M97" i="1"/>
  <c r="L97" i="1"/>
  <c r="K97" i="1"/>
  <c r="J97" i="1"/>
  <c r="I97" i="1"/>
  <c r="S97" i="1" s="1"/>
  <c r="R96" i="1"/>
  <c r="Q96" i="1"/>
  <c r="P96" i="1"/>
  <c r="O96" i="1"/>
  <c r="N96" i="1"/>
  <c r="M96" i="1"/>
  <c r="L96" i="1"/>
  <c r="K96" i="1"/>
  <c r="J96" i="1"/>
  <c r="I96" i="1"/>
  <c r="S96" i="1" s="1"/>
  <c r="S95" i="1"/>
  <c r="R95" i="1"/>
  <c r="Q95" i="1"/>
  <c r="P95" i="1"/>
  <c r="O95" i="1"/>
  <c r="N95" i="1"/>
  <c r="M95" i="1"/>
  <c r="L95" i="1"/>
  <c r="K95" i="1"/>
  <c r="J95" i="1"/>
  <c r="I95" i="1"/>
  <c r="S94" i="1"/>
  <c r="R94" i="1"/>
  <c r="Q94" i="1"/>
  <c r="P94" i="1"/>
  <c r="O94" i="1"/>
  <c r="N94" i="1"/>
  <c r="M94" i="1"/>
  <c r="L94" i="1"/>
  <c r="K94" i="1"/>
  <c r="J94" i="1"/>
  <c r="I94" i="1"/>
  <c r="R93" i="1"/>
  <c r="Q93" i="1"/>
  <c r="P93" i="1"/>
  <c r="O93" i="1"/>
  <c r="N93" i="1"/>
  <c r="M93" i="1"/>
  <c r="L93" i="1"/>
  <c r="K93" i="1"/>
  <c r="J93" i="1"/>
  <c r="I93" i="1"/>
  <c r="S93" i="1" s="1"/>
  <c r="R92" i="1"/>
  <c r="Q92" i="1"/>
  <c r="P92" i="1"/>
  <c r="O92" i="1"/>
  <c r="N92" i="1"/>
  <c r="M92" i="1"/>
  <c r="L92" i="1"/>
  <c r="K92" i="1"/>
  <c r="J92" i="1"/>
  <c r="I92" i="1"/>
  <c r="S92" i="1" s="1"/>
  <c r="R91" i="1"/>
  <c r="Q91" i="1"/>
  <c r="P91" i="1"/>
  <c r="O91" i="1"/>
  <c r="N91" i="1"/>
  <c r="M91" i="1"/>
  <c r="L91" i="1"/>
  <c r="K91" i="1"/>
  <c r="J91" i="1"/>
  <c r="I91" i="1"/>
  <c r="S91" i="1" s="1"/>
  <c r="R90" i="1"/>
  <c r="Q90" i="1"/>
  <c r="P90" i="1"/>
  <c r="O90" i="1"/>
  <c r="N90" i="1"/>
  <c r="M90" i="1"/>
  <c r="L90" i="1"/>
  <c r="K90" i="1"/>
  <c r="J90" i="1"/>
  <c r="I90" i="1"/>
  <c r="S90" i="1" s="1"/>
  <c r="R89" i="1"/>
  <c r="Q89" i="1"/>
  <c r="P89" i="1"/>
  <c r="O89" i="1"/>
  <c r="N89" i="1"/>
  <c r="M89" i="1"/>
  <c r="L89" i="1"/>
  <c r="K89" i="1"/>
  <c r="J89" i="1"/>
  <c r="I89" i="1"/>
  <c r="S89" i="1" s="1"/>
  <c r="R88" i="1"/>
  <c r="Q88" i="1"/>
  <c r="P88" i="1"/>
  <c r="O88" i="1"/>
  <c r="N88" i="1"/>
  <c r="M88" i="1"/>
  <c r="L88" i="1"/>
  <c r="K88" i="1"/>
  <c r="J88" i="1"/>
  <c r="I88" i="1"/>
  <c r="S88" i="1" s="1"/>
  <c r="R87" i="1"/>
  <c r="Q87" i="1"/>
  <c r="P87" i="1"/>
  <c r="O87" i="1"/>
  <c r="N87" i="1"/>
  <c r="M87" i="1"/>
  <c r="L87" i="1"/>
  <c r="K87" i="1"/>
  <c r="S87" i="1" s="1"/>
  <c r="J87" i="1"/>
  <c r="I87" i="1"/>
  <c r="R86" i="1"/>
  <c r="Q86" i="1"/>
  <c r="P86" i="1"/>
  <c r="O86" i="1"/>
  <c r="N86" i="1"/>
  <c r="M86" i="1"/>
  <c r="L86" i="1"/>
  <c r="K86" i="1"/>
  <c r="J86" i="1"/>
  <c r="S86" i="1" s="1"/>
  <c r="I86" i="1"/>
  <c r="R85" i="1"/>
  <c r="Q85" i="1"/>
  <c r="P85" i="1"/>
  <c r="O85" i="1"/>
  <c r="N85" i="1"/>
  <c r="M85" i="1"/>
  <c r="L85" i="1"/>
  <c r="K85" i="1"/>
  <c r="J85" i="1"/>
  <c r="I85" i="1"/>
  <c r="S85" i="1" s="1"/>
  <c r="R84" i="1"/>
  <c r="Q84" i="1"/>
  <c r="P84" i="1"/>
  <c r="O84" i="1"/>
  <c r="N84" i="1"/>
  <c r="M84" i="1"/>
  <c r="L84" i="1"/>
  <c r="K84" i="1"/>
  <c r="J84" i="1"/>
  <c r="I84" i="1"/>
  <c r="S84" i="1" s="1"/>
  <c r="S83" i="1"/>
  <c r="R83" i="1"/>
  <c r="Q83" i="1"/>
  <c r="P83" i="1"/>
  <c r="O83" i="1"/>
  <c r="N83" i="1"/>
  <c r="M83" i="1"/>
  <c r="L83" i="1"/>
  <c r="K83" i="1"/>
  <c r="J83" i="1"/>
  <c r="I83" i="1"/>
  <c r="S82" i="1"/>
  <c r="R82" i="1"/>
  <c r="Q82" i="1"/>
  <c r="P82" i="1"/>
  <c r="O82" i="1"/>
  <c r="N82" i="1"/>
  <c r="M82" i="1"/>
  <c r="L82" i="1"/>
  <c r="K82" i="1"/>
  <c r="J82" i="1"/>
  <c r="I82" i="1"/>
  <c r="R81" i="1"/>
  <c r="Q81" i="1"/>
  <c r="P81" i="1"/>
  <c r="O81" i="1"/>
  <c r="N81" i="1"/>
  <c r="M81" i="1"/>
  <c r="L81" i="1"/>
  <c r="K81" i="1"/>
  <c r="J81" i="1"/>
  <c r="I81" i="1"/>
  <c r="S81" i="1" s="1"/>
  <c r="R80" i="1"/>
  <c r="Q80" i="1"/>
  <c r="P80" i="1"/>
  <c r="O80" i="1"/>
  <c r="N80" i="1"/>
  <c r="M80" i="1"/>
  <c r="L80" i="1"/>
  <c r="K80" i="1"/>
  <c r="J80" i="1"/>
  <c r="I80" i="1"/>
  <c r="S80" i="1" s="1"/>
  <c r="R79" i="1"/>
  <c r="Q79" i="1"/>
  <c r="P79" i="1"/>
  <c r="O79" i="1"/>
  <c r="N79" i="1"/>
  <c r="M79" i="1"/>
  <c r="L79" i="1"/>
  <c r="K79" i="1"/>
  <c r="J79" i="1"/>
  <c r="I79" i="1"/>
  <c r="S79" i="1" s="1"/>
  <c r="R78" i="1"/>
  <c r="Q78" i="1"/>
  <c r="P78" i="1"/>
  <c r="O78" i="1"/>
  <c r="N78" i="1"/>
  <c r="M78" i="1"/>
  <c r="L78" i="1"/>
  <c r="K78" i="1"/>
  <c r="J78" i="1"/>
  <c r="I78" i="1"/>
  <c r="S78" i="1" s="1"/>
  <c r="R77" i="1"/>
  <c r="Q77" i="1"/>
  <c r="P77" i="1"/>
  <c r="O77" i="1"/>
  <c r="N77" i="1"/>
  <c r="M77" i="1"/>
  <c r="L77" i="1"/>
  <c r="K77" i="1"/>
  <c r="J77" i="1"/>
  <c r="I77" i="1"/>
  <c r="S77" i="1" s="1"/>
  <c r="R76" i="1"/>
  <c r="Q76" i="1"/>
  <c r="P76" i="1"/>
  <c r="O76" i="1"/>
  <c r="N76" i="1"/>
  <c r="M76" i="1"/>
  <c r="L76" i="1"/>
  <c r="K76" i="1"/>
  <c r="J76" i="1"/>
  <c r="I76" i="1"/>
  <c r="S76" i="1" s="1"/>
  <c r="R75" i="1"/>
  <c r="Q75" i="1"/>
  <c r="P75" i="1"/>
  <c r="O75" i="1"/>
  <c r="N75" i="1"/>
  <c r="M75" i="1"/>
  <c r="L75" i="1"/>
  <c r="K75" i="1"/>
  <c r="S75" i="1" s="1"/>
  <c r="J75" i="1"/>
  <c r="I75" i="1"/>
  <c r="R74" i="1"/>
  <c r="Q74" i="1"/>
  <c r="P74" i="1"/>
  <c r="O74" i="1"/>
  <c r="N74" i="1"/>
  <c r="M74" i="1"/>
  <c r="L74" i="1"/>
  <c r="K74" i="1"/>
  <c r="J74" i="1"/>
  <c r="S74" i="1" s="1"/>
  <c r="I74" i="1"/>
  <c r="R73" i="1"/>
  <c r="Q73" i="1"/>
  <c r="P73" i="1"/>
  <c r="O73" i="1"/>
  <c r="N73" i="1"/>
  <c r="M73" i="1"/>
  <c r="L73" i="1"/>
  <c r="K73" i="1"/>
  <c r="J73" i="1"/>
  <c r="I73" i="1"/>
  <c r="S73" i="1" s="1"/>
  <c r="R72" i="1"/>
  <c r="Q72" i="1"/>
  <c r="P72" i="1"/>
  <c r="O72" i="1"/>
  <c r="N72" i="1"/>
  <c r="M72" i="1"/>
  <c r="L72" i="1"/>
  <c r="K72" i="1"/>
  <c r="J72" i="1"/>
  <c r="I72" i="1"/>
  <c r="S72" i="1" s="1"/>
  <c r="S71" i="1"/>
  <c r="R71" i="1"/>
  <c r="Q71" i="1"/>
  <c r="P71" i="1"/>
  <c r="O71" i="1"/>
  <c r="N71" i="1"/>
  <c r="M71" i="1"/>
  <c r="L71" i="1"/>
  <c r="K71" i="1"/>
  <c r="J71" i="1"/>
  <c r="I71" i="1"/>
  <c r="S70" i="1"/>
  <c r="R70" i="1"/>
  <c r="Q70" i="1"/>
  <c r="P70" i="1"/>
  <c r="O70" i="1"/>
  <c r="N70" i="1"/>
  <c r="M70" i="1"/>
  <c r="L70" i="1"/>
  <c r="K70" i="1"/>
  <c r="J70" i="1"/>
  <c r="I70" i="1"/>
  <c r="R69" i="1"/>
  <c r="Q69" i="1"/>
  <c r="P69" i="1"/>
  <c r="O69" i="1"/>
  <c r="N69" i="1"/>
  <c r="M69" i="1"/>
  <c r="L69" i="1"/>
  <c r="K69" i="1"/>
  <c r="J69" i="1"/>
  <c r="I69" i="1"/>
  <c r="S69" i="1" s="1"/>
  <c r="R68" i="1"/>
  <c r="Q68" i="1"/>
  <c r="P68" i="1"/>
  <c r="O68" i="1"/>
  <c r="N68" i="1"/>
  <c r="M68" i="1"/>
  <c r="L68" i="1"/>
  <c r="K68" i="1"/>
  <c r="J68" i="1"/>
  <c r="I68" i="1"/>
  <c r="S68" i="1" s="1"/>
  <c r="R67" i="1"/>
  <c r="Q67" i="1"/>
  <c r="P67" i="1"/>
  <c r="O67" i="1"/>
  <c r="N67" i="1"/>
  <c r="M67" i="1"/>
  <c r="L67" i="1"/>
  <c r="K67" i="1"/>
  <c r="J67" i="1"/>
  <c r="I67" i="1"/>
  <c r="S67" i="1" s="1"/>
  <c r="R66" i="1"/>
  <c r="Q66" i="1"/>
  <c r="P66" i="1"/>
  <c r="O66" i="1"/>
  <c r="N66" i="1"/>
  <c r="M66" i="1"/>
  <c r="L66" i="1"/>
  <c r="K66" i="1"/>
  <c r="J66" i="1"/>
  <c r="I66" i="1"/>
  <c r="S66" i="1" s="1"/>
  <c r="R65" i="1"/>
  <c r="Q65" i="1"/>
  <c r="P65" i="1"/>
  <c r="O65" i="1"/>
  <c r="N65" i="1"/>
  <c r="M65" i="1"/>
  <c r="L65" i="1"/>
  <c r="K65" i="1"/>
  <c r="J65" i="1"/>
  <c r="I65" i="1"/>
  <c r="S65" i="1" s="1"/>
  <c r="R64" i="1"/>
  <c r="Q64" i="1"/>
  <c r="P64" i="1"/>
  <c r="O64" i="1"/>
  <c r="N64" i="1"/>
  <c r="M64" i="1"/>
  <c r="L64" i="1"/>
  <c r="K64" i="1"/>
  <c r="J64" i="1"/>
  <c r="I64" i="1"/>
  <c r="S64" i="1" s="1"/>
  <c r="R63" i="1"/>
  <c r="Q63" i="1"/>
  <c r="P63" i="1"/>
  <c r="O63" i="1"/>
  <c r="N63" i="1"/>
  <c r="M63" i="1"/>
  <c r="L63" i="1"/>
  <c r="K63" i="1"/>
  <c r="S63" i="1" s="1"/>
  <c r="J63" i="1"/>
  <c r="I63" i="1"/>
  <c r="R62" i="1"/>
  <c r="Q62" i="1"/>
  <c r="P62" i="1"/>
  <c r="O62" i="1"/>
  <c r="N62" i="1"/>
  <c r="M62" i="1"/>
  <c r="L62" i="1"/>
  <c r="K62" i="1"/>
  <c r="J62" i="1"/>
  <c r="S62" i="1" s="1"/>
  <c r="I62" i="1"/>
  <c r="R61" i="1"/>
  <c r="Q61" i="1"/>
  <c r="P61" i="1"/>
  <c r="O61" i="1"/>
  <c r="N61" i="1"/>
  <c r="M61" i="1"/>
  <c r="L61" i="1"/>
  <c r="K61" i="1"/>
  <c r="J61" i="1"/>
  <c r="I61" i="1"/>
  <c r="S61" i="1" s="1"/>
  <c r="R60" i="1"/>
  <c r="Q60" i="1"/>
  <c r="P60" i="1"/>
  <c r="O60" i="1"/>
  <c r="N60" i="1"/>
  <c r="M60" i="1"/>
  <c r="L60" i="1"/>
  <c r="K60" i="1"/>
  <c r="J60" i="1"/>
  <c r="I60" i="1"/>
  <c r="S60" i="1" s="1"/>
  <c r="S59" i="1"/>
  <c r="R59" i="1"/>
  <c r="Q59" i="1"/>
  <c r="P59" i="1"/>
  <c r="O59" i="1"/>
  <c r="N59" i="1"/>
  <c r="M59" i="1"/>
  <c r="L59" i="1"/>
  <c r="K59" i="1"/>
  <c r="J59" i="1"/>
  <c r="I59" i="1"/>
  <c r="S58" i="1"/>
  <c r="R58" i="1"/>
  <c r="Q58" i="1"/>
  <c r="P58" i="1"/>
  <c r="O58" i="1"/>
  <c r="N58" i="1"/>
  <c r="M58" i="1"/>
  <c r="L58" i="1"/>
  <c r="K58" i="1"/>
  <c r="J58" i="1"/>
  <c r="I58" i="1"/>
  <c r="R57" i="1"/>
  <c r="Q57" i="1"/>
  <c r="P57" i="1"/>
  <c r="O57" i="1"/>
  <c r="N57" i="1"/>
  <c r="M57" i="1"/>
  <c r="L57" i="1"/>
  <c r="K57" i="1"/>
  <c r="J57" i="1"/>
  <c r="I57" i="1"/>
  <c r="S57" i="1" s="1"/>
  <c r="R56" i="1"/>
  <c r="Q56" i="1"/>
  <c r="P56" i="1"/>
  <c r="O56" i="1"/>
  <c r="N56" i="1"/>
  <c r="M56" i="1"/>
  <c r="L56" i="1"/>
  <c r="K56" i="1"/>
  <c r="J56" i="1"/>
  <c r="I56" i="1"/>
  <c r="S56" i="1" s="1"/>
  <c r="R55" i="1"/>
  <c r="Q55" i="1"/>
  <c r="P55" i="1"/>
  <c r="O55" i="1"/>
  <c r="N55" i="1"/>
  <c r="M55" i="1"/>
  <c r="L55" i="1"/>
  <c r="K55" i="1"/>
  <c r="J55" i="1"/>
  <c r="I55" i="1"/>
  <c r="S55" i="1" s="1"/>
  <c r="R54" i="1"/>
  <c r="Q54" i="1"/>
  <c r="P54" i="1"/>
  <c r="O54" i="1"/>
  <c r="N54" i="1"/>
  <c r="M54" i="1"/>
  <c r="L54" i="1"/>
  <c r="K54" i="1"/>
  <c r="J54" i="1"/>
  <c r="I54" i="1"/>
  <c r="S54" i="1" s="1"/>
  <c r="R53" i="1"/>
  <c r="Q53" i="1"/>
  <c r="P53" i="1"/>
  <c r="O53" i="1"/>
  <c r="N53" i="1"/>
  <c r="M53" i="1"/>
  <c r="L53" i="1"/>
  <c r="K53" i="1"/>
  <c r="J53" i="1"/>
  <c r="I53" i="1"/>
  <c r="S53" i="1" s="1"/>
  <c r="R52" i="1"/>
  <c r="Q52" i="1"/>
  <c r="P52" i="1"/>
  <c r="O52" i="1"/>
  <c r="N52" i="1"/>
  <c r="M52" i="1"/>
  <c r="L52" i="1"/>
  <c r="K52" i="1"/>
  <c r="J52" i="1"/>
  <c r="I52" i="1"/>
  <c r="S52" i="1" s="1"/>
  <c r="R51" i="1"/>
  <c r="Q51" i="1"/>
  <c r="P51" i="1"/>
  <c r="O51" i="1"/>
  <c r="N51" i="1"/>
  <c r="M51" i="1"/>
  <c r="L51" i="1"/>
  <c r="K51" i="1"/>
  <c r="S51" i="1" s="1"/>
  <c r="J51" i="1"/>
  <c r="I51" i="1"/>
  <c r="R50" i="1"/>
  <c r="Q50" i="1"/>
  <c r="P50" i="1"/>
  <c r="O50" i="1"/>
  <c r="N50" i="1"/>
  <c r="M50" i="1"/>
  <c r="L50" i="1"/>
  <c r="K50" i="1"/>
  <c r="J50" i="1"/>
  <c r="S50" i="1" s="1"/>
  <c r="I50" i="1"/>
  <c r="R49" i="1"/>
  <c r="Q49" i="1"/>
  <c r="P49" i="1"/>
  <c r="O49" i="1"/>
  <c r="N49" i="1"/>
  <c r="M49" i="1"/>
  <c r="L49" i="1"/>
  <c r="K49" i="1"/>
  <c r="J49" i="1"/>
  <c r="I49" i="1"/>
  <c r="S49" i="1" s="1"/>
  <c r="R48" i="1"/>
  <c r="Q48" i="1"/>
  <c r="P48" i="1"/>
  <c r="O48" i="1"/>
  <c r="N48" i="1"/>
  <c r="M48" i="1"/>
  <c r="L48" i="1"/>
  <c r="K48" i="1"/>
  <c r="J48" i="1"/>
  <c r="I48" i="1"/>
  <c r="S48" i="1" s="1"/>
  <c r="S47" i="1"/>
  <c r="R47" i="1"/>
  <c r="Q47" i="1"/>
  <c r="P47" i="1"/>
  <c r="O47" i="1"/>
  <c r="N47" i="1"/>
  <c r="M47" i="1"/>
  <c r="L47" i="1"/>
  <c r="K47" i="1"/>
  <c r="J47" i="1"/>
  <c r="I47" i="1"/>
  <c r="S46" i="1"/>
  <c r="R46" i="1"/>
  <c r="Q46" i="1"/>
  <c r="P46" i="1"/>
  <c r="O46" i="1"/>
  <c r="N46" i="1"/>
  <c r="M46" i="1"/>
  <c r="L46" i="1"/>
  <c r="K46" i="1"/>
  <c r="J46" i="1"/>
  <c r="I46" i="1"/>
  <c r="R45" i="1"/>
  <c r="Q45" i="1"/>
  <c r="P45" i="1"/>
  <c r="O45" i="1"/>
  <c r="N45" i="1"/>
  <c r="M45" i="1"/>
  <c r="L45" i="1"/>
  <c r="K45" i="1"/>
  <c r="J45" i="1"/>
  <c r="I45" i="1"/>
  <c r="S45" i="1" s="1"/>
  <c r="R44" i="1"/>
  <c r="Q44" i="1"/>
  <c r="P44" i="1"/>
  <c r="O44" i="1"/>
  <c r="N44" i="1"/>
  <c r="M44" i="1"/>
  <c r="L44" i="1"/>
  <c r="K44" i="1"/>
  <c r="J44" i="1"/>
  <c r="I44" i="1"/>
  <c r="S44" i="1" s="1"/>
  <c r="R43" i="1"/>
  <c r="Q43" i="1"/>
  <c r="P43" i="1"/>
  <c r="O43" i="1"/>
  <c r="N43" i="1"/>
  <c r="M43" i="1"/>
  <c r="L43" i="1"/>
  <c r="K43" i="1"/>
  <c r="J43" i="1"/>
  <c r="I43" i="1"/>
  <c r="S43" i="1" s="1"/>
  <c r="R42" i="1"/>
  <c r="Q42" i="1"/>
  <c r="P42" i="1"/>
  <c r="O42" i="1"/>
  <c r="N42" i="1"/>
  <c r="M42" i="1"/>
  <c r="L42" i="1"/>
  <c r="K42" i="1"/>
  <c r="J42" i="1"/>
  <c r="I42" i="1"/>
  <c r="S42" i="1" s="1"/>
  <c r="R41" i="1"/>
  <c r="Q41" i="1"/>
  <c r="P41" i="1"/>
  <c r="O41" i="1"/>
  <c r="N41" i="1"/>
  <c r="M41" i="1"/>
  <c r="L41" i="1"/>
  <c r="K41" i="1"/>
  <c r="J41" i="1"/>
  <c r="I41" i="1"/>
  <c r="S41" i="1" s="1"/>
  <c r="R40" i="1"/>
  <c r="Q40" i="1"/>
  <c r="P40" i="1"/>
  <c r="O40" i="1"/>
  <c r="N40" i="1"/>
  <c r="M40" i="1"/>
  <c r="L40" i="1"/>
  <c r="K40" i="1"/>
  <c r="J40" i="1"/>
  <c r="I40" i="1"/>
  <c r="S40" i="1" s="1"/>
  <c r="R39" i="1"/>
  <c r="Q39" i="1"/>
  <c r="P39" i="1"/>
  <c r="O39" i="1"/>
  <c r="N39" i="1"/>
  <c r="M39" i="1"/>
  <c r="L39" i="1"/>
  <c r="K39" i="1"/>
  <c r="S39" i="1" s="1"/>
  <c r="J39" i="1"/>
  <c r="I39" i="1"/>
  <c r="R38" i="1"/>
  <c r="Q38" i="1"/>
  <c r="P38" i="1"/>
  <c r="O38" i="1"/>
  <c r="N38" i="1"/>
  <c r="M38" i="1"/>
  <c r="L38" i="1"/>
  <c r="K38" i="1"/>
  <c r="J38" i="1"/>
  <c r="S38" i="1" s="1"/>
  <c r="I38" i="1"/>
  <c r="R37" i="1"/>
  <c r="Q37" i="1"/>
  <c r="P37" i="1"/>
  <c r="O37" i="1"/>
  <c r="N37" i="1"/>
  <c r="M37" i="1"/>
  <c r="L37" i="1"/>
  <c r="K37" i="1"/>
  <c r="J37" i="1"/>
  <c r="I37" i="1"/>
  <c r="S37" i="1" s="1"/>
  <c r="R36" i="1"/>
  <c r="Q36" i="1"/>
  <c r="P36" i="1"/>
  <c r="O36" i="1"/>
  <c r="N36" i="1"/>
  <c r="M36" i="1"/>
  <c r="L36" i="1"/>
  <c r="K36" i="1"/>
  <c r="J36" i="1"/>
  <c r="I36" i="1"/>
  <c r="S36" i="1" s="1"/>
  <c r="S35" i="1"/>
  <c r="R35" i="1"/>
  <c r="Q35" i="1"/>
  <c r="P35" i="1"/>
  <c r="O35" i="1"/>
  <c r="N35" i="1"/>
  <c r="M35" i="1"/>
  <c r="L35" i="1"/>
  <c r="K35" i="1"/>
  <c r="J35" i="1"/>
  <c r="I35" i="1"/>
  <c r="S34" i="1"/>
  <c r="R34" i="1"/>
  <c r="Q34" i="1"/>
  <c r="P34" i="1"/>
  <c r="O34" i="1"/>
  <c r="N34" i="1"/>
  <c r="M34" i="1"/>
  <c r="L34" i="1"/>
  <c r="K34" i="1"/>
  <c r="J34" i="1"/>
  <c r="I34" i="1"/>
  <c r="R33" i="1"/>
  <c r="Q33" i="1"/>
  <c r="P33" i="1"/>
  <c r="O33" i="1"/>
  <c r="N33" i="1"/>
  <c r="M33" i="1"/>
  <c r="L33" i="1"/>
  <c r="K33" i="1"/>
  <c r="J33" i="1"/>
  <c r="I33" i="1"/>
  <c r="S33" i="1" s="1"/>
  <c r="R32" i="1"/>
  <c r="Q32" i="1"/>
  <c r="P32" i="1"/>
  <c r="O32" i="1"/>
  <c r="N32" i="1"/>
  <c r="M32" i="1"/>
  <c r="L32" i="1"/>
  <c r="K32" i="1"/>
  <c r="J32" i="1"/>
  <c r="I32" i="1"/>
  <c r="S32" i="1" s="1"/>
  <c r="R31" i="1"/>
  <c r="Q31" i="1"/>
  <c r="P31" i="1"/>
  <c r="O31" i="1"/>
  <c r="N31" i="1"/>
  <c r="M31" i="1"/>
  <c r="L31" i="1"/>
  <c r="K31" i="1"/>
  <c r="J31" i="1"/>
  <c r="I31" i="1"/>
  <c r="S31" i="1" s="1"/>
  <c r="R30" i="1"/>
  <c r="Q30" i="1"/>
  <c r="P30" i="1"/>
  <c r="O30" i="1"/>
  <c r="N30" i="1"/>
  <c r="M30" i="1"/>
  <c r="L30" i="1"/>
  <c r="K30" i="1"/>
  <c r="J30" i="1"/>
  <c r="I30" i="1"/>
  <c r="S30" i="1" s="1"/>
  <c r="R29" i="1"/>
  <c r="Q29" i="1"/>
  <c r="P29" i="1"/>
  <c r="O29" i="1"/>
  <c r="N29" i="1"/>
  <c r="M29" i="1"/>
  <c r="L29" i="1"/>
  <c r="K29" i="1"/>
  <c r="J29" i="1"/>
  <c r="I29" i="1"/>
  <c r="S29" i="1" s="1"/>
  <c r="R28" i="1"/>
  <c r="Q28" i="1"/>
  <c r="P28" i="1"/>
  <c r="O28" i="1"/>
  <c r="N28" i="1"/>
  <c r="M28" i="1"/>
  <c r="L28" i="1"/>
  <c r="K28" i="1"/>
  <c r="J28" i="1"/>
  <c r="I28" i="1"/>
  <c r="S28" i="1" s="1"/>
  <c r="R27" i="1"/>
  <c r="Q27" i="1"/>
  <c r="P27" i="1"/>
  <c r="O27" i="1"/>
  <c r="N27" i="1"/>
  <c r="M27" i="1"/>
  <c r="L27" i="1"/>
  <c r="K27" i="1"/>
  <c r="J27" i="1"/>
  <c r="S27" i="1" s="1"/>
  <c r="I27" i="1"/>
  <c r="R26" i="1"/>
  <c r="Q26" i="1"/>
  <c r="P26" i="1"/>
  <c r="O26" i="1"/>
  <c r="N26" i="1"/>
  <c r="M26" i="1"/>
  <c r="L26" i="1"/>
  <c r="K26" i="1"/>
  <c r="J26" i="1"/>
  <c r="S26" i="1" s="1"/>
  <c r="I26" i="1"/>
  <c r="R25" i="1"/>
  <c r="Q25" i="1"/>
  <c r="P25" i="1"/>
  <c r="O25" i="1"/>
  <c r="N25" i="1"/>
  <c r="M25" i="1"/>
  <c r="L25" i="1"/>
  <c r="K25" i="1"/>
  <c r="J25" i="1"/>
  <c r="I25" i="1"/>
  <c r="S25" i="1" s="1"/>
  <c r="R24" i="1"/>
  <c r="Q24" i="1"/>
  <c r="P24" i="1"/>
  <c r="O24" i="1"/>
  <c r="N24" i="1"/>
  <c r="M24" i="1"/>
  <c r="L24" i="1"/>
  <c r="K24" i="1"/>
  <c r="J24" i="1"/>
  <c r="I24" i="1"/>
  <c r="S24" i="1" s="1"/>
  <c r="S23" i="1"/>
  <c r="R23" i="1"/>
  <c r="Q23" i="1"/>
  <c r="P23" i="1"/>
  <c r="O23" i="1"/>
  <c r="N23" i="1"/>
  <c r="M23" i="1"/>
  <c r="L23" i="1"/>
  <c r="K23" i="1"/>
  <c r="J23" i="1"/>
  <c r="I23" i="1"/>
  <c r="S22" i="1"/>
  <c r="R22" i="1"/>
  <c r="Q22" i="1"/>
  <c r="P22" i="1"/>
  <c r="O22" i="1"/>
  <c r="N22" i="1"/>
  <c r="M22" i="1"/>
  <c r="L22" i="1"/>
  <c r="K22" i="1"/>
  <c r="J22" i="1"/>
  <c r="I22" i="1"/>
  <c r="R21" i="1"/>
  <c r="Q21" i="1"/>
  <c r="P21" i="1"/>
  <c r="O21" i="1"/>
  <c r="N21" i="1"/>
  <c r="M21" i="1"/>
  <c r="L21" i="1"/>
  <c r="K21" i="1"/>
  <c r="J21" i="1"/>
  <c r="I21" i="1"/>
  <c r="S21" i="1" s="1"/>
  <c r="R20" i="1"/>
  <c r="Q20" i="1"/>
  <c r="P20" i="1"/>
  <c r="O20" i="1"/>
  <c r="N20" i="1"/>
  <c r="M20" i="1"/>
  <c r="L20" i="1"/>
  <c r="K20" i="1"/>
  <c r="J20" i="1"/>
  <c r="I20" i="1"/>
  <c r="S20" i="1" s="1"/>
  <c r="R19" i="1"/>
  <c r="Q19" i="1"/>
  <c r="P19" i="1"/>
  <c r="O19" i="1"/>
  <c r="N19" i="1"/>
  <c r="M19" i="1"/>
  <c r="L19" i="1"/>
  <c r="K19" i="1"/>
  <c r="J19" i="1"/>
  <c r="I19" i="1"/>
  <c r="S19" i="1" s="1"/>
  <c r="R18" i="1"/>
  <c r="Q18" i="1"/>
  <c r="P18" i="1"/>
  <c r="O18" i="1"/>
  <c r="N18" i="1"/>
  <c r="M18" i="1"/>
  <c r="L18" i="1"/>
  <c r="K18" i="1"/>
  <c r="J18" i="1"/>
  <c r="I18" i="1"/>
  <c r="S18" i="1" s="1"/>
  <c r="R17" i="1"/>
  <c r="Q17" i="1"/>
  <c r="P17" i="1"/>
  <c r="O17" i="1"/>
  <c r="N17" i="1"/>
  <c r="M17" i="1"/>
  <c r="L17" i="1"/>
  <c r="K17" i="1"/>
  <c r="J17" i="1"/>
  <c r="I17" i="1"/>
  <c r="S17" i="1" s="1"/>
  <c r="R16" i="1"/>
  <c r="Q16" i="1"/>
  <c r="P16" i="1"/>
  <c r="O16" i="1"/>
  <c r="N16" i="1"/>
  <c r="M16" i="1"/>
  <c r="L16" i="1"/>
  <c r="K16" i="1"/>
  <c r="J16" i="1"/>
  <c r="I16" i="1"/>
  <c r="S16" i="1" s="1"/>
  <c r="R15" i="1"/>
  <c r="Q15" i="1"/>
  <c r="P15" i="1"/>
  <c r="O15" i="1"/>
  <c r="N15" i="1"/>
  <c r="M15" i="1"/>
  <c r="L15" i="1"/>
  <c r="K15" i="1"/>
  <c r="J15" i="1"/>
  <c r="I15" i="1"/>
  <c r="S15" i="1" s="1"/>
  <c r="R14" i="1"/>
  <c r="Q14" i="1"/>
  <c r="P14" i="1"/>
  <c r="O14" i="1"/>
  <c r="N14" i="1"/>
  <c r="M14" i="1"/>
  <c r="L14" i="1"/>
  <c r="K14" i="1"/>
  <c r="J14" i="1"/>
  <c r="S14" i="1" s="1"/>
  <c r="I14" i="1"/>
  <c r="R13" i="1"/>
  <c r="Q13" i="1"/>
  <c r="P13" i="1"/>
  <c r="O13" i="1"/>
  <c r="N13" i="1"/>
  <c r="M13" i="1"/>
  <c r="L13" i="1"/>
  <c r="K13" i="1"/>
  <c r="J13" i="1"/>
  <c r="I13" i="1"/>
  <c r="S13" i="1" s="1"/>
  <c r="R12" i="1"/>
  <c r="Q12" i="1"/>
  <c r="P12" i="1"/>
  <c r="O12" i="1"/>
  <c r="N12" i="1"/>
  <c r="M12" i="1"/>
  <c r="L12" i="1"/>
  <c r="K12" i="1"/>
  <c r="J12" i="1"/>
  <c r="I12" i="1"/>
  <c r="S12" i="1" s="1"/>
  <c r="S11" i="1"/>
  <c r="R11" i="1"/>
  <c r="Q11" i="1"/>
  <c r="P11" i="1"/>
  <c r="O11" i="1"/>
  <c r="N11" i="1"/>
  <c r="M11" i="1"/>
  <c r="L11" i="1"/>
  <c r="K11" i="1"/>
  <c r="J11" i="1"/>
  <c r="I11" i="1"/>
  <c r="S10" i="1"/>
  <c r="R10" i="1"/>
  <c r="Q10" i="1"/>
  <c r="P10" i="1"/>
  <c r="O10" i="1"/>
  <c r="N10" i="1"/>
  <c r="M10" i="1"/>
  <c r="L10" i="1"/>
  <c r="K10" i="1"/>
  <c r="J10" i="1"/>
  <c r="I10" i="1"/>
  <c r="R9" i="1"/>
  <c r="Q9" i="1"/>
  <c r="P9" i="1"/>
  <c r="O9" i="1"/>
  <c r="N9" i="1"/>
  <c r="M9" i="1"/>
  <c r="L9" i="1"/>
  <c r="K9" i="1"/>
  <c r="J9" i="1"/>
  <c r="I9" i="1"/>
  <c r="S9" i="1" s="1"/>
  <c r="R8" i="1"/>
  <c r="Q8" i="1"/>
  <c r="P8" i="1"/>
  <c r="O8" i="1"/>
  <c r="N8" i="1"/>
  <c r="M8" i="1"/>
  <c r="L8" i="1"/>
  <c r="K8" i="1"/>
  <c r="J8" i="1"/>
  <c r="I8" i="1"/>
  <c r="S8" i="1" s="1"/>
  <c r="R7" i="1"/>
  <c r="Q7" i="1"/>
  <c r="P7" i="1"/>
  <c r="O7" i="1"/>
  <c r="N7" i="1"/>
  <c r="M7" i="1"/>
  <c r="L7" i="1"/>
  <c r="K7" i="1"/>
  <c r="J7" i="1"/>
  <c r="I7" i="1"/>
  <c r="S7" i="1" s="1"/>
  <c r="R6" i="1"/>
  <c r="Q6" i="1"/>
  <c r="P6" i="1"/>
  <c r="O6" i="1"/>
  <c r="N6" i="1"/>
  <c r="M6" i="1"/>
  <c r="L6" i="1"/>
  <c r="K6" i="1"/>
  <c r="J6" i="1"/>
  <c r="I6" i="1"/>
  <c r="S6" i="1" s="1"/>
  <c r="R5" i="1"/>
  <c r="Q5" i="1"/>
  <c r="P5" i="1"/>
  <c r="O5" i="1"/>
  <c r="N5" i="1"/>
  <c r="M5" i="1"/>
  <c r="L5" i="1"/>
  <c r="K5" i="1"/>
  <c r="J5" i="1"/>
  <c r="I5" i="1"/>
  <c r="S5" i="1" s="1"/>
  <c r="R4" i="1"/>
  <c r="Q4" i="1"/>
  <c r="P4" i="1"/>
  <c r="O4" i="1"/>
  <c r="N4" i="1"/>
  <c r="M4" i="1"/>
  <c r="L4" i="1"/>
  <c r="K4" i="1"/>
  <c r="J4" i="1"/>
  <c r="I4" i="1"/>
  <c r="S4" i="1" s="1"/>
  <c r="R3" i="1"/>
  <c r="Q3" i="1"/>
  <c r="P3" i="1"/>
  <c r="O3" i="1"/>
  <c r="N3" i="1"/>
  <c r="M3" i="1"/>
  <c r="L3" i="1"/>
  <c r="K3" i="1"/>
  <c r="J3" i="1"/>
  <c r="I3" i="1"/>
  <c r="S3" i="1" s="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2" i="1" l="1"/>
</calcChain>
</file>

<file path=xl/sharedStrings.xml><?xml version="1.0" encoding="utf-8"?>
<sst xmlns="http://schemas.openxmlformats.org/spreadsheetml/2006/main" count="1288" uniqueCount="369">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</sst>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0" fontId="0" fillId="4" borderId="2"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zoomScaleNormal="100" workbookViewId="0">
      <pane ySplit="1" topLeftCell="A2" activePane="bottomLeft" state="frozen"/>
      <selection pane="bottomLeft"/>
    </sheetView>
  </sheetViews>
  <sheetFormatPr defaultRowHeight="14.4" x14ac:dyDescent="0.55000000000000004"/>
  <cols>
    <col min="1" max="1" width="18.4179687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4179687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 t="shared" ref="I3:I66" si="0">IF(A2="section","{","")</f>
        <v/>
      </c>
      <c r="J3" s="13" t="str">
        <f t="shared" ref="J3:J66" si="1">IF(A3=A2,"",""""&amp;A3&amp;""": {")</f>
        <v/>
      </c>
      <c r="K3" s="13" t="str">
        <f t="shared" ref="K3:K66" si="2">IF(B3=B2,"",""""&amp;B3&amp;""": {")</f>
        <v>"alert_threshold": {</v>
      </c>
      <c r="L3" s="25" t="str">
        <f t="shared" ref="L3:L66" si="3">IF(AND(B3=B2,C3=C2),"",""""&amp;C3&amp;""": {")</f>
        <v>"EGY": {</v>
      </c>
      <c r="M3" s="13" t="str">
        <f t="shared" ref="M3:M66" si="4">""""&amp;D3&amp;""":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 t="shared" ref="N3:N66" si="5">IF(AND(B4=B3,C4=C3),",","}")</f>
        <v>}</v>
      </c>
      <c r="O3" s="13" t="str">
        <f t="shared" ref="O3:O66" si="6">IF(NOT(B3=B4),"}",IF(C3=C4,"",","))</f>
        <v>,</v>
      </c>
      <c r="P3" s="13" t="str">
        <f t="shared" ref="P3:P66" si="7">IF(B3=B4,"",IF(A3=A4,",",""))</f>
        <v/>
      </c>
      <c r="Q3" s="13" t="str">
        <f t="shared" ref="Q3:Q66" si="8">IF(A4=A3,"",IF(A4="","}","},"))</f>
        <v/>
      </c>
      <c r="R3" s="13" t="str">
        <f t="shared" ref="R3:R66" si="9">IF(A4="","}","")</f>
        <v/>
      </c>
      <c r="S3" s="13" t="str">
        <f t="shared" ref="S3:S66" si="10">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 t="shared" si="0"/>
        <v/>
      </c>
      <c r="J4" s="13" t="str">
        <f t="shared" si="1"/>
        <v/>
      </c>
      <c r="K4" s="13" t="str">
        <f t="shared" si="2"/>
        <v/>
      </c>
      <c r="L4" s="25" t="str">
        <f t="shared" si="3"/>
        <v>"ETH": {</v>
      </c>
      <c r="M4" s="13"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 t="shared" si="5"/>
        <v>,</v>
      </c>
      <c r="O4" s="13" t="str">
        <f t="shared" si="6"/>
        <v/>
      </c>
      <c r="P4" s="13" t="str">
        <f t="shared" si="7"/>
        <v/>
      </c>
      <c r="Q4" s="13" t="str">
        <f t="shared" si="8"/>
        <v/>
      </c>
      <c r="R4" s="13" t="str">
        <f t="shared" si="9"/>
        <v/>
      </c>
      <c r="S4" s="13" t="str">
        <f t="shared" si="10"/>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 t="shared" si="0"/>
        <v/>
      </c>
      <c r="J5" s="13" t="str">
        <f t="shared" si="1"/>
        <v/>
      </c>
      <c r="K5" s="13" t="str">
        <f t="shared" si="2"/>
        <v/>
      </c>
      <c r="L5" s="25" t="str">
        <f t="shared" si="3"/>
        <v/>
      </c>
      <c r="M5" s="13"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 t="shared" si="5"/>
        <v>,</v>
      </c>
      <c r="O5" s="13" t="str">
        <f t="shared" si="6"/>
        <v/>
      </c>
      <c r="P5" s="13" t="str">
        <f t="shared" si="7"/>
        <v/>
      </c>
      <c r="Q5" s="13" t="str">
        <f t="shared" si="8"/>
        <v/>
      </c>
      <c r="R5" s="13" t="str">
        <f t="shared" si="9"/>
        <v/>
      </c>
      <c r="S5" s="13"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 t="shared" si="0"/>
        <v/>
      </c>
      <c r="J6" s="13" t="str">
        <f t="shared" si="1"/>
        <v/>
      </c>
      <c r="K6" s="13" t="str">
        <f t="shared" si="2"/>
        <v/>
      </c>
      <c r="L6" s="25" t="str">
        <f t="shared" si="3"/>
        <v/>
      </c>
      <c r="M6"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 t="shared" si="5"/>
        <v>}</v>
      </c>
      <c r="O6" s="13" t="str">
        <f t="shared" si="6"/>
        <v>,</v>
      </c>
      <c r="P6" s="13" t="str">
        <f t="shared" si="7"/>
        <v/>
      </c>
      <c r="Q6" s="13" t="str">
        <f t="shared" si="8"/>
        <v/>
      </c>
      <c r="R6" s="13" t="str">
        <f t="shared" si="9"/>
        <v/>
      </c>
      <c r="S6"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 t="shared" si="0"/>
        <v/>
      </c>
      <c r="J7" s="13" t="str">
        <f t="shared" si="1"/>
        <v/>
      </c>
      <c r="K7" s="13" t="str">
        <f t="shared" si="2"/>
        <v/>
      </c>
      <c r="L7" s="25" t="str">
        <f t="shared" si="3"/>
        <v>"KEN": {</v>
      </c>
      <c r="M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 t="shared" si="5"/>
        <v>,</v>
      </c>
      <c r="O7" s="13" t="str">
        <f t="shared" si="6"/>
        <v/>
      </c>
      <c r="P7" s="13" t="str">
        <f t="shared" si="7"/>
        <v/>
      </c>
      <c r="Q7" s="13" t="str">
        <f t="shared" si="8"/>
        <v/>
      </c>
      <c r="R7" s="13" t="str">
        <f t="shared" si="9"/>
        <v/>
      </c>
      <c r="S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 t="shared" si="0"/>
        <v/>
      </c>
      <c r="J8" s="13" t="str">
        <f t="shared" si="1"/>
        <v/>
      </c>
      <c r="K8" s="13" t="str">
        <f t="shared" si="2"/>
        <v/>
      </c>
      <c r="L8" s="25" t="str">
        <f t="shared" si="3"/>
        <v/>
      </c>
      <c r="M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 t="shared" si="5"/>
        <v>}</v>
      </c>
      <c r="O8" s="13" t="str">
        <f t="shared" si="6"/>
        <v>,</v>
      </c>
      <c r="P8" s="13" t="str">
        <f t="shared" si="7"/>
        <v/>
      </c>
      <c r="Q8" s="13" t="str">
        <f t="shared" si="8"/>
        <v/>
      </c>
      <c r="R8" s="13" t="str">
        <f t="shared" si="9"/>
        <v/>
      </c>
      <c r="S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 t="shared" si="0"/>
        <v/>
      </c>
      <c r="J9" s="13" t="str">
        <f t="shared" si="1"/>
        <v/>
      </c>
      <c r="K9" s="13" t="str">
        <f t="shared" si="2"/>
        <v/>
      </c>
      <c r="L9" s="25" t="str">
        <f t="shared" si="3"/>
        <v>"MWI": {</v>
      </c>
      <c r="M9" s="13" t="str">
        <f t="shared" si="4"/>
        <v>"flash-floods": "Not currently available"</v>
      </c>
      <c r="N9" s="26" t="str">
        <f t="shared" si="5"/>
        <v>,</v>
      </c>
      <c r="O9" s="13" t="str">
        <f t="shared" si="6"/>
        <v/>
      </c>
      <c r="P9" s="13" t="str">
        <f t="shared" si="7"/>
        <v/>
      </c>
      <c r="Q9" s="13" t="str">
        <f t="shared" si="8"/>
        <v/>
      </c>
      <c r="R9" s="13" t="str">
        <f t="shared" si="9"/>
        <v/>
      </c>
      <c r="S9" s="13" t="str">
        <f t="shared" si="10"/>
        <v>"MWI": {"flash-floods": "Not currently available",</v>
      </c>
    </row>
    <row r="10" spans="1:19" ht="172.8" x14ac:dyDescent="0.55000000000000004">
      <c r="A10" s="9" t="s">
        <v>116</v>
      </c>
      <c r="B10" s="9" t="s">
        <v>88</v>
      </c>
      <c r="C10" s="9" t="s">
        <v>245</v>
      </c>
      <c r="D10" s="9" t="s">
        <v>199</v>
      </c>
      <c r="E10" s="21" t="s">
        <v>268</v>
      </c>
      <c r="F10" s="5"/>
      <c r="G10" s="6" t="s">
        <v>291</v>
      </c>
      <c r="H10" s="7">
        <v>44798</v>
      </c>
      <c r="I10" s="14" t="str">
        <f t="shared" si="0"/>
        <v/>
      </c>
      <c r="J10" s="13" t="str">
        <f t="shared" si="1"/>
        <v/>
      </c>
      <c r="K10" s="13" t="str">
        <f t="shared" si="2"/>
        <v/>
      </c>
      <c r="L10" s="25" t="str">
        <f t="shared" si="3"/>
        <v/>
      </c>
      <c r="M10" s="13" t="str">
        <f t="shared" si="4"/>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 t="shared" si="5"/>
        <v>}</v>
      </c>
      <c r="O10" s="13" t="str">
        <f t="shared" si="6"/>
        <v>,</v>
      </c>
      <c r="P10" s="13" t="str">
        <f t="shared" si="7"/>
        <v/>
      </c>
      <c r="Q10" s="13" t="str">
        <f t="shared" si="8"/>
        <v/>
      </c>
      <c r="R10" s="13" t="str">
        <f t="shared" si="9"/>
        <v/>
      </c>
      <c r="S10" s="13" t="str">
        <f t="shared" si="10"/>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 t="shared" si="0"/>
        <v/>
      </c>
      <c r="J11" s="13" t="str">
        <f t="shared" si="1"/>
        <v/>
      </c>
      <c r="K11" s="13" t="str">
        <f t="shared" si="2"/>
        <v/>
      </c>
      <c r="L11" s="25" t="str">
        <f t="shared" si="3"/>
        <v>"PHL": {</v>
      </c>
      <c r="M11" s="13" t="str">
        <f t="shared" si="4"/>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 t="shared" si="5"/>
        <v>,</v>
      </c>
      <c r="O11" s="13" t="str">
        <f t="shared" si="6"/>
        <v/>
      </c>
      <c r="P11" s="13" t="str">
        <f t="shared" si="7"/>
        <v/>
      </c>
      <c r="Q11" s="13" t="str">
        <f t="shared" si="8"/>
        <v/>
      </c>
      <c r="R11" s="13" t="str">
        <f t="shared" si="9"/>
        <v/>
      </c>
      <c r="S11" s="13" t="str">
        <f t="shared" si="10"/>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 t="shared" si="0"/>
        <v/>
      </c>
      <c r="J12" s="13" t="str">
        <f t="shared" si="1"/>
        <v/>
      </c>
      <c r="K12" s="13" t="str">
        <f t="shared" si="2"/>
        <v/>
      </c>
      <c r="L12" s="25" t="str">
        <f t="shared" si="3"/>
        <v/>
      </c>
      <c r="M12"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 t="shared" si="5"/>
        <v>,</v>
      </c>
      <c r="O12" s="13" t="str">
        <f t="shared" si="6"/>
        <v/>
      </c>
      <c r="P12" s="13" t="str">
        <f t="shared" si="7"/>
        <v/>
      </c>
      <c r="Q12" s="13" t="str">
        <f t="shared" si="8"/>
        <v/>
      </c>
      <c r="R12" s="13" t="str">
        <f t="shared" si="9"/>
        <v/>
      </c>
      <c r="S12"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 t="shared" si="0"/>
        <v/>
      </c>
      <c r="J13" s="13" t="str">
        <f t="shared" si="1"/>
        <v/>
      </c>
      <c r="K13" s="13" t="str">
        <f t="shared" si="2"/>
        <v/>
      </c>
      <c r="L13" s="25" t="str">
        <f t="shared" si="3"/>
        <v/>
      </c>
      <c r="M13"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 t="shared" si="5"/>
        <v>}</v>
      </c>
      <c r="O13" s="13" t="str">
        <f t="shared" si="6"/>
        <v>,</v>
      </c>
      <c r="P13" s="13" t="str">
        <f t="shared" si="7"/>
        <v/>
      </c>
      <c r="Q13" s="13" t="str">
        <f t="shared" si="8"/>
        <v/>
      </c>
      <c r="R13" s="13" t="str">
        <f t="shared" si="9"/>
        <v/>
      </c>
      <c r="S13"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 t="shared" si="0"/>
        <v/>
      </c>
      <c r="J14" s="13" t="str">
        <f t="shared" si="1"/>
        <v/>
      </c>
      <c r="K14" s="13" t="str">
        <f t="shared" si="2"/>
        <v/>
      </c>
      <c r="L14" s="25" t="str">
        <f t="shared" si="3"/>
        <v>"SSD": {</v>
      </c>
      <c r="M14" s="13"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 t="shared" si="5"/>
        <v>}</v>
      </c>
      <c r="O14" s="13" t="str">
        <f t="shared" si="6"/>
        <v>,</v>
      </c>
      <c r="P14" s="13" t="str">
        <f t="shared" si="7"/>
        <v/>
      </c>
      <c r="Q14" s="13" t="str">
        <f t="shared" si="8"/>
        <v/>
      </c>
      <c r="R14" s="13" t="str">
        <f t="shared" si="9"/>
        <v/>
      </c>
      <c r="S14" s="13"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x14ac:dyDescent="0.55000000000000004">
      <c r="A15" s="9" t="s">
        <v>116</v>
      </c>
      <c r="B15" s="9" t="s">
        <v>88</v>
      </c>
      <c r="C15" s="9" t="s">
        <v>7</v>
      </c>
      <c r="D15" s="9" t="s">
        <v>200</v>
      </c>
      <c r="E15" s="21"/>
      <c r="F15" s="5"/>
      <c r="G15" s="6" t="s">
        <v>84</v>
      </c>
      <c r="H15" s="19"/>
      <c r="I15" s="14" t="str">
        <f t="shared" si="0"/>
        <v/>
      </c>
      <c r="J15" s="13" t="str">
        <f t="shared" si="1"/>
        <v/>
      </c>
      <c r="K15" s="13" t="str">
        <f t="shared" si="2"/>
        <v/>
      </c>
      <c r="L15" s="25" t="str">
        <f t="shared" si="3"/>
        <v>"UGA": {</v>
      </c>
      <c r="M15" s="13" t="str">
        <f t="shared" si="4"/>
        <v>"drought": "TBD"</v>
      </c>
      <c r="N15" s="26" t="str">
        <f t="shared" si="5"/>
        <v>,</v>
      </c>
      <c r="O15" s="13" t="str">
        <f t="shared" si="6"/>
        <v/>
      </c>
      <c r="P15" s="13" t="str">
        <f t="shared" si="7"/>
        <v/>
      </c>
      <c r="Q15" s="13" t="str">
        <f t="shared" si="8"/>
        <v/>
      </c>
      <c r="R15" s="13" t="str">
        <f t="shared" si="9"/>
        <v/>
      </c>
      <c r="S15" s="13" t="str">
        <f t="shared" si="10"/>
        <v>"UGA": {"drought": "TBD",</v>
      </c>
    </row>
    <row r="16" spans="1:19" ht="77.099999999999994" customHeight="1" x14ac:dyDescent="0.55000000000000004">
      <c r="A16" s="9" t="s">
        <v>116</v>
      </c>
      <c r="B16" s="9" t="s">
        <v>88</v>
      </c>
      <c r="C16" s="9" t="s">
        <v>7</v>
      </c>
      <c r="D16" s="9" t="s">
        <v>199</v>
      </c>
      <c r="E16" s="21"/>
      <c r="F16" s="5"/>
      <c r="G16" s="6" t="s">
        <v>367</v>
      </c>
      <c r="H16" s="19"/>
      <c r="I16" s="14" t="str">
        <f t="shared" si="0"/>
        <v/>
      </c>
      <c r="J16" s="13" t="str">
        <f t="shared" si="1"/>
        <v/>
      </c>
      <c r="K16" s="13" t="str">
        <f t="shared" si="2"/>
        <v/>
      </c>
      <c r="L16" s="25" t="str">
        <f t="shared" si="3"/>
        <v/>
      </c>
      <c r="M16" s="13"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 t="shared" si="5"/>
        <v>}</v>
      </c>
      <c r="O16" s="13" t="str">
        <f t="shared" si="6"/>
        <v>,</v>
      </c>
      <c r="P16" s="13" t="str">
        <f t="shared" si="7"/>
        <v/>
      </c>
      <c r="Q16" s="13" t="str">
        <f t="shared" si="8"/>
        <v/>
      </c>
      <c r="R16" s="13" t="str">
        <f t="shared" si="9"/>
        <v/>
      </c>
      <c r="S16" s="13"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41</v>
      </c>
      <c r="D17" s="9" t="s">
        <v>200</v>
      </c>
      <c r="E17" s="21"/>
      <c r="F17" s="5"/>
      <c r="G17" s="6" t="s">
        <v>266</v>
      </c>
      <c r="H17" s="19"/>
      <c r="I17" s="14" t="str">
        <f t="shared" si="0"/>
        <v/>
      </c>
      <c r="J17" s="13" t="str">
        <f t="shared" si="1"/>
        <v/>
      </c>
      <c r="K17" s="13" t="str">
        <f t="shared" si="2"/>
        <v/>
      </c>
      <c r="L17" s="25" t="str">
        <f t="shared" si="3"/>
        <v>"ZMB": {</v>
      </c>
      <c r="M17" s="13" t="str">
        <f t="shared" si="4"/>
        <v>"drought": "Not currently available"</v>
      </c>
      <c r="N17" s="26" t="str">
        <f t="shared" si="5"/>
        <v>,</v>
      </c>
      <c r="O17" s="13" t="str">
        <f t="shared" si="6"/>
        <v/>
      </c>
      <c r="P17" s="13" t="str">
        <f t="shared" si="7"/>
        <v/>
      </c>
      <c r="Q17" s="13" t="str">
        <f t="shared" si="8"/>
        <v/>
      </c>
      <c r="R17" s="13" t="str">
        <f t="shared" si="9"/>
        <v/>
      </c>
      <c r="S17" s="13" t="str">
        <f t="shared" si="10"/>
        <v>"ZMB": {"drought": "Not currently available",</v>
      </c>
    </row>
    <row r="18" spans="1:19" ht="28.8" x14ac:dyDescent="0.55000000000000004">
      <c r="A18" s="9" t="s">
        <v>116</v>
      </c>
      <c r="B18" s="9" t="s">
        <v>88</v>
      </c>
      <c r="C18" s="9" t="s">
        <v>41</v>
      </c>
      <c r="D18" s="9" t="s">
        <v>199</v>
      </c>
      <c r="E18" s="21"/>
      <c r="F18" s="5"/>
      <c r="G18" s="6" t="s">
        <v>368</v>
      </c>
      <c r="H18" s="19"/>
      <c r="I18" s="14" t="str">
        <f t="shared" si="0"/>
        <v/>
      </c>
      <c r="J18" s="13" t="str">
        <f t="shared" si="1"/>
        <v/>
      </c>
      <c r="K18" s="13" t="str">
        <f t="shared" si="2"/>
        <v/>
      </c>
      <c r="L18" s="25" t="str">
        <f t="shared" si="3"/>
        <v/>
      </c>
      <c r="M18" s="13" t="str">
        <f t="shared" si="4"/>
        <v>"floods": "The trigger is activated if the daily issued GLOFAS forecast reports a water discharge that exceeds the threshold corresponding to a 10y return period flood in one or more GLOFAS stations. The EAP will be triggered with a lead time of 7 days."</v>
      </c>
      <c r="N18" s="26" t="str">
        <f t="shared" si="5"/>
        <v>}</v>
      </c>
      <c r="O18" s="13" t="str">
        <f t="shared" si="6"/>
        <v>,</v>
      </c>
      <c r="P18" s="13" t="str">
        <f t="shared" si="7"/>
        <v/>
      </c>
      <c r="Q18" s="13" t="str">
        <f t="shared" si="8"/>
        <v/>
      </c>
      <c r="R18" s="13" t="str">
        <f t="shared" si="9"/>
        <v/>
      </c>
      <c r="S18" s="13"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19" spans="1:19" ht="409.5" x14ac:dyDescent="0.55000000000000004">
      <c r="A19" s="9" t="s">
        <v>116</v>
      </c>
      <c r="B19" s="9" t="s">
        <v>88</v>
      </c>
      <c r="C19" s="9" t="s">
        <v>9</v>
      </c>
      <c r="D19" s="9" t="s">
        <v>200</v>
      </c>
      <c r="E19" s="21" t="s">
        <v>137</v>
      </c>
      <c r="F19" s="23">
        <v>44614</v>
      </c>
      <c r="G19" s="6" t="s">
        <v>296</v>
      </c>
      <c r="H19" s="7">
        <v>44614</v>
      </c>
      <c r="I19" s="14" t="str">
        <f t="shared" si="0"/>
        <v/>
      </c>
      <c r="J19" s="13" t="str">
        <f t="shared" si="1"/>
        <v/>
      </c>
      <c r="K19" s="13" t="str">
        <f t="shared" si="2"/>
        <v/>
      </c>
      <c r="L19" s="25" t="str">
        <f t="shared" si="3"/>
        <v>"ZWE": {</v>
      </c>
      <c r="M19"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19" s="26" t="str">
        <f t="shared" si="5"/>
        <v>}</v>
      </c>
      <c r="O19" s="13" t="str">
        <f t="shared" si="6"/>
        <v>}</v>
      </c>
      <c r="P19" s="13" t="str">
        <f t="shared" si="7"/>
        <v>,</v>
      </c>
      <c r="Q19" s="13" t="str">
        <f t="shared" si="8"/>
        <v/>
      </c>
      <c r="R19" s="13" t="str">
        <f t="shared" si="9"/>
        <v/>
      </c>
      <c r="S19"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0" spans="1:19" ht="201.6" x14ac:dyDescent="0.55000000000000004">
      <c r="A20" s="9" t="s">
        <v>116</v>
      </c>
      <c r="B20" s="9" t="s">
        <v>72</v>
      </c>
      <c r="C20" s="9" t="s">
        <v>9</v>
      </c>
      <c r="D20" s="9" t="s">
        <v>200</v>
      </c>
      <c r="E20" s="21" t="s">
        <v>138</v>
      </c>
      <c r="F20" s="23">
        <v>44614</v>
      </c>
      <c r="G20" s="6" t="s">
        <v>297</v>
      </c>
      <c r="H20" s="7">
        <v>44614</v>
      </c>
      <c r="I20" s="14" t="str">
        <f t="shared" si="0"/>
        <v/>
      </c>
      <c r="J20" s="13" t="str">
        <f t="shared" si="1"/>
        <v/>
      </c>
      <c r="K20" s="13" t="str">
        <f t="shared" si="2"/>
        <v>"cattle": {</v>
      </c>
      <c r="L20" s="25" t="str">
        <f t="shared" si="3"/>
        <v>"ZWE": {</v>
      </c>
      <c r="M20"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0" s="26" t="str">
        <f t="shared" si="5"/>
        <v>}</v>
      </c>
      <c r="O20" s="13" t="str">
        <f t="shared" si="6"/>
        <v>}</v>
      </c>
      <c r="P20" s="13" t="str">
        <f t="shared" si="7"/>
        <v>,</v>
      </c>
      <c r="Q20" s="13" t="str">
        <f t="shared" si="8"/>
        <v/>
      </c>
      <c r="R20" s="13" t="str">
        <f t="shared" si="9"/>
        <v/>
      </c>
      <c r="S20"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1" spans="1:19" ht="230.4" x14ac:dyDescent="0.55000000000000004">
      <c r="A21" s="9" t="s">
        <v>116</v>
      </c>
      <c r="B21" s="9" t="s">
        <v>25</v>
      </c>
      <c r="C21" s="9" t="s">
        <v>9</v>
      </c>
      <c r="D21" s="9" t="s">
        <v>200</v>
      </c>
      <c r="E21" s="21" t="s">
        <v>136</v>
      </c>
      <c r="F21" s="23">
        <v>44614</v>
      </c>
      <c r="G21" s="6" t="s">
        <v>298</v>
      </c>
      <c r="H21" s="7">
        <v>44614</v>
      </c>
      <c r="I21" s="14" t="str">
        <f t="shared" si="0"/>
        <v/>
      </c>
      <c r="J21" s="13" t="str">
        <f t="shared" si="1"/>
        <v/>
      </c>
      <c r="K21" s="13" t="str">
        <f t="shared" si="2"/>
        <v>"cattle_exposed": {</v>
      </c>
      <c r="L21" s="25" t="str">
        <f t="shared" si="3"/>
        <v>"ZWE": {</v>
      </c>
      <c r="M21"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 t="shared" si="5"/>
        <v>}</v>
      </c>
      <c r="O21" s="13" t="str">
        <f t="shared" si="6"/>
        <v>}</v>
      </c>
      <c r="P21" s="13" t="str">
        <f t="shared" si="7"/>
        <v>,</v>
      </c>
      <c r="Q21" s="13" t="str">
        <f t="shared" si="8"/>
        <v/>
      </c>
      <c r="R21" s="13" t="str">
        <f t="shared" si="9"/>
        <v/>
      </c>
      <c r="S21"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144" x14ac:dyDescent="0.55000000000000004">
      <c r="A22" s="9" t="s">
        <v>116</v>
      </c>
      <c r="B22" s="9" t="s">
        <v>127</v>
      </c>
      <c r="C22" s="9" t="s">
        <v>7</v>
      </c>
      <c r="D22" s="9" t="s">
        <v>199</v>
      </c>
      <c r="E22" s="21"/>
      <c r="F22" s="5"/>
      <c r="G22" s="6" t="s">
        <v>299</v>
      </c>
      <c r="H22" s="19"/>
      <c r="I22" s="14" t="str">
        <f t="shared" si="0"/>
        <v/>
      </c>
      <c r="J22" s="13" t="str">
        <f t="shared" si="1"/>
        <v/>
      </c>
      <c r="K22" s="13" t="str">
        <f t="shared" si="2"/>
        <v>"covid_risk": {</v>
      </c>
      <c r="L22" s="25" t="str">
        <f t="shared" si="3"/>
        <v>"UGA": {</v>
      </c>
      <c r="M22"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2" s="26" t="str">
        <f t="shared" si="5"/>
        <v>}</v>
      </c>
      <c r="O22" s="13" t="str">
        <f t="shared" si="6"/>
        <v>}</v>
      </c>
      <c r="P22" s="13" t="str">
        <f t="shared" si="7"/>
        <v>,</v>
      </c>
      <c r="Q22" s="13" t="str">
        <f t="shared" si="8"/>
        <v/>
      </c>
      <c r="R22" s="13" t="str">
        <f t="shared" si="9"/>
        <v/>
      </c>
      <c r="S22"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3" spans="1:19" ht="86.4" x14ac:dyDescent="0.55000000000000004">
      <c r="A23" s="9" t="s">
        <v>116</v>
      </c>
      <c r="B23" s="9" t="s">
        <v>48</v>
      </c>
      <c r="C23" s="9" t="s">
        <v>19</v>
      </c>
      <c r="D23" s="9" t="s">
        <v>200</v>
      </c>
      <c r="E23" s="21"/>
      <c r="F23" s="5"/>
      <c r="G23" s="6" t="s">
        <v>300</v>
      </c>
      <c r="H23" s="7">
        <v>44737</v>
      </c>
      <c r="I23" s="14" t="str">
        <f t="shared" si="0"/>
        <v/>
      </c>
      <c r="J23" s="13" t="str">
        <f t="shared" si="1"/>
        <v/>
      </c>
      <c r="K23" s="13" t="str">
        <f t="shared" si="2"/>
        <v>"cropland": {</v>
      </c>
      <c r="L23" s="25" t="str">
        <f t="shared" si="3"/>
        <v>"ETH": {</v>
      </c>
      <c r="M23"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3" s="26" t="str">
        <f t="shared" si="5"/>
        <v>,</v>
      </c>
      <c r="O23" s="13" t="str">
        <f t="shared" si="6"/>
        <v/>
      </c>
      <c r="P23" s="13" t="str">
        <f t="shared" si="7"/>
        <v/>
      </c>
      <c r="Q23" s="13" t="str">
        <f t="shared" si="8"/>
        <v/>
      </c>
      <c r="R23" s="13" t="str">
        <f t="shared" si="9"/>
        <v/>
      </c>
      <c r="S23"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4" spans="1:19" ht="86.4" x14ac:dyDescent="0.55000000000000004">
      <c r="A24" s="9" t="s">
        <v>116</v>
      </c>
      <c r="B24" s="9" t="s">
        <v>48</v>
      </c>
      <c r="C24" s="9" t="s">
        <v>19</v>
      </c>
      <c r="D24" s="9" t="s">
        <v>199</v>
      </c>
      <c r="E24" s="21"/>
      <c r="F24" s="5"/>
      <c r="G24" s="6" t="s">
        <v>300</v>
      </c>
      <c r="H24" s="19"/>
      <c r="I24" s="14" t="str">
        <f t="shared" si="0"/>
        <v/>
      </c>
      <c r="J24" s="13" t="str">
        <f t="shared" si="1"/>
        <v/>
      </c>
      <c r="K24" s="13" t="str">
        <f t="shared" si="2"/>
        <v/>
      </c>
      <c r="L24" s="25" t="str">
        <f t="shared" si="3"/>
        <v/>
      </c>
      <c r="M2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 t="shared" si="5"/>
        <v>}</v>
      </c>
      <c r="O24" s="13" t="str">
        <f t="shared" si="6"/>
        <v>,</v>
      </c>
      <c r="P24" s="13" t="str">
        <f t="shared" si="7"/>
        <v/>
      </c>
      <c r="Q24" s="13" t="str">
        <f t="shared" si="8"/>
        <v/>
      </c>
      <c r="R24" s="13" t="str">
        <f t="shared" si="9"/>
        <v/>
      </c>
      <c r="S24"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230.4" x14ac:dyDescent="0.55000000000000004">
      <c r="A25" s="9" t="s">
        <v>116</v>
      </c>
      <c r="B25" s="9" t="s">
        <v>48</v>
      </c>
      <c r="C25" s="9" t="s">
        <v>40</v>
      </c>
      <c r="D25" s="9" t="s">
        <v>200</v>
      </c>
      <c r="E25" s="21" t="s">
        <v>208</v>
      </c>
      <c r="F25" s="23">
        <v>44635</v>
      </c>
      <c r="G25" s="6" t="s">
        <v>209</v>
      </c>
      <c r="H25" s="7">
        <v>44635</v>
      </c>
      <c r="I25" s="14" t="str">
        <f t="shared" si="0"/>
        <v/>
      </c>
      <c r="J25" s="13" t="str">
        <f t="shared" si="1"/>
        <v/>
      </c>
      <c r="K25" s="13" t="str">
        <f t="shared" si="2"/>
        <v/>
      </c>
      <c r="L25" s="25" t="str">
        <f t="shared" si="3"/>
        <v>"KEN": {</v>
      </c>
      <c r="M25"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5" s="26" t="str">
        <f t="shared" si="5"/>
        <v>,</v>
      </c>
      <c r="O25" s="13" t="str">
        <f t="shared" si="6"/>
        <v/>
      </c>
      <c r="P25" s="13" t="str">
        <f t="shared" si="7"/>
        <v/>
      </c>
      <c r="Q25" s="13" t="str">
        <f t="shared" si="8"/>
        <v/>
      </c>
      <c r="R25" s="13" t="str">
        <f t="shared" si="9"/>
        <v/>
      </c>
      <c r="S25"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6" spans="1:19" ht="230.4" x14ac:dyDescent="0.55000000000000004">
      <c r="A26" s="9" t="s">
        <v>116</v>
      </c>
      <c r="B26" s="9" t="s">
        <v>48</v>
      </c>
      <c r="C26" s="9" t="s">
        <v>40</v>
      </c>
      <c r="D26" s="9" t="s">
        <v>199</v>
      </c>
      <c r="E26" s="21" t="s">
        <v>208</v>
      </c>
      <c r="F26" s="23">
        <v>44635</v>
      </c>
      <c r="G26" s="6" t="s">
        <v>209</v>
      </c>
      <c r="H26" s="7">
        <v>44635</v>
      </c>
      <c r="I26" s="14" t="str">
        <f t="shared" si="0"/>
        <v/>
      </c>
      <c r="J26" s="13" t="str">
        <f t="shared" si="1"/>
        <v/>
      </c>
      <c r="K26" s="13" t="str">
        <f t="shared" si="2"/>
        <v/>
      </c>
      <c r="L26" s="25" t="str">
        <f t="shared" si="3"/>
        <v/>
      </c>
      <c r="M26"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 t="shared" si="5"/>
        <v>}</v>
      </c>
      <c r="O26" s="13" t="str">
        <f t="shared" si="6"/>
        <v>,</v>
      </c>
      <c r="P26" s="13" t="str">
        <f t="shared" si="7"/>
        <v/>
      </c>
      <c r="Q26" s="13" t="str">
        <f t="shared" si="8"/>
        <v/>
      </c>
      <c r="R26" s="13" t="str">
        <f t="shared" si="9"/>
        <v/>
      </c>
      <c r="S26"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ht="86.4" x14ac:dyDescent="0.55000000000000004">
      <c r="A27" s="9" t="s">
        <v>116</v>
      </c>
      <c r="B27" s="9" t="s">
        <v>48</v>
      </c>
      <c r="C27" s="9" t="s">
        <v>7</v>
      </c>
      <c r="D27" s="9" t="s">
        <v>200</v>
      </c>
      <c r="E27" s="21"/>
      <c r="F27" s="5"/>
      <c r="G27" s="6" t="s">
        <v>300</v>
      </c>
      <c r="H27" s="19"/>
      <c r="I27" s="14" t="str">
        <f t="shared" si="0"/>
        <v/>
      </c>
      <c r="J27" s="13" t="str">
        <f t="shared" si="1"/>
        <v/>
      </c>
      <c r="K27" s="13" t="str">
        <f t="shared" si="2"/>
        <v/>
      </c>
      <c r="L27" s="25" t="str">
        <f t="shared" si="3"/>
        <v>"UGA": {</v>
      </c>
      <c r="M27"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7" s="26" t="str">
        <f t="shared" si="5"/>
        <v>,</v>
      </c>
      <c r="O27" s="13" t="str">
        <f t="shared" si="6"/>
        <v/>
      </c>
      <c r="P27" s="13" t="str">
        <f t="shared" si="7"/>
        <v/>
      </c>
      <c r="Q27" s="13" t="str">
        <f t="shared" si="8"/>
        <v/>
      </c>
      <c r="R27" s="13" t="str">
        <f t="shared" si="9"/>
        <v/>
      </c>
      <c r="S27" s="13" t="str">
        <f t="shared" si="10"/>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8" spans="1:19" ht="86.4" x14ac:dyDescent="0.55000000000000004">
      <c r="A28" s="9" t="s">
        <v>116</v>
      </c>
      <c r="B28" s="9" t="s">
        <v>48</v>
      </c>
      <c r="C28" s="9" t="s">
        <v>7</v>
      </c>
      <c r="D28" s="9" t="s">
        <v>199</v>
      </c>
      <c r="E28" s="21"/>
      <c r="F28" s="5"/>
      <c r="G28" s="6" t="s">
        <v>300</v>
      </c>
      <c r="H28" s="7">
        <v>44575</v>
      </c>
      <c r="I28" s="14" t="str">
        <f t="shared" si="0"/>
        <v/>
      </c>
      <c r="J28" s="13" t="str">
        <f t="shared" si="1"/>
        <v/>
      </c>
      <c r="K28" s="13" t="str">
        <f t="shared" si="2"/>
        <v/>
      </c>
      <c r="L28" s="25" t="str">
        <f t="shared" si="3"/>
        <v/>
      </c>
      <c r="M2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 t="shared" si="5"/>
        <v>}</v>
      </c>
      <c r="O28" s="13" t="str">
        <f t="shared" si="6"/>
        <v>,</v>
      </c>
      <c r="P28" s="13" t="str">
        <f t="shared" si="7"/>
        <v/>
      </c>
      <c r="Q28" s="13" t="str">
        <f t="shared" si="8"/>
        <v/>
      </c>
      <c r="R28" s="13" t="str">
        <f t="shared" si="9"/>
        <v/>
      </c>
      <c r="S28"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41</v>
      </c>
      <c r="D29" s="9" t="s">
        <v>200</v>
      </c>
      <c r="E29" s="21"/>
      <c r="F29" s="5"/>
      <c r="G29" s="6" t="s">
        <v>300</v>
      </c>
      <c r="H29" s="19"/>
      <c r="I29" s="14" t="str">
        <f t="shared" si="0"/>
        <v/>
      </c>
      <c r="J29" s="13" t="str">
        <f t="shared" si="1"/>
        <v/>
      </c>
      <c r="K29" s="13" t="str">
        <f t="shared" si="2"/>
        <v/>
      </c>
      <c r="L29" s="25" t="str">
        <f t="shared" si="3"/>
        <v>"ZMB": {</v>
      </c>
      <c r="M29"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 t="shared" si="5"/>
        <v>,</v>
      </c>
      <c r="O29" s="13" t="str">
        <f t="shared" si="6"/>
        <v/>
      </c>
      <c r="P29" s="13" t="str">
        <f t="shared" si="7"/>
        <v/>
      </c>
      <c r="Q29" s="13" t="str">
        <f t="shared" si="8"/>
        <v/>
      </c>
      <c r="R29" s="13" t="str">
        <f t="shared" si="9"/>
        <v/>
      </c>
      <c r="S29" s="13" t="str">
        <f t="shared" si="10"/>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41</v>
      </c>
      <c r="D30" s="10" t="s">
        <v>199</v>
      </c>
      <c r="E30" s="21"/>
      <c r="F30" s="27"/>
      <c r="G30" s="6" t="s">
        <v>300</v>
      </c>
      <c r="H30" s="28"/>
      <c r="I30" s="14" t="str">
        <f t="shared" si="0"/>
        <v/>
      </c>
      <c r="J30" s="13" t="str">
        <f t="shared" si="1"/>
        <v/>
      </c>
      <c r="K30" s="13" t="str">
        <f t="shared" si="2"/>
        <v/>
      </c>
      <c r="L30" s="25" t="str">
        <f t="shared" si="3"/>
        <v/>
      </c>
      <c r="M30"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 t="shared" si="5"/>
        <v>}</v>
      </c>
      <c r="O30" s="13" t="str">
        <f t="shared" si="6"/>
        <v>,</v>
      </c>
      <c r="P30" s="13" t="str">
        <f t="shared" si="7"/>
        <v/>
      </c>
      <c r="Q30" s="13" t="str">
        <f t="shared" si="8"/>
        <v/>
      </c>
      <c r="R30" s="13" t="str">
        <f t="shared" si="9"/>
        <v/>
      </c>
      <c r="S30"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187.2" x14ac:dyDescent="0.55000000000000004">
      <c r="A31" s="9" t="s">
        <v>116</v>
      </c>
      <c r="B31" s="9" t="s">
        <v>48</v>
      </c>
      <c r="C31" s="9" t="s">
        <v>9</v>
      </c>
      <c r="D31" s="9" t="s">
        <v>200</v>
      </c>
      <c r="E31" s="21" t="s">
        <v>139</v>
      </c>
      <c r="F31" s="23">
        <v>44614</v>
      </c>
      <c r="G31" s="6" t="s">
        <v>301</v>
      </c>
      <c r="H31" s="7">
        <v>44575</v>
      </c>
      <c r="I31" s="14" t="str">
        <f t="shared" si="0"/>
        <v/>
      </c>
      <c r="J31" s="13" t="str">
        <f t="shared" si="1"/>
        <v/>
      </c>
      <c r="K31" s="13" t="str">
        <f t="shared" si="2"/>
        <v/>
      </c>
      <c r="L31" s="25" t="str">
        <f t="shared" si="3"/>
        <v>"ZWE": {</v>
      </c>
      <c r="M31"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1" s="26" t="str">
        <f t="shared" si="5"/>
        <v>}</v>
      </c>
      <c r="O31" s="13" t="str">
        <f t="shared" si="6"/>
        <v>}</v>
      </c>
      <c r="P31" s="13" t="str">
        <f t="shared" si="7"/>
        <v>,</v>
      </c>
      <c r="Q31" s="13" t="str">
        <f t="shared" si="8"/>
        <v/>
      </c>
      <c r="R31" s="13" t="str">
        <f t="shared" si="9"/>
        <v/>
      </c>
      <c r="S31"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267</v>
      </c>
      <c r="C32" s="9" t="s">
        <v>9</v>
      </c>
      <c r="D32" s="9" t="s">
        <v>200</v>
      </c>
      <c r="E32" s="21" t="s">
        <v>140</v>
      </c>
      <c r="F32" s="23">
        <v>44614</v>
      </c>
      <c r="G32" s="6" t="s">
        <v>302</v>
      </c>
      <c r="H32" s="7">
        <v>44614</v>
      </c>
      <c r="I32" s="14" t="str">
        <f t="shared" si="0"/>
        <v/>
      </c>
      <c r="J32" s="13" t="str">
        <f t="shared" si="1"/>
        <v/>
      </c>
      <c r="K32" s="13" t="str">
        <f t="shared" si="2"/>
        <v>"dams": {</v>
      </c>
      <c r="L32" s="25" t="str">
        <f t="shared" si="3"/>
        <v>"ZWE": {</v>
      </c>
      <c r="M32" s="13" t="str">
        <f t="shared" si="4"/>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2" s="26" t="str">
        <f t="shared" si="5"/>
        <v>}</v>
      </c>
      <c r="O32" s="13" t="str">
        <f t="shared" si="6"/>
        <v>}</v>
      </c>
      <c r="P32" s="13" t="str">
        <f t="shared" si="7"/>
        <v>,</v>
      </c>
      <c r="Q32" s="13" t="str">
        <f t="shared" si="8"/>
        <v/>
      </c>
      <c r="R32" s="13" t="str">
        <f t="shared" si="9"/>
        <v/>
      </c>
      <c r="S32" s="13" t="str">
        <f t="shared" si="10"/>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3" spans="1:19" ht="28.8" x14ac:dyDescent="0.55000000000000004">
      <c r="A33" s="9" t="s">
        <v>116</v>
      </c>
      <c r="B33" s="9" t="s">
        <v>69</v>
      </c>
      <c r="C33" s="9" t="s">
        <v>18</v>
      </c>
      <c r="D33" s="9" t="s">
        <v>204</v>
      </c>
      <c r="E33" s="21"/>
      <c r="F33" s="5"/>
      <c r="G33" s="6" t="s">
        <v>303</v>
      </c>
      <c r="H33" s="7">
        <v>44575</v>
      </c>
      <c r="I33" s="14" t="str">
        <f t="shared" si="0"/>
        <v/>
      </c>
      <c r="J33" s="13" t="str">
        <f t="shared" si="1"/>
        <v/>
      </c>
      <c r="K33" s="13" t="str">
        <f t="shared" si="2"/>
        <v>"dengue_cases_average": {</v>
      </c>
      <c r="L33" s="25" t="str">
        <f t="shared" si="3"/>
        <v>"PHL": {</v>
      </c>
      <c r="M33" s="13" t="str">
        <f t="shared" si="4"/>
        <v>"dengue": "Number of dengue cases per administrative division per year. &lt;br /&gt;&lt;br /&gt;Source: &lt;a target='_blank' href='https://doh.gov.ph/statistics'&gt;https://doh.gov.ph/statistics/&lt;/a&gt;"</v>
      </c>
      <c r="N33" s="26" t="str">
        <f t="shared" si="5"/>
        <v>}</v>
      </c>
      <c r="O33" s="13" t="str">
        <f t="shared" si="6"/>
        <v>}</v>
      </c>
      <c r="P33" s="13" t="str">
        <f t="shared" si="7"/>
        <v>,</v>
      </c>
      <c r="Q33" s="13" t="str">
        <f t="shared" si="8"/>
        <v/>
      </c>
      <c r="R33" s="13" t="str">
        <f t="shared" si="9"/>
        <v/>
      </c>
      <c r="S33" s="13" t="str">
        <f t="shared" si="10"/>
        <v>"dengue_cases_average": {"PHL": {"dengue": "Number of dengue cases per administrative division per year. &lt;br /&gt;&lt;br /&gt;Source: &lt;a target='_blank' href='https://doh.gov.ph/statistics'&gt;https://doh.gov.ph/statistics/&lt;/a&gt;"}},</v>
      </c>
    </row>
    <row r="34" spans="1:19" ht="28.8" x14ac:dyDescent="0.55000000000000004">
      <c r="A34" s="9" t="s">
        <v>116</v>
      </c>
      <c r="B34" s="9" t="s">
        <v>70</v>
      </c>
      <c r="C34" s="9" t="s">
        <v>18</v>
      </c>
      <c r="D34" s="9" t="s">
        <v>204</v>
      </c>
      <c r="E34" s="21"/>
      <c r="F34" s="5"/>
      <c r="G34" s="6" t="s">
        <v>304</v>
      </c>
      <c r="H34" s="7">
        <v>44575</v>
      </c>
      <c r="I34" s="14" t="str">
        <f t="shared" si="0"/>
        <v/>
      </c>
      <c r="J34" s="13" t="str">
        <f t="shared" si="1"/>
        <v/>
      </c>
      <c r="K34" s="13" t="str">
        <f t="shared" si="2"/>
        <v>"dengue_incidence_average": {</v>
      </c>
      <c r="L34" s="25" t="str">
        <f t="shared" si="3"/>
        <v>"PHL": {</v>
      </c>
      <c r="M34" s="13" t="str">
        <f t="shared" si="4"/>
        <v>"dengue": "Number of dengue cases per 10.000.000 people per administrative division per year. &lt;br /&gt;&lt;br /&gt;Source: &lt;a target='_blank' href='https://doh.gov.ph/statistics'&gt;https://doh.gov.ph/statistics/&lt;/a&gt;"</v>
      </c>
      <c r="N34" s="26" t="str">
        <f t="shared" si="5"/>
        <v>}</v>
      </c>
      <c r="O34" s="13" t="str">
        <f t="shared" si="6"/>
        <v>}</v>
      </c>
      <c r="P34" s="13" t="str">
        <f t="shared" si="7"/>
        <v>,</v>
      </c>
      <c r="Q34" s="13" t="str">
        <f t="shared" si="8"/>
        <v/>
      </c>
      <c r="R34" s="13" t="str">
        <f t="shared" si="9"/>
        <v/>
      </c>
      <c r="S34" s="13" t="str">
        <f t="shared" si="10"/>
        <v>"dengue_incidence_average": {"PHL": {"dengue": "Number of dengue cases per 10.000.000 people per administrative division per year. &lt;br /&gt;&lt;br /&gt;Source: &lt;a target='_blank' href='https://doh.gov.ph/statistics'&gt;https://doh.gov.ph/statistics/&lt;/a&gt;"}},</v>
      </c>
    </row>
    <row r="35" spans="1:19" ht="388.8" x14ac:dyDescent="0.55000000000000004">
      <c r="A35" s="9" t="s">
        <v>116</v>
      </c>
      <c r="B35" s="9" t="s">
        <v>195</v>
      </c>
      <c r="C35" s="9" t="s">
        <v>40</v>
      </c>
      <c r="D35" s="9" t="s">
        <v>200</v>
      </c>
      <c r="E35" s="21" t="s">
        <v>210</v>
      </c>
      <c r="F35" s="23">
        <v>44635</v>
      </c>
      <c r="G35" s="6" t="s">
        <v>305</v>
      </c>
      <c r="H35" s="7">
        <v>44635</v>
      </c>
      <c r="I35" s="14" t="str">
        <f t="shared" si="0"/>
        <v/>
      </c>
      <c r="J35" s="13" t="str">
        <f t="shared" si="1"/>
        <v/>
      </c>
      <c r="K35" s="13" t="str">
        <f t="shared" si="2"/>
        <v>"drought_phase_classification": {</v>
      </c>
      <c r="L35" s="25" t="str">
        <f t="shared" si="3"/>
        <v>"KEN": {</v>
      </c>
      <c r="M35"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5" s="26" t="str">
        <f t="shared" si="5"/>
        <v>}</v>
      </c>
      <c r="O35" s="13" t="str">
        <f t="shared" si="6"/>
        <v>}</v>
      </c>
      <c r="P35" s="13" t="str">
        <f t="shared" si="7"/>
        <v>,</v>
      </c>
      <c r="Q35" s="13" t="str">
        <f t="shared" si="8"/>
        <v/>
      </c>
      <c r="R35" s="13" t="str">
        <f t="shared" si="9"/>
        <v/>
      </c>
      <c r="S35"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6" spans="1:19" ht="187.2" x14ac:dyDescent="0.55000000000000004">
      <c r="A36" s="9" t="s">
        <v>116</v>
      </c>
      <c r="B36" s="9" t="s">
        <v>61</v>
      </c>
      <c r="C36" s="9" t="s">
        <v>40</v>
      </c>
      <c r="D36" s="9" t="s">
        <v>200</v>
      </c>
      <c r="E36" s="21" t="s">
        <v>211</v>
      </c>
      <c r="F36" s="23">
        <v>44635</v>
      </c>
      <c r="G36" s="6" t="s">
        <v>226</v>
      </c>
      <c r="H36" s="7">
        <v>44635</v>
      </c>
      <c r="I36" s="14" t="str">
        <f t="shared" si="0"/>
        <v/>
      </c>
      <c r="J36" s="13" t="str">
        <f t="shared" si="1"/>
        <v/>
      </c>
      <c r="K36" s="13" t="str">
        <f t="shared" si="2"/>
        <v>"drought_vulnerability_index": {</v>
      </c>
      <c r="L36" s="25" t="str">
        <f t="shared" si="3"/>
        <v>"KEN": {</v>
      </c>
      <c r="M36"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6" s="26" t="str">
        <f t="shared" si="5"/>
        <v>}</v>
      </c>
      <c r="O36" s="13" t="str">
        <f t="shared" si="6"/>
        <v>,</v>
      </c>
      <c r="P36" s="13" t="str">
        <f t="shared" si="7"/>
        <v/>
      </c>
      <c r="Q36" s="13" t="str">
        <f t="shared" si="8"/>
        <v/>
      </c>
      <c r="R36" s="13" t="str">
        <f t="shared" si="9"/>
        <v/>
      </c>
      <c r="S36"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7" spans="1:19" ht="244.8" x14ac:dyDescent="0.55000000000000004">
      <c r="A37" s="9" t="s">
        <v>116</v>
      </c>
      <c r="B37" s="9" t="s">
        <v>61</v>
      </c>
      <c r="C37" s="9" t="s">
        <v>9</v>
      </c>
      <c r="D37" s="9" t="s">
        <v>200</v>
      </c>
      <c r="E37" s="21" t="s">
        <v>142</v>
      </c>
      <c r="F37" s="23">
        <v>44614</v>
      </c>
      <c r="G37" s="6" t="s">
        <v>62</v>
      </c>
      <c r="H37" s="7">
        <v>44575</v>
      </c>
      <c r="I37" s="14" t="str">
        <f t="shared" si="0"/>
        <v/>
      </c>
      <c r="J37" s="13" t="str">
        <f t="shared" si="1"/>
        <v/>
      </c>
      <c r="K37" s="13" t="str">
        <f t="shared" si="2"/>
        <v/>
      </c>
      <c r="L37" s="25" t="str">
        <f t="shared" si="3"/>
        <v>"ZWE": {</v>
      </c>
      <c r="M37"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7" s="26" t="str">
        <f t="shared" si="5"/>
        <v>}</v>
      </c>
      <c r="O37" s="13" t="str">
        <f t="shared" si="6"/>
        <v>}</v>
      </c>
      <c r="P37" s="13" t="str">
        <f t="shared" si="7"/>
        <v>,</v>
      </c>
      <c r="Q37" s="13" t="str">
        <f t="shared" si="8"/>
        <v/>
      </c>
      <c r="R37" s="13" t="str">
        <f t="shared" si="9"/>
        <v/>
      </c>
      <c r="S37"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9" ht="57.6" x14ac:dyDescent="0.55000000000000004">
      <c r="A38" s="9" t="s">
        <v>116</v>
      </c>
      <c r="B38" s="9" t="s">
        <v>265</v>
      </c>
      <c r="C38" s="9" t="s">
        <v>263</v>
      </c>
      <c r="D38" s="9" t="s">
        <v>199</v>
      </c>
      <c r="E38" s="21" t="s">
        <v>270</v>
      </c>
      <c r="F38" s="5"/>
      <c r="G38" s="6" t="s">
        <v>271</v>
      </c>
      <c r="H38" s="19"/>
      <c r="I38" s="14" t="str">
        <f t="shared" si="0"/>
        <v/>
      </c>
      <c r="J38" s="13" t="str">
        <f t="shared" si="1"/>
        <v/>
      </c>
      <c r="K38" s="13" t="str">
        <f t="shared" si="2"/>
        <v>"evacuation_centers": {</v>
      </c>
      <c r="L38" s="25" t="str">
        <f t="shared" si="3"/>
        <v>"SSD": {</v>
      </c>
      <c r="M38" s="13"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8" s="26" t="str">
        <f t="shared" si="5"/>
        <v>}</v>
      </c>
      <c r="O38" s="13" t="str">
        <f t="shared" si="6"/>
        <v>}</v>
      </c>
      <c r="P38" s="13" t="str">
        <f t="shared" si="7"/>
        <v>,</v>
      </c>
      <c r="Q38" s="13" t="str">
        <f t="shared" si="8"/>
        <v/>
      </c>
      <c r="R38" s="13" t="str">
        <f t="shared" si="9"/>
        <v/>
      </c>
      <c r="S38" s="13"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9" ht="129.6" x14ac:dyDescent="0.55000000000000004">
      <c r="A39" s="9" t="s">
        <v>116</v>
      </c>
      <c r="B39" s="9" t="s">
        <v>246</v>
      </c>
      <c r="C39" s="9" t="s">
        <v>245</v>
      </c>
      <c r="D39" s="9" t="s">
        <v>199</v>
      </c>
      <c r="E39" s="21" t="s">
        <v>259</v>
      </c>
      <c r="F39" s="5"/>
      <c r="G39" s="6" t="s">
        <v>261</v>
      </c>
      <c r="H39" s="7">
        <v>44785</v>
      </c>
      <c r="I39" s="14" t="str">
        <f t="shared" si="0"/>
        <v/>
      </c>
      <c r="J39" s="13" t="str">
        <f t="shared" si="1"/>
        <v/>
      </c>
      <c r="K39" s="13" t="str">
        <f t="shared" si="2"/>
        <v>"exposed_pop_65": {</v>
      </c>
      <c r="L39" s="25" t="str">
        <f t="shared" si="3"/>
        <v>"MWI": {</v>
      </c>
      <c r="M39" s="13"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39" s="26" t="str">
        <f t="shared" si="5"/>
        <v>}</v>
      </c>
      <c r="O39" s="13" t="str">
        <f t="shared" si="6"/>
        <v>}</v>
      </c>
      <c r="P39" s="13" t="str">
        <f t="shared" si="7"/>
        <v>,</v>
      </c>
      <c r="Q39" s="13" t="str">
        <f t="shared" si="8"/>
        <v/>
      </c>
      <c r="R39" s="13" t="str">
        <f t="shared" si="9"/>
        <v/>
      </c>
      <c r="S39" s="13"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0" spans="1:19" ht="57.75" customHeight="1" x14ac:dyDescent="0.55000000000000004">
      <c r="A40" s="9" t="s">
        <v>116</v>
      </c>
      <c r="B40" s="9" t="s">
        <v>258</v>
      </c>
      <c r="C40" s="9" t="s">
        <v>245</v>
      </c>
      <c r="D40" s="9" t="s">
        <v>199</v>
      </c>
      <c r="E40" s="21" t="s">
        <v>260</v>
      </c>
      <c r="F40" s="5"/>
      <c r="G40" s="6" t="s">
        <v>262</v>
      </c>
      <c r="H40" s="19"/>
      <c r="I40" s="14" t="str">
        <f t="shared" si="0"/>
        <v/>
      </c>
      <c r="J40" s="13" t="str">
        <f t="shared" si="1"/>
        <v/>
      </c>
      <c r="K40" s="13" t="str">
        <f t="shared" si="2"/>
        <v>"exposed_pop_u18": {</v>
      </c>
      <c r="L40" s="25" t="str">
        <f t="shared" si="3"/>
        <v>"MWI": {</v>
      </c>
      <c r="M40" s="13"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0" s="26" t="str">
        <f t="shared" si="5"/>
        <v>}</v>
      </c>
      <c r="O40" s="13" t="str">
        <f t="shared" si="6"/>
        <v>}</v>
      </c>
      <c r="P40" s="13" t="str">
        <f t="shared" si="7"/>
        <v>,</v>
      </c>
      <c r="Q40" s="13" t="str">
        <f t="shared" si="8"/>
        <v/>
      </c>
      <c r="R40" s="13" t="str">
        <f t="shared" si="9"/>
        <v/>
      </c>
      <c r="S40" s="13"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1" spans="1:19" ht="73.5" customHeight="1" x14ac:dyDescent="0.55000000000000004">
      <c r="A41" s="9" t="s">
        <v>116</v>
      </c>
      <c r="B41" s="9" t="s">
        <v>12</v>
      </c>
      <c r="C41" s="9" t="s">
        <v>7</v>
      </c>
      <c r="D41" s="9" t="s">
        <v>199</v>
      </c>
      <c r="E41" s="21"/>
      <c r="F41" s="5"/>
      <c r="G41" s="6" t="s">
        <v>306</v>
      </c>
      <c r="H41" s="7">
        <v>44575</v>
      </c>
      <c r="I41" s="14" t="str">
        <f t="shared" si="0"/>
        <v/>
      </c>
      <c r="J41" s="13" t="str">
        <f t="shared" si="1"/>
        <v/>
      </c>
      <c r="K41" s="13" t="str">
        <f t="shared" si="2"/>
        <v>"female_head_hh": {</v>
      </c>
      <c r="L41" s="25" t="str">
        <f t="shared" si="3"/>
        <v>"UGA": {</v>
      </c>
      <c r="M41" s="13" t="str">
        <f t="shared" si="4"/>
        <v>"floods": "Percentage of people living in female headed households.&lt;br /&gt;&lt;br /&gt;Source Data: &lt;a target='_blank' href='https://unstats.un.org/unsd/demographic/sources/census/wphc/Uganda/UGA-2016-05-23.pdf'&gt;https://unstats.un.org/unsd/demographic/sources/census/wphc/Uganda/UGA-2016-05-23.pdf.&lt;/a&gt; Year: 2014."</v>
      </c>
      <c r="N41" s="26" t="str">
        <f t="shared" si="5"/>
        <v>}</v>
      </c>
      <c r="O41" s="13" t="str">
        <f t="shared" si="6"/>
        <v>}</v>
      </c>
      <c r="P41" s="13" t="str">
        <f t="shared" si="7"/>
        <v>,</v>
      </c>
      <c r="Q41" s="13" t="str">
        <f t="shared" si="8"/>
        <v/>
      </c>
      <c r="R41" s="13" t="str">
        <f t="shared" si="9"/>
        <v/>
      </c>
      <c r="S41" s="13" t="str">
        <f t="shared" si="10"/>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2" spans="1:19" ht="72" x14ac:dyDescent="0.55000000000000004">
      <c r="A42" s="9" t="s">
        <v>116</v>
      </c>
      <c r="B42" s="9" t="s">
        <v>44</v>
      </c>
      <c r="C42" s="9" t="s">
        <v>19</v>
      </c>
      <c r="D42" s="9" t="s">
        <v>199</v>
      </c>
      <c r="E42" s="21"/>
      <c r="F42" s="5"/>
      <c r="G42" s="6" t="s">
        <v>45</v>
      </c>
      <c r="H42" s="19"/>
      <c r="I42" s="14" t="str">
        <f t="shared" si="0"/>
        <v/>
      </c>
      <c r="J42" s="13" t="str">
        <f t="shared" si="1"/>
        <v/>
      </c>
      <c r="K42" s="13" t="str">
        <f t="shared" si="2"/>
        <v>"flood_extent": {</v>
      </c>
      <c r="L42" s="25" t="str">
        <f t="shared" si="3"/>
        <v>"ETH": {</v>
      </c>
      <c r="M4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2" s="26" t="str">
        <f t="shared" si="5"/>
        <v>}</v>
      </c>
      <c r="O42" s="13" t="str">
        <f t="shared" si="6"/>
        <v>,</v>
      </c>
      <c r="P42" s="13" t="str">
        <f t="shared" si="7"/>
        <v/>
      </c>
      <c r="Q42" s="13" t="str">
        <f t="shared" si="8"/>
        <v/>
      </c>
      <c r="R42" s="13" t="str">
        <f t="shared" si="9"/>
        <v/>
      </c>
      <c r="S4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9" ht="129.6" x14ac:dyDescent="0.55000000000000004">
      <c r="A43" s="9" t="s">
        <v>116</v>
      </c>
      <c r="B43" s="9" t="s">
        <v>44</v>
      </c>
      <c r="C43" s="9" t="s">
        <v>40</v>
      </c>
      <c r="D43" s="9" t="s">
        <v>199</v>
      </c>
      <c r="E43" s="21" t="s">
        <v>153</v>
      </c>
      <c r="F43" s="23">
        <v>44614</v>
      </c>
      <c r="G43" s="6" t="s">
        <v>45</v>
      </c>
      <c r="H43" s="7">
        <v>44614</v>
      </c>
      <c r="I43" s="14" t="str">
        <f t="shared" si="0"/>
        <v/>
      </c>
      <c r="J43" s="13" t="str">
        <f t="shared" si="1"/>
        <v/>
      </c>
      <c r="K43" s="13" t="str">
        <f t="shared" si="2"/>
        <v/>
      </c>
      <c r="L43" s="25" t="str">
        <f t="shared" si="3"/>
        <v>"KEN": {</v>
      </c>
      <c r="M4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 t="shared" si="5"/>
        <v>}</v>
      </c>
      <c r="O43" s="13" t="str">
        <f t="shared" si="6"/>
        <v>,</v>
      </c>
      <c r="P43" s="13" t="str">
        <f t="shared" si="7"/>
        <v/>
      </c>
      <c r="Q43" s="13" t="str">
        <f t="shared" si="8"/>
        <v/>
      </c>
      <c r="R43" s="13" t="str">
        <f t="shared" si="9"/>
        <v/>
      </c>
      <c r="S4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72" x14ac:dyDescent="0.55000000000000004">
      <c r="A44" s="9" t="s">
        <v>116</v>
      </c>
      <c r="B44" s="9" t="s">
        <v>44</v>
      </c>
      <c r="C44" s="9" t="s">
        <v>245</v>
      </c>
      <c r="D44" s="9" t="s">
        <v>199</v>
      </c>
      <c r="E44" s="21" t="s">
        <v>248</v>
      </c>
      <c r="F44" s="5"/>
      <c r="G44" s="6" t="s">
        <v>307</v>
      </c>
      <c r="H44" s="7">
        <v>44785</v>
      </c>
      <c r="I44" s="14" t="str">
        <f t="shared" si="0"/>
        <v/>
      </c>
      <c r="J44" s="13" t="str">
        <f t="shared" si="1"/>
        <v/>
      </c>
      <c r="K44" s="13" t="str">
        <f t="shared" si="2"/>
        <v/>
      </c>
      <c r="L44" s="25" t="str">
        <f t="shared" si="3"/>
        <v>"MWI": {</v>
      </c>
      <c r="M44" s="13"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4" s="26" t="str">
        <f t="shared" si="5"/>
        <v>}</v>
      </c>
      <c r="O44" s="13" t="str">
        <f t="shared" si="6"/>
        <v>,</v>
      </c>
      <c r="P44" s="13" t="str">
        <f t="shared" si="7"/>
        <v/>
      </c>
      <c r="Q44" s="13" t="str">
        <f t="shared" si="8"/>
        <v/>
      </c>
      <c r="R44" s="13" t="str">
        <f t="shared" si="9"/>
        <v/>
      </c>
      <c r="S44" s="13" t="str">
        <f t="shared" si="10"/>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5" spans="1:19" ht="158.4" x14ac:dyDescent="0.55000000000000004">
      <c r="A45" s="9" t="s">
        <v>116</v>
      </c>
      <c r="B45" s="9" t="s">
        <v>44</v>
      </c>
      <c r="C45" s="9" t="s">
        <v>18</v>
      </c>
      <c r="D45" s="9" t="s">
        <v>199</v>
      </c>
      <c r="E45" s="21"/>
      <c r="F45" s="5"/>
      <c r="G45" s="6" t="s">
        <v>229</v>
      </c>
      <c r="H45" s="7">
        <v>44663</v>
      </c>
      <c r="I45" s="14" t="str">
        <f t="shared" si="0"/>
        <v/>
      </c>
      <c r="J45" s="13" t="str">
        <f t="shared" si="1"/>
        <v/>
      </c>
      <c r="K45" s="13" t="str">
        <f t="shared" si="2"/>
        <v/>
      </c>
      <c r="L45" s="25" t="str">
        <f t="shared" si="3"/>
        <v>"PHL": {</v>
      </c>
      <c r="M45"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5" s="26" t="str">
        <f t="shared" si="5"/>
        <v>}</v>
      </c>
      <c r="O45" s="13" t="str">
        <f t="shared" si="6"/>
        <v>,</v>
      </c>
      <c r="P45" s="13" t="str">
        <f t="shared" si="7"/>
        <v/>
      </c>
      <c r="Q45" s="13" t="str">
        <f t="shared" si="8"/>
        <v/>
      </c>
      <c r="R45" s="13" t="str">
        <f t="shared" si="9"/>
        <v/>
      </c>
      <c r="S45"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6" spans="1:19" ht="115.2" x14ac:dyDescent="0.55000000000000004">
      <c r="A46" s="9" t="s">
        <v>116</v>
      </c>
      <c r="B46" s="9" t="s">
        <v>44</v>
      </c>
      <c r="C46" s="9" t="s">
        <v>263</v>
      </c>
      <c r="D46" s="9" t="s">
        <v>199</v>
      </c>
      <c r="E46" s="21" t="s">
        <v>272</v>
      </c>
      <c r="F46" s="5"/>
      <c r="G46" s="6" t="s">
        <v>273</v>
      </c>
      <c r="H46" s="19"/>
      <c r="I46" s="14" t="str">
        <f t="shared" si="0"/>
        <v/>
      </c>
      <c r="J46" s="13" t="str">
        <f t="shared" si="1"/>
        <v/>
      </c>
      <c r="K46" s="13" t="str">
        <f t="shared" si="2"/>
        <v/>
      </c>
      <c r="L46" s="25" t="str">
        <f t="shared" si="3"/>
        <v>"SSD": {</v>
      </c>
      <c r="M46" s="13"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6" s="26" t="str">
        <f t="shared" si="5"/>
        <v>}</v>
      </c>
      <c r="O46" s="13" t="str">
        <f t="shared" si="6"/>
        <v>,</v>
      </c>
      <c r="P46" s="13" t="str">
        <f t="shared" si="7"/>
        <v/>
      </c>
      <c r="Q46" s="13" t="str">
        <f t="shared" si="8"/>
        <v/>
      </c>
      <c r="R46" s="13" t="str">
        <f t="shared" si="9"/>
        <v/>
      </c>
      <c r="S46" s="13"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7" spans="1:19" ht="72" x14ac:dyDescent="0.55000000000000004">
      <c r="A47" s="9" t="s">
        <v>116</v>
      </c>
      <c r="B47" s="9" t="s">
        <v>44</v>
      </c>
      <c r="C47" s="9" t="s">
        <v>7</v>
      </c>
      <c r="D47" s="9" t="s">
        <v>199</v>
      </c>
      <c r="E47" s="21"/>
      <c r="F47" s="5"/>
      <c r="G47" s="6" t="s">
        <v>45</v>
      </c>
      <c r="H47" s="7">
        <v>44575</v>
      </c>
      <c r="I47" s="14" t="str">
        <f t="shared" si="0"/>
        <v/>
      </c>
      <c r="J47" s="13" t="str">
        <f t="shared" si="1"/>
        <v/>
      </c>
      <c r="K47" s="13" t="str">
        <f t="shared" si="2"/>
        <v/>
      </c>
      <c r="L47" s="25" t="str">
        <f t="shared" si="3"/>
        <v>"UGA": {</v>
      </c>
      <c r="M47"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7" s="26" t="str">
        <f t="shared" si="5"/>
        <v>}</v>
      </c>
      <c r="O47" s="13" t="str">
        <f t="shared" si="6"/>
        <v>,</v>
      </c>
      <c r="P47" s="13" t="str">
        <f t="shared" si="7"/>
        <v/>
      </c>
      <c r="Q47" s="13" t="str">
        <f t="shared" si="8"/>
        <v/>
      </c>
      <c r="R47" s="13" t="str">
        <f t="shared" si="9"/>
        <v/>
      </c>
      <c r="S47"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x14ac:dyDescent="0.55000000000000004">
      <c r="A48" s="9" t="s">
        <v>116</v>
      </c>
      <c r="B48" s="9" t="s">
        <v>44</v>
      </c>
      <c r="C48" s="9" t="s">
        <v>41</v>
      </c>
      <c r="D48" s="9" t="s">
        <v>199</v>
      </c>
      <c r="E48" s="21"/>
      <c r="F48" s="5"/>
      <c r="G48" s="6" t="s">
        <v>45</v>
      </c>
      <c r="H48" s="19"/>
      <c r="I48" s="14" t="str">
        <f t="shared" si="0"/>
        <v/>
      </c>
      <c r="J48" s="13" t="str">
        <f t="shared" si="1"/>
        <v/>
      </c>
      <c r="K48" s="13" t="str">
        <f t="shared" si="2"/>
        <v/>
      </c>
      <c r="L48" s="25" t="str">
        <f t="shared" si="3"/>
        <v>"ZMB": {</v>
      </c>
      <c r="M48"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 t="shared" si="5"/>
        <v>}</v>
      </c>
      <c r="O48" s="13" t="str">
        <f t="shared" si="6"/>
        <v>}</v>
      </c>
      <c r="P48" s="13" t="str">
        <f t="shared" si="7"/>
        <v>,</v>
      </c>
      <c r="Q48" s="13" t="str">
        <f t="shared" si="8"/>
        <v/>
      </c>
      <c r="R48" s="13" t="str">
        <f t="shared" si="9"/>
        <v/>
      </c>
      <c r="S48"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201.6" x14ac:dyDescent="0.55000000000000004">
      <c r="A49" s="9" t="s">
        <v>116</v>
      </c>
      <c r="B49" s="9" t="s">
        <v>67</v>
      </c>
      <c r="C49" s="9" t="s">
        <v>8</v>
      </c>
      <c r="D49" s="9" t="s">
        <v>201</v>
      </c>
      <c r="E49" s="21"/>
      <c r="F49" s="5"/>
      <c r="G49" s="6" t="s">
        <v>308</v>
      </c>
      <c r="H49" s="7">
        <v>44575</v>
      </c>
      <c r="I49" s="14" t="str">
        <f t="shared" si="0"/>
        <v/>
      </c>
      <c r="J49" s="13" t="str">
        <f t="shared" si="1"/>
        <v/>
      </c>
      <c r="K49" s="13" t="str">
        <f t="shared" si="2"/>
        <v>"flood_susceptibility": {</v>
      </c>
      <c r="L49" s="25" t="str">
        <f t="shared" si="3"/>
        <v>"EGY": {</v>
      </c>
      <c r="M49" s="13" t="str">
        <f t="shared" si="4"/>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49" s="26" t="str">
        <f t="shared" si="5"/>
        <v>}</v>
      </c>
      <c r="O49" s="13" t="str">
        <f t="shared" si="6"/>
        <v>}</v>
      </c>
      <c r="P49" s="13" t="str">
        <f t="shared" si="7"/>
        <v>,</v>
      </c>
      <c r="Q49" s="13" t="str">
        <f t="shared" si="8"/>
        <v/>
      </c>
      <c r="R49" s="13" t="str">
        <f t="shared" si="9"/>
        <v/>
      </c>
      <c r="S49" s="13" t="str">
        <f t="shared" si="10"/>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0" spans="1:19" ht="216" x14ac:dyDescent="0.55000000000000004">
      <c r="A50" s="9" t="s">
        <v>116</v>
      </c>
      <c r="B50" s="9" t="s">
        <v>59</v>
      </c>
      <c r="C50" s="9" t="s">
        <v>40</v>
      </c>
      <c r="D50" s="9" t="s">
        <v>199</v>
      </c>
      <c r="E50" s="21" t="s">
        <v>151</v>
      </c>
      <c r="F50" s="23">
        <v>44614</v>
      </c>
      <c r="G50" s="6" t="s">
        <v>152</v>
      </c>
      <c r="H50" s="7">
        <v>44614</v>
      </c>
      <c r="I50" s="14" t="str">
        <f t="shared" si="0"/>
        <v/>
      </c>
      <c r="J50" s="13" t="str">
        <f t="shared" si="1"/>
        <v/>
      </c>
      <c r="K50" s="13" t="str">
        <f t="shared" si="2"/>
        <v>"flood_vulnerability_index": {</v>
      </c>
      <c r="L50" s="25" t="str">
        <f t="shared" si="3"/>
        <v>"KEN": {</v>
      </c>
      <c r="M50" s="13" t="str">
        <f t="shared" si="4"/>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0" s="26" t="str">
        <f t="shared" si="5"/>
        <v>}</v>
      </c>
      <c r="O50" s="13" t="str">
        <f t="shared" si="6"/>
        <v>,</v>
      </c>
      <c r="P50" s="13" t="str">
        <f t="shared" si="7"/>
        <v/>
      </c>
      <c r="Q50" s="13" t="str">
        <f t="shared" si="8"/>
        <v/>
      </c>
      <c r="R50" s="13" t="str">
        <f t="shared" si="9"/>
        <v/>
      </c>
      <c r="S50" s="13" t="str">
        <f t="shared" si="10"/>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1" spans="1:19" ht="57.6" x14ac:dyDescent="0.55000000000000004">
      <c r="A51" s="9" t="s">
        <v>116</v>
      </c>
      <c r="B51" s="9" t="s">
        <v>59</v>
      </c>
      <c r="C51" s="9" t="s">
        <v>245</v>
      </c>
      <c r="D51" s="9" t="s">
        <v>199</v>
      </c>
      <c r="E51" s="21"/>
      <c r="F51" s="5"/>
      <c r="G51" s="6" t="s">
        <v>249</v>
      </c>
      <c r="H51" s="7">
        <v>44798</v>
      </c>
      <c r="I51" s="14" t="str">
        <f t="shared" si="0"/>
        <v/>
      </c>
      <c r="J51" s="13" t="str">
        <f t="shared" si="1"/>
        <v/>
      </c>
      <c r="K51" s="13" t="str">
        <f t="shared" si="2"/>
        <v/>
      </c>
      <c r="L51" s="25" t="str">
        <f t="shared" si="3"/>
        <v>"MWI": {</v>
      </c>
      <c r="M51" s="13"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1" s="26" t="str">
        <f t="shared" si="5"/>
        <v>}</v>
      </c>
      <c r="O51" s="13" t="str">
        <f t="shared" si="6"/>
        <v>,</v>
      </c>
      <c r="P51" s="13" t="str">
        <f t="shared" si="7"/>
        <v/>
      </c>
      <c r="Q51" s="13" t="str">
        <f t="shared" si="8"/>
        <v/>
      </c>
      <c r="R51" s="13" t="str">
        <f t="shared" si="9"/>
        <v/>
      </c>
      <c r="S51" s="13"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2" spans="1:19" ht="86.4" x14ac:dyDescent="0.55000000000000004">
      <c r="A52" s="9" t="s">
        <v>116</v>
      </c>
      <c r="B52" s="9" t="s">
        <v>59</v>
      </c>
      <c r="C52" s="9" t="s">
        <v>7</v>
      </c>
      <c r="D52" s="9" t="s">
        <v>199</v>
      </c>
      <c r="E52" s="21"/>
      <c r="F52" s="5"/>
      <c r="G52" s="6" t="s">
        <v>264</v>
      </c>
      <c r="H52" s="7">
        <v>44575</v>
      </c>
      <c r="I52" s="14" t="str">
        <f t="shared" si="0"/>
        <v/>
      </c>
      <c r="J52" s="13" t="str">
        <f t="shared" si="1"/>
        <v/>
      </c>
      <c r="K52" s="13" t="str">
        <f t="shared" si="2"/>
        <v/>
      </c>
      <c r="L52" s="25" t="str">
        <f t="shared" si="3"/>
        <v>"UGA": {</v>
      </c>
      <c r="M52" s="13"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2" s="26" t="str">
        <f t="shared" si="5"/>
        <v>}</v>
      </c>
      <c r="O52" s="13" t="str">
        <f t="shared" si="6"/>
        <v>}</v>
      </c>
      <c r="P52" s="13" t="str">
        <f t="shared" si="7"/>
        <v>,</v>
      </c>
      <c r="Q52" s="13" t="str">
        <f t="shared" si="8"/>
        <v/>
      </c>
      <c r="R52" s="13" t="str">
        <f t="shared" si="9"/>
        <v/>
      </c>
      <c r="S52" s="13"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3" spans="1:19" ht="187.2" x14ac:dyDescent="0.55000000000000004">
      <c r="A53" s="9" t="s">
        <v>116</v>
      </c>
      <c r="B53" s="9" t="s">
        <v>32</v>
      </c>
      <c r="C53" s="9" t="s">
        <v>19</v>
      </c>
      <c r="D53" s="9" t="s">
        <v>199</v>
      </c>
      <c r="E53" s="21"/>
      <c r="F53" s="5"/>
      <c r="G53" s="6" t="s">
        <v>355</v>
      </c>
      <c r="H53" s="19"/>
      <c r="I53" s="14" t="str">
        <f t="shared" si="0"/>
        <v/>
      </c>
      <c r="J53" s="13" t="str">
        <f t="shared" si="1"/>
        <v/>
      </c>
      <c r="K53" s="13" t="str">
        <f t="shared" si="2"/>
        <v>"glofas_stations": {</v>
      </c>
      <c r="L53" s="25" t="str">
        <f t="shared" si="3"/>
        <v>"ETH": {</v>
      </c>
      <c r="M53"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3" s="26" t="str">
        <f t="shared" si="5"/>
        <v>}</v>
      </c>
      <c r="O53" s="13" t="str">
        <f t="shared" si="6"/>
        <v>,</v>
      </c>
      <c r="P53" s="13" t="str">
        <f t="shared" si="7"/>
        <v/>
      </c>
      <c r="Q53" s="13" t="str">
        <f t="shared" si="8"/>
        <v/>
      </c>
      <c r="R53" s="13" t="str">
        <f t="shared" si="9"/>
        <v/>
      </c>
      <c r="S53" s="13" t="str">
        <f t="shared" si="10"/>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4" spans="1:19" ht="187.2" x14ac:dyDescent="0.55000000000000004">
      <c r="A54" s="9" t="s">
        <v>116</v>
      </c>
      <c r="B54" s="9" t="s">
        <v>32</v>
      </c>
      <c r="C54" s="9" t="s">
        <v>40</v>
      </c>
      <c r="D54" s="9" t="s">
        <v>199</v>
      </c>
      <c r="E54" s="21"/>
      <c r="F54" s="23">
        <v>44614</v>
      </c>
      <c r="G54" s="6" t="s">
        <v>356</v>
      </c>
      <c r="H54" s="7">
        <v>44614</v>
      </c>
      <c r="I54" s="14" t="str">
        <f t="shared" si="0"/>
        <v/>
      </c>
      <c r="J54" s="13" t="str">
        <f t="shared" si="1"/>
        <v/>
      </c>
      <c r="K54" s="13" t="str">
        <f t="shared" si="2"/>
        <v/>
      </c>
      <c r="L54" s="25" t="str">
        <f t="shared" si="3"/>
        <v>"KEN": {</v>
      </c>
      <c r="M54"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 t="shared" si="5"/>
        <v>}</v>
      </c>
      <c r="O54" s="13" t="str">
        <f t="shared" si="6"/>
        <v>,</v>
      </c>
      <c r="P54" s="13" t="str">
        <f t="shared" si="7"/>
        <v/>
      </c>
      <c r="Q54" s="13" t="str">
        <f t="shared" si="8"/>
        <v/>
      </c>
      <c r="R54" s="13" t="str">
        <f t="shared" si="9"/>
        <v/>
      </c>
      <c r="S54" s="13" t="str">
        <f t="shared" si="10"/>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x14ac:dyDescent="0.55000000000000004">
      <c r="A55" s="9" t="s">
        <v>116</v>
      </c>
      <c r="B55" s="9" t="s">
        <v>32</v>
      </c>
      <c r="C55" s="9" t="s">
        <v>245</v>
      </c>
      <c r="D55" s="9" t="s">
        <v>199</v>
      </c>
      <c r="E55" s="21"/>
      <c r="F55" s="5"/>
      <c r="G55" s="6" t="s">
        <v>357</v>
      </c>
      <c r="H55" s="7">
        <v>44798</v>
      </c>
      <c r="I55" s="14" t="str">
        <f t="shared" si="0"/>
        <v/>
      </c>
      <c r="J55" s="13" t="str">
        <f t="shared" si="1"/>
        <v/>
      </c>
      <c r="K55" s="13" t="str">
        <f t="shared" si="2"/>
        <v/>
      </c>
      <c r="L55" s="25" t="str">
        <f t="shared" si="3"/>
        <v>"MWI": {</v>
      </c>
      <c r="M55"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 t="shared" si="5"/>
        <v>}</v>
      </c>
      <c r="O55" s="13" t="str">
        <f t="shared" si="6"/>
        <v>,</v>
      </c>
      <c r="P55" s="13" t="str">
        <f t="shared" si="7"/>
        <v/>
      </c>
      <c r="Q55" s="13" t="str">
        <f t="shared" si="8"/>
        <v/>
      </c>
      <c r="R55" s="13" t="str">
        <f t="shared" si="9"/>
        <v/>
      </c>
      <c r="S55" s="13" t="str">
        <f t="shared" si="10"/>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18</v>
      </c>
      <c r="D56" s="9" t="s">
        <v>199</v>
      </c>
      <c r="E56" s="21"/>
      <c r="F56" s="5"/>
      <c r="G56" s="6" t="s">
        <v>358</v>
      </c>
      <c r="H56" s="19"/>
      <c r="I56" s="14" t="str">
        <f t="shared" si="0"/>
        <v/>
      </c>
      <c r="J56" s="13" t="str">
        <f t="shared" si="1"/>
        <v/>
      </c>
      <c r="K56" s="13" t="str">
        <f t="shared" si="2"/>
        <v/>
      </c>
      <c r="L56" s="25" t="str">
        <f t="shared" si="3"/>
        <v>"PHL": {</v>
      </c>
      <c r="M56"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 t="shared" si="5"/>
        <v>}</v>
      </c>
      <c r="O56" s="13" t="str">
        <f t="shared" si="6"/>
        <v>,</v>
      </c>
      <c r="P56" s="13" t="str">
        <f t="shared" si="7"/>
        <v/>
      </c>
      <c r="Q56" s="13" t="str">
        <f t="shared" si="8"/>
        <v/>
      </c>
      <c r="R56" s="13" t="str">
        <f t="shared" si="9"/>
        <v/>
      </c>
      <c r="S56" s="13" t="str">
        <f t="shared" si="10"/>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263</v>
      </c>
      <c r="D57" s="9" t="s">
        <v>199</v>
      </c>
      <c r="E57" s="21"/>
      <c r="F57" s="5"/>
      <c r="G57" s="6" t="s">
        <v>359</v>
      </c>
      <c r="H57" s="19"/>
      <c r="I57" s="14" t="str">
        <f t="shared" si="0"/>
        <v/>
      </c>
      <c r="J57" s="13" t="str">
        <f t="shared" si="1"/>
        <v/>
      </c>
      <c r="K57" s="13" t="str">
        <f t="shared" si="2"/>
        <v/>
      </c>
      <c r="L57" s="25" t="str">
        <f t="shared" si="3"/>
        <v>"SSD": {</v>
      </c>
      <c r="M57"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7" s="26" t="str">
        <f t="shared" si="5"/>
        <v>}</v>
      </c>
      <c r="O57" s="13" t="str">
        <f t="shared" si="6"/>
        <v>,</v>
      </c>
      <c r="P57" s="13" t="str">
        <f t="shared" si="7"/>
        <v/>
      </c>
      <c r="Q57" s="13" t="str">
        <f t="shared" si="8"/>
        <v/>
      </c>
      <c r="R57" s="13" t="str">
        <f t="shared" si="9"/>
        <v/>
      </c>
      <c r="S57" s="13" t="str">
        <f t="shared" si="10"/>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8" spans="1:19" ht="187.2" x14ac:dyDescent="0.55000000000000004">
      <c r="A58" s="9" t="s">
        <v>116</v>
      </c>
      <c r="B58" s="9" t="s">
        <v>32</v>
      </c>
      <c r="C58" s="9" t="s">
        <v>7</v>
      </c>
      <c r="D58" s="9" t="s">
        <v>199</v>
      </c>
      <c r="E58" s="21"/>
      <c r="F58" s="5"/>
      <c r="G58" s="6" t="s">
        <v>360</v>
      </c>
      <c r="H58" s="7">
        <v>44575</v>
      </c>
      <c r="I58" s="14" t="str">
        <f t="shared" si="0"/>
        <v/>
      </c>
      <c r="J58" s="13" t="str">
        <f t="shared" si="1"/>
        <v/>
      </c>
      <c r="K58" s="13" t="str">
        <f t="shared" si="2"/>
        <v/>
      </c>
      <c r="L58" s="25" t="str">
        <f t="shared" si="3"/>
        <v>"UGA": {</v>
      </c>
      <c r="M58" s="13" t="str">
        <f t="shared" si="4"/>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 t="shared" si="5"/>
        <v>}</v>
      </c>
      <c r="O58" s="13" t="str">
        <f t="shared" si="6"/>
        <v>,</v>
      </c>
      <c r="P58" s="13" t="str">
        <f t="shared" si="7"/>
        <v/>
      </c>
      <c r="Q58" s="13" t="str">
        <f t="shared" si="8"/>
        <v/>
      </c>
      <c r="R58" s="13" t="str">
        <f t="shared" si="9"/>
        <v/>
      </c>
      <c r="S58" s="13" t="str">
        <f t="shared" si="10"/>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201.6" x14ac:dyDescent="0.55000000000000004">
      <c r="A59" s="9" t="s">
        <v>116</v>
      </c>
      <c r="B59" s="9" t="s">
        <v>32</v>
      </c>
      <c r="C59" s="9" t="s">
        <v>41</v>
      </c>
      <c r="D59" s="9" t="s">
        <v>199</v>
      </c>
      <c r="E59" s="21"/>
      <c r="F59" s="5"/>
      <c r="G59" s="6" t="s">
        <v>361</v>
      </c>
      <c r="H59" s="19"/>
      <c r="I59" s="14" t="str">
        <f t="shared" si="0"/>
        <v/>
      </c>
      <c r="J59" s="13" t="str">
        <f t="shared" si="1"/>
        <v/>
      </c>
      <c r="K59" s="13" t="str">
        <f t="shared" si="2"/>
        <v/>
      </c>
      <c r="L59" s="25" t="str">
        <f t="shared" si="3"/>
        <v>"ZMB": {</v>
      </c>
      <c r="M59" s="13" t="str">
        <f t="shared" si="4"/>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 t="shared" si="5"/>
        <v>}</v>
      </c>
      <c r="O59" s="13" t="str">
        <f t="shared" si="6"/>
        <v>}</v>
      </c>
      <c r="P59" s="13" t="str">
        <f t="shared" si="7"/>
        <v>,</v>
      </c>
      <c r="Q59" s="13" t="str">
        <f t="shared" si="8"/>
        <v/>
      </c>
      <c r="R59" s="13" t="str">
        <f t="shared" si="9"/>
        <v/>
      </c>
      <c r="S59" s="13" t="str">
        <f t="shared" si="10"/>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72" x14ac:dyDescent="0.55000000000000004">
      <c r="A60" s="9" t="s">
        <v>116</v>
      </c>
      <c r="B60" s="9" t="s">
        <v>51</v>
      </c>
      <c r="C60" s="9" t="s">
        <v>19</v>
      </c>
      <c r="D60" s="9" t="s">
        <v>200</v>
      </c>
      <c r="E60" s="21"/>
      <c r="F60" s="5"/>
      <c r="G60" s="6" t="s">
        <v>309</v>
      </c>
      <c r="H60" s="7">
        <v>44737</v>
      </c>
      <c r="I60" s="14" t="str">
        <f t="shared" si="0"/>
        <v/>
      </c>
      <c r="J60" s="13" t="str">
        <f t="shared" si="1"/>
        <v/>
      </c>
      <c r="K60" s="13" t="str">
        <f t="shared" si="2"/>
        <v>"grassland": {</v>
      </c>
      <c r="L60" s="25" t="str">
        <f t="shared" si="3"/>
        <v>"ETH": {</v>
      </c>
      <c r="M60"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1" spans="1:19" ht="72" x14ac:dyDescent="0.55000000000000004">
      <c r="A61" s="9" t="s">
        <v>116</v>
      </c>
      <c r="B61" s="9" t="s">
        <v>51</v>
      </c>
      <c r="C61" s="9" t="s">
        <v>19</v>
      </c>
      <c r="D61" s="9" t="s">
        <v>199</v>
      </c>
      <c r="E61" s="21"/>
      <c r="F61" s="5"/>
      <c r="G61" s="6" t="s">
        <v>309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187.2" x14ac:dyDescent="0.55000000000000004">
      <c r="A62" s="9" t="s">
        <v>116</v>
      </c>
      <c r="B62" s="9" t="s">
        <v>51</v>
      </c>
      <c r="C62" s="9" t="s">
        <v>40</v>
      </c>
      <c r="D62" s="9" t="s">
        <v>200</v>
      </c>
      <c r="E62" s="21" t="s">
        <v>212</v>
      </c>
      <c r="F62" s="23">
        <v>44635</v>
      </c>
      <c r="G62" s="6" t="s">
        <v>310</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3" spans="1:19" ht="158.4" x14ac:dyDescent="0.55000000000000004">
      <c r="A63" s="9" t="s">
        <v>116</v>
      </c>
      <c r="B63" s="9" t="s">
        <v>51</v>
      </c>
      <c r="C63" s="9" t="s">
        <v>40</v>
      </c>
      <c r="D63" s="9" t="s">
        <v>199</v>
      </c>
      <c r="E63" s="21" t="s">
        <v>143</v>
      </c>
      <c r="F63" s="23">
        <v>44614</v>
      </c>
      <c r="G63" s="6" t="s">
        <v>309</v>
      </c>
      <c r="H63" s="19"/>
      <c r="I63" s="14" t="str">
        <f t="shared" si="0"/>
        <v/>
      </c>
      <c r="J63" s="13" t="str">
        <f t="shared" si="1"/>
        <v/>
      </c>
      <c r="K63" s="13" t="str">
        <f t="shared" si="2"/>
        <v/>
      </c>
      <c r="L63" s="25" t="str">
        <f t="shared" si="3"/>
        <v/>
      </c>
      <c r="M63"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 t="shared" si="5"/>
        <v>}</v>
      </c>
      <c r="O63" s="13" t="str">
        <f t="shared" si="6"/>
        <v>,</v>
      </c>
      <c r="P63" s="13" t="str">
        <f t="shared" si="7"/>
        <v/>
      </c>
      <c r="Q63" s="13" t="str">
        <f t="shared" si="8"/>
        <v/>
      </c>
      <c r="R63" s="13" t="str">
        <f t="shared" si="9"/>
        <v/>
      </c>
      <c r="S63"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72" x14ac:dyDescent="0.55000000000000004">
      <c r="A64" s="9" t="s">
        <v>116</v>
      </c>
      <c r="B64" s="9" t="s">
        <v>51</v>
      </c>
      <c r="C64" s="9" t="s">
        <v>7</v>
      </c>
      <c r="D64" s="9" t="s">
        <v>200</v>
      </c>
      <c r="E64" s="21"/>
      <c r="F64" s="5"/>
      <c r="G64" s="6" t="s">
        <v>309</v>
      </c>
      <c r="H64" s="19"/>
      <c r="I64" s="14" t="str">
        <f t="shared" si="0"/>
        <v/>
      </c>
      <c r="J64" s="13" t="str">
        <f t="shared" si="1"/>
        <v/>
      </c>
      <c r="K64" s="13" t="str">
        <f t="shared" si="2"/>
        <v/>
      </c>
      <c r="L64" s="25" t="str">
        <f t="shared" si="3"/>
        <v>"UGA": {</v>
      </c>
      <c r="M64"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4" s="26" t="str">
        <f t="shared" si="5"/>
        <v>,</v>
      </c>
      <c r="O64" s="13" t="str">
        <f t="shared" si="6"/>
        <v/>
      </c>
      <c r="P64" s="13" t="str">
        <f t="shared" si="7"/>
        <v/>
      </c>
      <c r="Q64" s="13" t="str">
        <f t="shared" si="8"/>
        <v/>
      </c>
      <c r="R64" s="13" t="str">
        <f t="shared" si="9"/>
        <v/>
      </c>
      <c r="S64" s="13" t="str">
        <f t="shared" si="10"/>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5" spans="1:19" ht="72" x14ac:dyDescent="0.55000000000000004">
      <c r="A65" s="9" t="s">
        <v>116</v>
      </c>
      <c r="B65" s="9" t="s">
        <v>51</v>
      </c>
      <c r="C65" s="9" t="s">
        <v>7</v>
      </c>
      <c r="D65" s="9" t="s">
        <v>199</v>
      </c>
      <c r="E65" s="21"/>
      <c r="F65" s="5"/>
      <c r="G65" s="6" t="s">
        <v>309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x14ac:dyDescent="0.55000000000000004">
      <c r="A66" s="9" t="s">
        <v>116</v>
      </c>
      <c r="B66" s="9" t="s">
        <v>51</v>
      </c>
      <c r="C66" s="9" t="s">
        <v>41</v>
      </c>
      <c r="D66" s="9" t="s">
        <v>200</v>
      </c>
      <c r="E66" s="21"/>
      <c r="F66" s="5"/>
      <c r="G66" s="6" t="s">
        <v>309</v>
      </c>
      <c r="H66" s="19"/>
      <c r="I66" s="14" t="str">
        <f t="shared" si="0"/>
        <v/>
      </c>
      <c r="J66" s="13" t="str">
        <f t="shared" si="1"/>
        <v/>
      </c>
      <c r="K66" s="13" t="str">
        <f t="shared" si="2"/>
        <v/>
      </c>
      <c r="L66" s="25" t="str">
        <f t="shared" si="3"/>
        <v>"ZMB": {</v>
      </c>
      <c r="M66" s="13" t="str">
        <f t="shared" si="4"/>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 t="shared" si="5"/>
        <v>,</v>
      </c>
      <c r="O66" s="13" t="str">
        <f t="shared" si="6"/>
        <v/>
      </c>
      <c r="P66" s="13" t="str">
        <f t="shared" si="7"/>
        <v/>
      </c>
      <c r="Q66" s="13" t="str">
        <f t="shared" si="8"/>
        <v/>
      </c>
      <c r="R66" s="13" t="str">
        <f t="shared" si="9"/>
        <v/>
      </c>
      <c r="S66" s="13" t="str">
        <f t="shared" si="10"/>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41</v>
      </c>
      <c r="D67" s="9" t="s">
        <v>199</v>
      </c>
      <c r="E67" s="21"/>
      <c r="F67" s="5"/>
      <c r="G67" s="6" t="s">
        <v>309</v>
      </c>
      <c r="H67" s="19"/>
      <c r="I67" s="14" t="str">
        <f t="shared" ref="I67:I130" si="11">IF(A66="section","{","")</f>
        <v/>
      </c>
      <c r="J67" s="13" t="str">
        <f t="shared" ref="J67:J130" si="12">IF(A67=A66,"",""""&amp;A67&amp;""": {")</f>
        <v/>
      </c>
      <c r="K67" s="13" t="str">
        <f t="shared" ref="K67:K130" si="13">IF(B67=B66,"",""""&amp;B67&amp;""": {")</f>
        <v/>
      </c>
      <c r="L67" s="25" t="str">
        <f t="shared" ref="L67:L130" si="14">IF(AND(B67=B66,C67=C66),"",""""&amp;C67&amp;""": {")</f>
        <v/>
      </c>
      <c r="M67" s="13" t="str">
        <f t="shared" ref="M67:M130" si="15">""""&amp;D67&amp;""":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 t="shared" ref="N67:N130" si="16">IF(AND(B68=B67,C68=C67),",","}")</f>
        <v>}</v>
      </c>
      <c r="O67" s="13" t="str">
        <f t="shared" ref="O67:O130" si="17">IF(NOT(B67=B68),"}",IF(C67=C68,"",","))</f>
        <v>,</v>
      </c>
      <c r="P67" s="13" t="str">
        <f t="shared" ref="P67:P130" si="18">IF(B67=B68,"",IF(A67=A68,",",""))</f>
        <v/>
      </c>
      <c r="Q67" s="13" t="str">
        <f t="shared" ref="Q67:Q130" si="19">IF(A68=A67,"",IF(A68="","}","},"))</f>
        <v/>
      </c>
      <c r="R67" s="13" t="str">
        <f t="shared" ref="R67:R130" si="20">IF(A68="","}","")</f>
        <v/>
      </c>
      <c r="S67" s="13" t="str">
        <f t="shared" ref="S67:S130" si="21">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158.4" x14ac:dyDescent="0.55000000000000004">
      <c r="A68" s="9" t="s">
        <v>116</v>
      </c>
      <c r="B68" s="9" t="s">
        <v>51</v>
      </c>
      <c r="C68" s="9" t="s">
        <v>9</v>
      </c>
      <c r="D68" s="9" t="s">
        <v>200</v>
      </c>
      <c r="E68" s="21" t="s">
        <v>143</v>
      </c>
      <c r="F68" s="23">
        <v>44614</v>
      </c>
      <c r="G68" s="6" t="s">
        <v>309</v>
      </c>
      <c r="H68" s="7">
        <v>44614</v>
      </c>
      <c r="I68" s="14" t="str">
        <f t="shared" si="11"/>
        <v/>
      </c>
      <c r="J68" s="13" t="str">
        <f t="shared" si="12"/>
        <v/>
      </c>
      <c r="K68" s="13" t="str">
        <f t="shared" si="13"/>
        <v/>
      </c>
      <c r="L68" s="25" t="str">
        <f t="shared" si="14"/>
        <v>"ZWE": {</v>
      </c>
      <c r="M68"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 t="shared" si="16"/>
        <v>}</v>
      </c>
      <c r="O68" s="13" t="str">
        <f t="shared" si="17"/>
        <v>}</v>
      </c>
      <c r="P68" s="13" t="str">
        <f t="shared" si="18"/>
        <v>,</v>
      </c>
      <c r="Q68" s="13" t="str">
        <f t="shared" si="19"/>
        <v/>
      </c>
      <c r="R68" s="13" t="str">
        <f t="shared" si="20"/>
        <v/>
      </c>
      <c r="S68"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43.2" x14ac:dyDescent="0.55000000000000004">
      <c r="A69" s="9" t="s">
        <v>116</v>
      </c>
      <c r="B69" s="9" t="s">
        <v>64</v>
      </c>
      <c r="C69" s="9" t="s">
        <v>19</v>
      </c>
      <c r="D69" s="9" t="s">
        <v>200</v>
      </c>
      <c r="E69" s="21"/>
      <c r="F69" s="5"/>
      <c r="G69" s="6" t="s">
        <v>311</v>
      </c>
      <c r="H69" s="7">
        <v>44737</v>
      </c>
      <c r="I69" s="14" t="str">
        <f t="shared" si="11"/>
        <v/>
      </c>
      <c r="J69" s="13" t="str">
        <f t="shared" si="12"/>
        <v/>
      </c>
      <c r="K69" s="13" t="str">
        <f t="shared" si="13"/>
        <v>"health_sites": {</v>
      </c>
      <c r="L69" s="25" t="str">
        <f t="shared" si="14"/>
        <v>"ETH": {</v>
      </c>
      <c r="M69" s="13" t="str">
        <f t="shared" si="15"/>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9" s="26" t="str">
        <f t="shared" si="16"/>
        <v>,</v>
      </c>
      <c r="O69" s="13" t="str">
        <f t="shared" si="17"/>
        <v/>
      </c>
      <c r="P69" s="13" t="str">
        <f t="shared" si="18"/>
        <v/>
      </c>
      <c r="Q69" s="13" t="str">
        <f t="shared" si="19"/>
        <v/>
      </c>
      <c r="R69" s="13" t="str">
        <f t="shared" si="20"/>
        <v/>
      </c>
      <c r="S69" s="13" t="str">
        <f t="shared" si="21"/>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0" spans="1:19" ht="43.2" x14ac:dyDescent="0.55000000000000004">
      <c r="A70" s="9" t="s">
        <v>116</v>
      </c>
      <c r="B70" s="9" t="s">
        <v>64</v>
      </c>
      <c r="C70" s="9" t="s">
        <v>19</v>
      </c>
      <c r="D70" s="9" t="s">
        <v>199</v>
      </c>
      <c r="E70" s="21"/>
      <c r="F70" s="5"/>
      <c r="G70" s="6" t="s">
        <v>311</v>
      </c>
      <c r="H70" s="19"/>
      <c r="I70" s="14" t="str">
        <f t="shared" si="11"/>
        <v/>
      </c>
      <c r="J70" s="13" t="str">
        <f t="shared" si="12"/>
        <v/>
      </c>
      <c r="K70" s="13" t="str">
        <f t="shared" si="13"/>
        <v/>
      </c>
      <c r="L70" s="25" t="str">
        <f t="shared" si="14"/>
        <v/>
      </c>
      <c r="M70" s="13" t="str">
        <f t="shared" si="15"/>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 t="shared" si="16"/>
        <v>,</v>
      </c>
      <c r="O70" s="13" t="str">
        <f t="shared" si="17"/>
        <v/>
      </c>
      <c r="P70" s="13" t="str">
        <f t="shared" si="18"/>
        <v/>
      </c>
      <c r="Q70" s="13" t="str">
        <f t="shared" si="19"/>
        <v/>
      </c>
      <c r="R70" s="13" t="str">
        <f t="shared" si="20"/>
        <v/>
      </c>
      <c r="S70" s="13" t="str">
        <f t="shared" si="21"/>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43.2" x14ac:dyDescent="0.55000000000000004">
      <c r="A71" s="9" t="s">
        <v>116</v>
      </c>
      <c r="B71" s="9" t="s">
        <v>64</v>
      </c>
      <c r="C71" s="9" t="s">
        <v>19</v>
      </c>
      <c r="D71" s="9" t="s">
        <v>202</v>
      </c>
      <c r="E71" s="21"/>
      <c r="F71" s="5"/>
      <c r="G71" s="6" t="s">
        <v>311</v>
      </c>
      <c r="H71" s="19"/>
      <c r="I71" s="14" t="str">
        <f t="shared" si="11"/>
        <v/>
      </c>
      <c r="J71" s="13" t="str">
        <f t="shared" si="12"/>
        <v/>
      </c>
      <c r="K71" s="13" t="str">
        <f t="shared" si="13"/>
        <v/>
      </c>
      <c r="L71" s="25" t="str">
        <f t="shared" si="14"/>
        <v/>
      </c>
      <c r="M71" s="13" t="str">
        <f t="shared" si="15"/>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 t="shared" si="16"/>
        <v>}</v>
      </c>
      <c r="O71" s="13" t="str">
        <f t="shared" si="17"/>
        <v>,</v>
      </c>
      <c r="P71" s="13" t="str">
        <f t="shared" si="18"/>
        <v/>
      </c>
      <c r="Q71" s="13" t="str">
        <f t="shared" si="19"/>
        <v/>
      </c>
      <c r="R71" s="13" t="str">
        <f t="shared" si="20"/>
        <v/>
      </c>
      <c r="S71" s="13" t="str">
        <f t="shared" si="21"/>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57.6" x14ac:dyDescent="0.55000000000000004">
      <c r="A72" s="9" t="s">
        <v>116</v>
      </c>
      <c r="B72" s="9" t="s">
        <v>64</v>
      </c>
      <c r="C72" s="9" t="s">
        <v>40</v>
      </c>
      <c r="D72" s="9" t="s">
        <v>199</v>
      </c>
      <c r="E72" s="21" t="s">
        <v>213</v>
      </c>
      <c r="F72" s="23">
        <v>44635</v>
      </c>
      <c r="G72" s="6" t="s">
        <v>312</v>
      </c>
      <c r="H72" s="7">
        <v>44635</v>
      </c>
      <c r="I72" s="14" t="str">
        <f t="shared" si="11"/>
        <v/>
      </c>
      <c r="J72" s="13" t="str">
        <f t="shared" si="12"/>
        <v/>
      </c>
      <c r="K72" s="13" t="str">
        <f t="shared" si="13"/>
        <v/>
      </c>
      <c r="L72" s="25" t="str">
        <f t="shared" si="14"/>
        <v>"KEN": {</v>
      </c>
      <c r="M72" s="13" t="str">
        <f t="shared" si="15"/>
        <v>"floods": "&lt;p&gt;Number of health facilities by type and location, health facility types; hospital and doctors&lt;/p&gt;
&lt;p&gt;&lt;strong&gt;Source link&lt;/strong&gt;: &lt;a target='_blank' href='https://healthsites.io/'&gt;https://healthsites.io/&lt;/a&gt;&lt;/p&gt;"</v>
      </c>
      <c r="N72" s="26" t="str">
        <f t="shared" si="16"/>
        <v>}</v>
      </c>
      <c r="O72" s="13" t="str">
        <f t="shared" si="17"/>
        <v>,</v>
      </c>
      <c r="P72" s="13" t="str">
        <f t="shared" si="18"/>
        <v/>
      </c>
      <c r="Q72" s="13" t="str">
        <f t="shared" si="19"/>
        <v/>
      </c>
      <c r="R72" s="13" t="str">
        <f t="shared" si="20"/>
        <v/>
      </c>
      <c r="S72" s="13" t="str">
        <f t="shared" si="21"/>
        <v>"KEN": {"floods": "&lt;p&gt;Number of health facilities by type and location, health facility types; hospital and doctors&lt;/p&gt;
&lt;p&gt;&lt;strong&gt;Source link&lt;/strong&gt;: &lt;a target='_blank' href='https://healthsites.io/'&gt;https://healthsites.io/&lt;/a&gt;&lt;/p&gt;"},</v>
      </c>
    </row>
    <row r="73" spans="1:19" ht="43.2" x14ac:dyDescent="0.55000000000000004">
      <c r="A73" s="9" t="s">
        <v>116</v>
      </c>
      <c r="B73" s="9" t="s">
        <v>64</v>
      </c>
      <c r="C73" s="9" t="s">
        <v>18</v>
      </c>
      <c r="D73" s="9" t="s">
        <v>204</v>
      </c>
      <c r="E73" s="21"/>
      <c r="F73" s="5"/>
      <c r="G73" s="6" t="s">
        <v>311</v>
      </c>
      <c r="H73" s="7">
        <v>44575</v>
      </c>
      <c r="I73" s="14" t="str">
        <f t="shared" si="11"/>
        <v/>
      </c>
      <c r="J73" s="13" t="str">
        <f t="shared" si="12"/>
        <v/>
      </c>
      <c r="K73" s="13" t="str">
        <f t="shared" si="13"/>
        <v/>
      </c>
      <c r="L73" s="25" t="str">
        <f t="shared" si="14"/>
        <v>"PHL": {</v>
      </c>
      <c r="M73" s="13" t="str">
        <f t="shared" si="15"/>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 t="shared" si="16"/>
        <v>,</v>
      </c>
      <c r="O73" s="13" t="str">
        <f t="shared" si="17"/>
        <v/>
      </c>
      <c r="P73" s="13" t="str">
        <f t="shared" si="18"/>
        <v/>
      </c>
      <c r="Q73" s="13" t="str">
        <f t="shared" si="19"/>
        <v/>
      </c>
      <c r="R73" s="13" t="str">
        <f t="shared" si="20"/>
        <v/>
      </c>
      <c r="S73" s="13" t="str">
        <f t="shared" si="21"/>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86.4" x14ac:dyDescent="0.55000000000000004">
      <c r="A74" s="9" t="s">
        <v>116</v>
      </c>
      <c r="B74" s="9" t="s">
        <v>64</v>
      </c>
      <c r="C74" s="9" t="s">
        <v>18</v>
      </c>
      <c r="D74" s="9" t="s">
        <v>199</v>
      </c>
      <c r="E74" s="21"/>
      <c r="F74" s="5"/>
      <c r="G74" s="6" t="s">
        <v>313</v>
      </c>
      <c r="H74" s="19"/>
      <c r="I74" s="14" t="str">
        <f t="shared" si="11"/>
        <v/>
      </c>
      <c r="J74" s="13" t="str">
        <f t="shared" si="12"/>
        <v/>
      </c>
      <c r="K74" s="13" t="str">
        <f t="shared" si="13"/>
        <v/>
      </c>
      <c r="L74" s="25" t="str">
        <f t="shared" si="14"/>
        <v/>
      </c>
      <c r="M74" s="13" t="str">
        <f t="shared" si="15"/>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4" s="26" t="str">
        <f t="shared" si="16"/>
        <v>,</v>
      </c>
      <c r="O74" s="13" t="str">
        <f t="shared" si="17"/>
        <v/>
      </c>
      <c r="P74" s="13" t="str">
        <f t="shared" si="18"/>
        <v/>
      </c>
      <c r="Q74" s="13" t="str">
        <f t="shared" si="19"/>
        <v/>
      </c>
      <c r="R74" s="13" t="str">
        <f t="shared" si="20"/>
        <v/>
      </c>
      <c r="S74" s="13" t="str">
        <f t="shared" si="21"/>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5" spans="1:19" ht="86.4" x14ac:dyDescent="0.55000000000000004">
      <c r="A75" s="9" t="s">
        <v>116</v>
      </c>
      <c r="B75" s="9" t="s">
        <v>64</v>
      </c>
      <c r="C75" s="9" t="s">
        <v>18</v>
      </c>
      <c r="D75" s="9" t="s">
        <v>203</v>
      </c>
      <c r="E75" s="21"/>
      <c r="F75" s="5"/>
      <c r="G75" s="6" t="s">
        <v>313</v>
      </c>
      <c r="H75" s="19"/>
      <c r="I75" s="14" t="str">
        <f t="shared" si="11"/>
        <v/>
      </c>
      <c r="J75" s="13" t="str">
        <f t="shared" si="12"/>
        <v/>
      </c>
      <c r="K75" s="13" t="str">
        <f t="shared" si="13"/>
        <v/>
      </c>
      <c r="L75" s="25" t="str">
        <f t="shared" si="14"/>
        <v/>
      </c>
      <c r="M75" s="13" t="str">
        <f t="shared" si="15"/>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5" s="26" t="str">
        <f t="shared" si="16"/>
        <v>}</v>
      </c>
      <c r="O75" s="13" t="str">
        <f t="shared" si="17"/>
        <v>}</v>
      </c>
      <c r="P75" s="13" t="str">
        <f t="shared" si="18"/>
        <v>,</v>
      </c>
      <c r="Q75" s="13" t="str">
        <f t="shared" si="19"/>
        <v/>
      </c>
      <c r="R75" s="13" t="str">
        <f t="shared" si="20"/>
        <v/>
      </c>
      <c r="S75" s="13" t="str">
        <f t="shared" si="21"/>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6" spans="1:19" ht="100.8" x14ac:dyDescent="0.55000000000000004">
      <c r="A76" s="9" t="s">
        <v>116</v>
      </c>
      <c r="B76" s="9" t="s">
        <v>73</v>
      </c>
      <c r="C76" s="9" t="s">
        <v>19</v>
      </c>
      <c r="D76" s="9" t="s">
        <v>200</v>
      </c>
      <c r="E76" s="21" t="s">
        <v>237</v>
      </c>
      <c r="F76" s="5"/>
      <c r="G76" s="6" t="s">
        <v>237</v>
      </c>
      <c r="H76" s="7">
        <v>44737</v>
      </c>
      <c r="I76" s="14" t="str">
        <f t="shared" si="11"/>
        <v/>
      </c>
      <c r="J76" s="13" t="str">
        <f t="shared" si="12"/>
        <v/>
      </c>
      <c r="K76" s="13" t="str">
        <f t="shared" si="13"/>
        <v>"Hotspot_General": {</v>
      </c>
      <c r="L76" s="25" t="str">
        <f t="shared" si="14"/>
        <v>"ETH": {</v>
      </c>
      <c r="M76" s="13"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6" s="26" t="str">
        <f t="shared" si="16"/>
        <v>,</v>
      </c>
      <c r="O76" s="13" t="str">
        <f t="shared" si="17"/>
        <v/>
      </c>
      <c r="P76" s="13" t="str">
        <f t="shared" si="18"/>
        <v/>
      </c>
      <c r="Q76" s="13" t="str">
        <f t="shared" si="19"/>
        <v/>
      </c>
      <c r="R76" s="13" t="str">
        <f t="shared" si="20"/>
        <v/>
      </c>
      <c r="S76" s="13"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9" ht="100.8" x14ac:dyDescent="0.55000000000000004">
      <c r="A77" s="9" t="s">
        <v>116</v>
      </c>
      <c r="B77" s="9" t="s">
        <v>73</v>
      </c>
      <c r="C77" s="9" t="s">
        <v>19</v>
      </c>
      <c r="D77" s="9" t="s">
        <v>199</v>
      </c>
      <c r="E77" s="21" t="s">
        <v>237</v>
      </c>
      <c r="F77" s="5"/>
      <c r="G77" s="6" t="s">
        <v>237</v>
      </c>
      <c r="H77" s="19"/>
      <c r="I77" s="14" t="str">
        <f t="shared" si="11"/>
        <v/>
      </c>
      <c r="J77" s="13" t="str">
        <f t="shared" si="12"/>
        <v/>
      </c>
      <c r="K77" s="13" t="str">
        <f t="shared" si="13"/>
        <v/>
      </c>
      <c r="L77" s="25" t="str">
        <f t="shared" si="14"/>
        <v/>
      </c>
      <c r="M77" s="13"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 t="shared" si="16"/>
        <v>,</v>
      </c>
      <c r="O77" s="13" t="str">
        <f t="shared" si="17"/>
        <v/>
      </c>
      <c r="P77" s="13" t="str">
        <f t="shared" si="18"/>
        <v/>
      </c>
      <c r="Q77" s="13" t="str">
        <f t="shared" si="19"/>
        <v/>
      </c>
      <c r="R77" s="13" t="str">
        <f t="shared" si="20"/>
        <v/>
      </c>
      <c r="S77" s="13"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100.8" x14ac:dyDescent="0.55000000000000004">
      <c r="A78" s="9" t="s">
        <v>116</v>
      </c>
      <c r="B78" s="9" t="s">
        <v>73</v>
      </c>
      <c r="C78" s="9" t="s">
        <v>19</v>
      </c>
      <c r="D78" s="9" t="s">
        <v>202</v>
      </c>
      <c r="E78" s="21" t="s">
        <v>237</v>
      </c>
      <c r="F78" s="5"/>
      <c r="G78" s="6" t="s">
        <v>237</v>
      </c>
      <c r="H78" s="7">
        <v>44575</v>
      </c>
      <c r="I78" s="14" t="str">
        <f t="shared" si="11"/>
        <v/>
      </c>
      <c r="J78" s="13" t="str">
        <f t="shared" si="12"/>
        <v/>
      </c>
      <c r="K78" s="13" t="str">
        <f t="shared" si="13"/>
        <v/>
      </c>
      <c r="L78" s="25" t="str">
        <f t="shared" si="14"/>
        <v/>
      </c>
      <c r="M78" s="13"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 t="shared" si="16"/>
        <v>}</v>
      </c>
      <c r="O78" s="13" t="str">
        <f t="shared" si="17"/>
        <v>}</v>
      </c>
      <c r="P78" s="13" t="str">
        <f t="shared" si="18"/>
        <v>,</v>
      </c>
      <c r="Q78" s="13" t="str">
        <f t="shared" si="19"/>
        <v/>
      </c>
      <c r="R78" s="13" t="str">
        <f t="shared" si="20"/>
        <v/>
      </c>
      <c r="S78" s="13"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72" x14ac:dyDescent="0.55000000000000004">
      <c r="A79" s="9" t="s">
        <v>116</v>
      </c>
      <c r="B79" s="9" t="s">
        <v>75</v>
      </c>
      <c r="C79" s="9" t="s">
        <v>19</v>
      </c>
      <c r="D79" s="9" t="s">
        <v>202</v>
      </c>
      <c r="E79" s="21" t="s">
        <v>238</v>
      </c>
      <c r="F79" s="5"/>
      <c r="G79" s="6" t="s">
        <v>238</v>
      </c>
      <c r="H79" s="7">
        <v>44575</v>
      </c>
      <c r="I79" s="14" t="str">
        <f t="shared" si="11"/>
        <v/>
      </c>
      <c r="J79" s="13" t="str">
        <f t="shared" si="12"/>
        <v/>
      </c>
      <c r="K79" s="13" t="str">
        <f t="shared" si="13"/>
        <v>"Hotspot_Health": {</v>
      </c>
      <c r="L79" s="25" t="str">
        <f t="shared" si="14"/>
        <v>"ETH": {</v>
      </c>
      <c r="M79" s="13"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79" s="26" t="str">
        <f t="shared" si="16"/>
        <v>}</v>
      </c>
      <c r="O79" s="13" t="str">
        <f t="shared" si="17"/>
        <v>}</v>
      </c>
      <c r="P79" s="13" t="str">
        <f t="shared" si="18"/>
        <v>,</v>
      </c>
      <c r="Q79" s="13" t="str">
        <f t="shared" si="19"/>
        <v/>
      </c>
      <c r="R79" s="13" t="str">
        <f t="shared" si="20"/>
        <v/>
      </c>
      <c r="S79" s="13"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0" spans="1:19" ht="86.4" x14ac:dyDescent="0.55000000000000004">
      <c r="A80" s="9" t="s">
        <v>116</v>
      </c>
      <c r="B80" s="9" t="s">
        <v>247</v>
      </c>
      <c r="C80" s="9" t="s">
        <v>19</v>
      </c>
      <c r="D80" s="9" t="s">
        <v>200</v>
      </c>
      <c r="E80" s="21" t="s">
        <v>236</v>
      </c>
      <c r="F80" s="5"/>
      <c r="G80" s="6" t="s">
        <v>236</v>
      </c>
      <c r="H80" s="19"/>
      <c r="I80" s="14" t="str">
        <f t="shared" si="11"/>
        <v/>
      </c>
      <c r="J80" s="13" t="str">
        <f t="shared" si="12"/>
        <v/>
      </c>
      <c r="K80" s="13" t="str">
        <f t="shared" si="13"/>
        <v>"Hotspot_Nutrition": {</v>
      </c>
      <c r="L80" s="25" t="str">
        <f t="shared" si="14"/>
        <v>"ETH": {</v>
      </c>
      <c r="M80" s="13"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0" s="26" t="str">
        <f t="shared" si="16"/>
        <v>}</v>
      </c>
      <c r="O80" s="13" t="str">
        <f t="shared" si="17"/>
        <v>}</v>
      </c>
      <c r="P80" s="13" t="str">
        <f t="shared" si="18"/>
        <v>,</v>
      </c>
      <c r="Q80" s="13" t="str">
        <f t="shared" si="19"/>
        <v/>
      </c>
      <c r="R80" s="13" t="str">
        <f t="shared" si="20"/>
        <v/>
      </c>
      <c r="S80" s="13"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1" spans="1:19" ht="72" x14ac:dyDescent="0.55000000000000004">
      <c r="A81" s="9" t="s">
        <v>116</v>
      </c>
      <c r="B81" s="9" t="s">
        <v>74</v>
      </c>
      <c r="C81" s="9" t="s">
        <v>19</v>
      </c>
      <c r="D81" s="9" t="s">
        <v>200</v>
      </c>
      <c r="E81" s="21" t="s">
        <v>235</v>
      </c>
      <c r="F81" s="5"/>
      <c r="G81" s="6" t="s">
        <v>235</v>
      </c>
      <c r="H81" s="7">
        <v>44737</v>
      </c>
      <c r="I81" s="14" t="str">
        <f t="shared" si="11"/>
        <v/>
      </c>
      <c r="J81" s="13" t="str">
        <f t="shared" si="12"/>
        <v/>
      </c>
      <c r="K81" s="13" t="str">
        <f t="shared" si="13"/>
        <v>"Hotspot_Water": {</v>
      </c>
      <c r="L81" s="25" t="str">
        <f t="shared" si="14"/>
        <v>"ETH": {</v>
      </c>
      <c r="M81" s="13"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1" s="26" t="str">
        <f t="shared" si="16"/>
        <v>,</v>
      </c>
      <c r="O81" s="13" t="str">
        <f t="shared" si="17"/>
        <v/>
      </c>
      <c r="P81" s="13" t="str">
        <f t="shared" si="18"/>
        <v/>
      </c>
      <c r="Q81" s="13" t="str">
        <f t="shared" si="19"/>
        <v/>
      </c>
      <c r="R81" s="13" t="str">
        <f t="shared" si="20"/>
        <v/>
      </c>
      <c r="S81" s="13"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9" ht="72" x14ac:dyDescent="0.55000000000000004">
      <c r="A82" s="9" t="s">
        <v>116</v>
      </c>
      <c r="B82" s="9" t="s">
        <v>74</v>
      </c>
      <c r="C82" s="9" t="s">
        <v>19</v>
      </c>
      <c r="D82" s="9" t="s">
        <v>199</v>
      </c>
      <c r="E82" s="21" t="s">
        <v>235</v>
      </c>
      <c r="F82" s="5"/>
      <c r="G82" s="6" t="s">
        <v>235</v>
      </c>
      <c r="H82" s="19"/>
      <c r="I82" s="14" t="str">
        <f t="shared" si="11"/>
        <v/>
      </c>
      <c r="J82" s="13" t="str">
        <f t="shared" si="12"/>
        <v/>
      </c>
      <c r="K82" s="13" t="str">
        <f t="shared" si="13"/>
        <v/>
      </c>
      <c r="L82" s="25" t="str">
        <f t="shared" si="14"/>
        <v/>
      </c>
      <c r="M82" s="13"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 t="shared" si="16"/>
        <v>,</v>
      </c>
      <c r="O82" s="13" t="str">
        <f t="shared" si="17"/>
        <v/>
      </c>
      <c r="P82" s="13" t="str">
        <f t="shared" si="18"/>
        <v/>
      </c>
      <c r="Q82" s="13" t="str">
        <f t="shared" si="19"/>
        <v/>
      </c>
      <c r="R82" s="13" t="str">
        <f t="shared" si="20"/>
        <v/>
      </c>
      <c r="S82" s="13"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72" x14ac:dyDescent="0.55000000000000004">
      <c r="A83" s="9" t="s">
        <v>116</v>
      </c>
      <c r="B83" s="9" t="s">
        <v>74</v>
      </c>
      <c r="C83" s="9" t="s">
        <v>19</v>
      </c>
      <c r="D83" s="9" t="s">
        <v>202</v>
      </c>
      <c r="E83" s="21" t="s">
        <v>235</v>
      </c>
      <c r="F83" s="5"/>
      <c r="G83" s="6" t="s">
        <v>235</v>
      </c>
      <c r="H83" s="7">
        <v>44575</v>
      </c>
      <c r="I83" s="14" t="str">
        <f t="shared" si="11"/>
        <v/>
      </c>
      <c r="J83" s="13" t="str">
        <f t="shared" si="12"/>
        <v/>
      </c>
      <c r="K83" s="13" t="str">
        <f t="shared" si="13"/>
        <v/>
      </c>
      <c r="L83" s="25" t="str">
        <f t="shared" si="14"/>
        <v/>
      </c>
      <c r="M83" s="13"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 t="shared" si="16"/>
        <v>}</v>
      </c>
      <c r="O83" s="13" t="str">
        <f t="shared" si="17"/>
        <v>}</v>
      </c>
      <c r="P83" s="13" t="str">
        <f t="shared" si="18"/>
        <v>,</v>
      </c>
      <c r="Q83" s="13" t="str">
        <f t="shared" si="19"/>
        <v/>
      </c>
      <c r="R83" s="13" t="str">
        <f t="shared" si="20"/>
        <v/>
      </c>
      <c r="S83" s="13"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28.8" x14ac:dyDescent="0.55000000000000004">
      <c r="A84" s="9" t="s">
        <v>116</v>
      </c>
      <c r="B84" s="9" t="s">
        <v>129</v>
      </c>
      <c r="C84" s="9" t="s">
        <v>18</v>
      </c>
      <c r="D84" s="9" t="s">
        <v>203</v>
      </c>
      <c r="E84" s="21" t="s">
        <v>234</v>
      </c>
      <c r="F84" s="5"/>
      <c r="G84" s="6" t="s">
        <v>239</v>
      </c>
      <c r="H84" s="19"/>
      <c r="I84" s="14" t="str">
        <f t="shared" si="11"/>
        <v/>
      </c>
      <c r="J84" s="13" t="str">
        <f t="shared" si="12"/>
        <v/>
      </c>
      <c r="K84" s="13" t="str">
        <f t="shared" si="13"/>
        <v>"houses_affected": {</v>
      </c>
      <c r="L84" s="25" t="str">
        <f t="shared" si="14"/>
        <v>"PHL": {</v>
      </c>
      <c r="M84" s="13" t="str">
        <f t="shared" si="15"/>
        <v>"typhoon": "&lt;p&gt;Total Number of completely  damaged houses as predicted by 510 typhoon impact prediction model&lt;/p&gt;"</v>
      </c>
      <c r="N84" s="26" t="str">
        <f t="shared" si="16"/>
        <v>}</v>
      </c>
      <c r="O84" s="13" t="str">
        <f t="shared" si="17"/>
        <v>}</v>
      </c>
      <c r="P84" s="13" t="str">
        <f t="shared" si="18"/>
        <v>,</v>
      </c>
      <c r="Q84" s="13" t="str">
        <f t="shared" si="19"/>
        <v/>
      </c>
      <c r="R84" s="13" t="str">
        <f t="shared" si="20"/>
        <v/>
      </c>
      <c r="S84" s="13" t="str">
        <f t="shared" si="21"/>
        <v>"houses_affected": {"PHL": {"typhoon": "&lt;p&gt;Total Number of completely  damaged houses as predicted by 510 typhoon impact prediction model&lt;/p&gt;"}},</v>
      </c>
    </row>
    <row r="85" spans="1:19" ht="28.8" x14ac:dyDescent="0.55000000000000004">
      <c r="A85" s="9" t="s">
        <v>116</v>
      </c>
      <c r="B85" s="9" t="s">
        <v>77</v>
      </c>
      <c r="C85" s="9" t="s">
        <v>19</v>
      </c>
      <c r="D85" s="9" t="s">
        <v>200</v>
      </c>
      <c r="E85" s="21"/>
      <c r="F85" s="5"/>
      <c r="G85" s="6" t="s">
        <v>314</v>
      </c>
      <c r="H85" s="19"/>
      <c r="I85" s="14" t="str">
        <f t="shared" si="11"/>
        <v/>
      </c>
      <c r="J85" s="13" t="str">
        <f t="shared" si="12"/>
        <v/>
      </c>
      <c r="K85" s="13" t="str">
        <f t="shared" si="13"/>
        <v>"IPC_forecast_long": {</v>
      </c>
      <c r="L85" s="25" t="str">
        <f t="shared" si="14"/>
        <v>"ETH": {</v>
      </c>
      <c r="M85" s="13" t="str">
        <f t="shared" si="15"/>
        <v>"drought": "IPC long forecast: Most likely food security outcomes -  the medium-term projection &lt;a target='_blank' href='https://fews.net/IPC'&gt;https://fews.net/IPC&lt;/a&gt;"</v>
      </c>
      <c r="N85" s="26" t="str">
        <f t="shared" si="16"/>
        <v>,</v>
      </c>
      <c r="O85" s="13" t="str">
        <f t="shared" si="17"/>
        <v/>
      </c>
      <c r="P85" s="13" t="str">
        <f t="shared" si="18"/>
        <v/>
      </c>
      <c r="Q85" s="13" t="str">
        <f t="shared" si="19"/>
        <v/>
      </c>
      <c r="R85" s="13" t="str">
        <f t="shared" si="20"/>
        <v/>
      </c>
      <c r="S85" s="13" t="str">
        <f t="shared" si="21"/>
        <v>"IPC_forecast_long": {"ETH": {"drought": "IPC long forecast: Most likely food security outcomes -  the medium-term projection &lt;a target='_blank' href='https://fews.net/IPC'&gt;https://fews.net/IPC&lt;/a&gt;",</v>
      </c>
    </row>
    <row r="86" spans="1:19" ht="28.8" x14ac:dyDescent="0.55000000000000004">
      <c r="A86" s="9" t="s">
        <v>116</v>
      </c>
      <c r="B86" s="9" t="s">
        <v>77</v>
      </c>
      <c r="C86" s="9" t="s">
        <v>19</v>
      </c>
      <c r="D86" s="9" t="s">
        <v>202</v>
      </c>
      <c r="E86" s="21"/>
      <c r="F86" s="5"/>
      <c r="G86" s="6" t="s">
        <v>314</v>
      </c>
      <c r="H86" s="7">
        <v>44575</v>
      </c>
      <c r="I86" s="14" t="str">
        <f t="shared" si="11"/>
        <v/>
      </c>
      <c r="J86" s="13" t="str">
        <f t="shared" si="12"/>
        <v/>
      </c>
      <c r="K86" s="13" t="str">
        <f t="shared" si="13"/>
        <v/>
      </c>
      <c r="L86" s="25" t="str">
        <f t="shared" si="14"/>
        <v/>
      </c>
      <c r="M86" s="13" t="str">
        <f t="shared" si="15"/>
        <v>"malaria": "IPC long forecast: Most likely food security outcomes -  the medium-term projection &lt;a target='_blank' href='https://fews.net/IPC'&gt;https://fews.net/IPC&lt;/a&gt;"</v>
      </c>
      <c r="N86" s="26" t="str">
        <f t="shared" si="16"/>
        <v>}</v>
      </c>
      <c r="O86" s="13" t="str">
        <f t="shared" si="17"/>
        <v>,</v>
      </c>
      <c r="P86" s="13" t="str">
        <f t="shared" si="18"/>
        <v/>
      </c>
      <c r="Q86" s="13" t="str">
        <f t="shared" si="19"/>
        <v/>
      </c>
      <c r="R86" s="13" t="str">
        <f t="shared" si="20"/>
        <v/>
      </c>
      <c r="S86" s="13" t="str">
        <f t="shared" si="21"/>
        <v>"malaria": "IPC long forecast: Most likely food security outcomes -  the medium-term projection &lt;a target='_blank' href='https://fews.net/IPC'&gt;https://fews.net/IPC&lt;/a&gt;"},</v>
      </c>
    </row>
    <row r="87" spans="1:19" ht="28.8" x14ac:dyDescent="0.55000000000000004">
      <c r="A87" s="9" t="s">
        <v>116</v>
      </c>
      <c r="B87" s="9" t="s">
        <v>77</v>
      </c>
      <c r="C87" s="9" t="s">
        <v>7</v>
      </c>
      <c r="D87" s="9" t="s">
        <v>200</v>
      </c>
      <c r="E87" s="21"/>
      <c r="F87" s="5"/>
      <c r="G87" s="6" t="s">
        <v>314</v>
      </c>
      <c r="H87" s="19"/>
      <c r="I87" s="14" t="str">
        <f t="shared" si="11"/>
        <v/>
      </c>
      <c r="J87" s="13" t="str">
        <f t="shared" si="12"/>
        <v/>
      </c>
      <c r="K87" s="13" t="str">
        <f t="shared" si="13"/>
        <v/>
      </c>
      <c r="L87" s="25" t="str">
        <f t="shared" si="14"/>
        <v>"UGA": {</v>
      </c>
      <c r="M87" s="13" t="str">
        <f t="shared" si="15"/>
        <v>"drought": "IPC long forecast: Most likely food security outcomes -  the medium-term projection &lt;a target='_blank' href='https://fews.net/IPC'&gt;https://fews.net/IPC&lt;/a&gt;"</v>
      </c>
      <c r="N87" s="26" t="str">
        <f t="shared" si="16"/>
        <v>}</v>
      </c>
      <c r="O87" s="13" t="str">
        <f t="shared" si="17"/>
        <v>}</v>
      </c>
      <c r="P87" s="13" t="str">
        <f t="shared" si="18"/>
        <v>,</v>
      </c>
      <c r="Q87" s="13" t="str">
        <f t="shared" si="19"/>
        <v/>
      </c>
      <c r="R87" s="13" t="str">
        <f t="shared" si="20"/>
        <v/>
      </c>
      <c r="S87" s="13" t="str">
        <f t="shared" si="21"/>
        <v>"UGA": {"drought": "IPC long forecast: Most likely food security outcomes -  the medium-term projection &lt;a target='_blank' href='https://fews.net/IPC'&gt;https://fews.net/IPC&lt;/a&gt;"}},</v>
      </c>
    </row>
    <row r="88" spans="1:19" ht="28.8" x14ac:dyDescent="0.55000000000000004">
      <c r="A88" s="9" t="s">
        <v>116</v>
      </c>
      <c r="B88" s="9" t="s">
        <v>76</v>
      </c>
      <c r="C88" s="9" t="s">
        <v>19</v>
      </c>
      <c r="D88" s="9" t="s">
        <v>199</v>
      </c>
      <c r="E88" s="21"/>
      <c r="F88" s="5"/>
      <c r="G88" s="6" t="s">
        <v>315</v>
      </c>
      <c r="H88" s="7">
        <v>44575</v>
      </c>
      <c r="I88" s="14" t="str">
        <f t="shared" si="11"/>
        <v/>
      </c>
      <c r="J88" s="13" t="str">
        <f t="shared" si="12"/>
        <v/>
      </c>
      <c r="K88" s="13" t="str">
        <f t="shared" si="13"/>
        <v>"IPC_forecast_short": {</v>
      </c>
      <c r="L88" s="25" t="str">
        <f t="shared" si="14"/>
        <v>"ETH": {</v>
      </c>
      <c r="M88" s="13" t="str">
        <f t="shared" si="15"/>
        <v>"floods": "IPC short forecast: Most likely food security outcomes - the near-term projection  &lt;a target='_blank' href='https://fews.net/IPC'&gt;https://fews.net/IPC&lt;/a&gt;"</v>
      </c>
      <c r="N88" s="26" t="str">
        <f t="shared" si="16"/>
        <v>}</v>
      </c>
      <c r="O88" s="13" t="str">
        <f t="shared" si="17"/>
        <v>}</v>
      </c>
      <c r="P88" s="13" t="str">
        <f t="shared" si="18"/>
        <v>,</v>
      </c>
      <c r="Q88" s="13" t="str">
        <f t="shared" si="19"/>
        <v/>
      </c>
      <c r="R88" s="13" t="str">
        <f t="shared" si="20"/>
        <v/>
      </c>
      <c r="S88" s="13" t="str">
        <f t="shared" si="21"/>
        <v>"IPC_forecast_short": {"ETH": {"floods": "IPC short forecast: Most likely food security outcomes - the near-term projection  &lt;a target='_blank' href='https://fews.net/IPC'&gt;https://fews.net/IPC&lt;/a&gt;"}},</v>
      </c>
    </row>
    <row r="89" spans="1:19" ht="201.6" x14ac:dyDescent="0.55000000000000004">
      <c r="A89" s="9" t="s">
        <v>116</v>
      </c>
      <c r="B89" s="9" t="s">
        <v>197</v>
      </c>
      <c r="C89" s="9" t="s">
        <v>40</v>
      </c>
      <c r="D89" s="9" t="s">
        <v>200</v>
      </c>
      <c r="E89" s="21" t="s">
        <v>225</v>
      </c>
      <c r="F89" s="23">
        <v>44659</v>
      </c>
      <c r="G89" s="6" t="s">
        <v>316</v>
      </c>
      <c r="H89" s="7">
        <v>44659</v>
      </c>
      <c r="I89" s="14" t="str">
        <f t="shared" si="11"/>
        <v/>
      </c>
      <c r="J89" s="13" t="str">
        <f t="shared" si="12"/>
        <v/>
      </c>
      <c r="K89" s="13" t="str">
        <f t="shared" si="13"/>
        <v>"livestock_body_condition": {</v>
      </c>
      <c r="L89" s="25" t="str">
        <f t="shared" si="14"/>
        <v>"KEN": {</v>
      </c>
      <c r="M89"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89" s="26" t="str">
        <f t="shared" si="16"/>
        <v>}</v>
      </c>
      <c r="O89" s="13" t="str">
        <f t="shared" si="17"/>
        <v>}</v>
      </c>
      <c r="P89" s="13" t="str">
        <f t="shared" si="18"/>
        <v>,</v>
      </c>
      <c r="Q89" s="13" t="str">
        <f t="shared" si="19"/>
        <v/>
      </c>
      <c r="R89" s="13" t="str">
        <f t="shared" si="20"/>
        <v/>
      </c>
      <c r="S89"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0" spans="1:19" ht="28.8" x14ac:dyDescent="0.55000000000000004">
      <c r="A90" s="9" t="s">
        <v>116</v>
      </c>
      <c r="B90" s="9" t="s">
        <v>82</v>
      </c>
      <c r="C90" s="9" t="s">
        <v>19</v>
      </c>
      <c r="D90" s="9" t="s">
        <v>202</v>
      </c>
      <c r="E90" s="21"/>
      <c r="F90" s="5"/>
      <c r="G90" s="6" t="s">
        <v>317</v>
      </c>
      <c r="H90" s="7">
        <v>44575</v>
      </c>
      <c r="I90" s="14" t="str">
        <f t="shared" si="11"/>
        <v/>
      </c>
      <c r="J90" s="13" t="str">
        <f t="shared" si="12"/>
        <v/>
      </c>
      <c r="K90" s="13" t="str">
        <f t="shared" si="13"/>
        <v>"malaria_risk": {</v>
      </c>
      <c r="L90" s="25" t="str">
        <f t="shared" si="14"/>
        <v>"ETH": {</v>
      </c>
      <c r="M90" s="13" t="str">
        <f t="shared" si="15"/>
        <v>"malaria": "Malaria risk:Spatial limits of Plasmodium vivax malaria transmission (0-none 2- high)  &lt;a target='_blank' href='https://malariaatlas.org/'&gt;https://malariaatlas.org/&lt;/a&gt;"</v>
      </c>
      <c r="N90" s="26" t="str">
        <f t="shared" si="16"/>
        <v>}</v>
      </c>
      <c r="O90" s="13" t="str">
        <f t="shared" si="17"/>
        <v>}</v>
      </c>
      <c r="P90" s="13" t="str">
        <f t="shared" si="18"/>
        <v>,</v>
      </c>
      <c r="Q90" s="13" t="str">
        <f t="shared" si="19"/>
        <v/>
      </c>
      <c r="R90" s="13" t="str">
        <f t="shared" si="20"/>
        <v/>
      </c>
      <c r="S90" s="13" t="str">
        <f t="shared" si="21"/>
        <v>"malaria_risk": {"ETH": {"malaria": "Malaria risk:Spatial limits of Plasmodium vivax malaria transmission (0-none 2- high)  &lt;a target='_blank' href='https://malariaatlas.org/'&gt;https://malariaatlas.org/&lt;/a&gt;"}},</v>
      </c>
    </row>
    <row r="91" spans="1:19" ht="43.2" x14ac:dyDescent="0.55000000000000004">
      <c r="A91" s="9" t="s">
        <v>116</v>
      </c>
      <c r="B91" s="9" t="s">
        <v>81</v>
      </c>
      <c r="C91" s="9" t="s">
        <v>19</v>
      </c>
      <c r="D91" s="9" t="s">
        <v>202</v>
      </c>
      <c r="E91" s="21"/>
      <c r="F91" s="5"/>
      <c r="G91" s="6" t="s">
        <v>318</v>
      </c>
      <c r="H91" s="7">
        <v>44575</v>
      </c>
      <c r="I91" s="14" t="str">
        <f t="shared" si="11"/>
        <v/>
      </c>
      <c r="J91" s="13" t="str">
        <f t="shared" si="12"/>
        <v/>
      </c>
      <c r="K91" s="13" t="str">
        <f t="shared" si="13"/>
        <v>"malaria_suitable_temperature": {</v>
      </c>
      <c r="L91" s="25" t="str">
        <f t="shared" si="14"/>
        <v>"ETH": {</v>
      </c>
      <c r="M91" s="13" t="str">
        <f t="shared" si="15"/>
        <v>"malaria": "Malaria suitability:Temperature suitability index for Plasmodium vivax transmission, 2010 &lt;a target='_blank' href='https://malariaatlas.org/research-project/accessibility-to-healthcare/'&gt;https://malariaatlas.org/research-project/accessibility-to-healthcare/&lt;/a&gt;"</v>
      </c>
      <c r="N91" s="26" t="str">
        <f t="shared" si="16"/>
        <v>}</v>
      </c>
      <c r="O91" s="13" t="str">
        <f t="shared" si="17"/>
        <v>}</v>
      </c>
      <c r="P91" s="13" t="str">
        <f t="shared" si="18"/>
        <v>,</v>
      </c>
      <c r="Q91" s="13" t="str">
        <f t="shared" si="19"/>
        <v/>
      </c>
      <c r="R91" s="13" t="str">
        <f t="shared" si="20"/>
        <v/>
      </c>
      <c r="S91" s="13" t="str">
        <f t="shared" si="21"/>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2" spans="1:19" ht="43.2" x14ac:dyDescent="0.55000000000000004">
      <c r="A92" s="9" t="s">
        <v>116</v>
      </c>
      <c r="B92" s="9" t="s">
        <v>79</v>
      </c>
      <c r="C92" s="9" t="s">
        <v>19</v>
      </c>
      <c r="D92" s="9" t="s">
        <v>202</v>
      </c>
      <c r="E92" s="21"/>
      <c r="F92" s="5"/>
      <c r="G92" s="6" t="s">
        <v>319</v>
      </c>
      <c r="H92" s="7">
        <v>44575</v>
      </c>
      <c r="I92" s="14" t="str">
        <f t="shared" si="11"/>
        <v/>
      </c>
      <c r="J92" s="13" t="str">
        <f t="shared" si="12"/>
        <v/>
      </c>
      <c r="K92" s="13" t="str">
        <f t="shared" si="13"/>
        <v>"motorized_travel_time_to_health": {</v>
      </c>
      <c r="L92" s="25" t="str">
        <f t="shared" si="14"/>
        <v>"ETH": {</v>
      </c>
      <c r="M92" s="13" t="str">
        <f t="shared" si="15"/>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2" s="26" t="str">
        <f t="shared" si="16"/>
        <v>}</v>
      </c>
      <c r="O92" s="13" t="str">
        <f t="shared" si="17"/>
        <v>}</v>
      </c>
      <c r="P92" s="13" t="str">
        <f t="shared" si="18"/>
        <v>,</v>
      </c>
      <c r="Q92" s="13" t="str">
        <f t="shared" si="19"/>
        <v/>
      </c>
      <c r="R92" s="13" t="str">
        <f t="shared" si="20"/>
        <v/>
      </c>
      <c r="S92" s="13" t="str">
        <f t="shared" si="21"/>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3" spans="1:19" ht="57.6" x14ac:dyDescent="0.55000000000000004">
      <c r="A93" s="9" t="s">
        <v>116</v>
      </c>
      <c r="B93" s="9" t="s">
        <v>66</v>
      </c>
      <c r="C93" s="9" t="s">
        <v>8</v>
      </c>
      <c r="D93" s="9" t="s">
        <v>201</v>
      </c>
      <c r="E93" s="21"/>
      <c r="F93" s="5"/>
      <c r="G93" s="6" t="s">
        <v>320</v>
      </c>
      <c r="H93" s="19"/>
      <c r="I93" s="14" t="str">
        <f t="shared" si="11"/>
        <v/>
      </c>
      <c r="J93" s="13" t="str">
        <f t="shared" si="12"/>
        <v/>
      </c>
      <c r="K93" s="13" t="str">
        <f t="shared" si="13"/>
        <v>"population": {</v>
      </c>
      <c r="L93" s="25" t="str">
        <f t="shared" si="14"/>
        <v>"EGY": {</v>
      </c>
      <c r="M93"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3" s="26" t="str">
        <f t="shared" si="16"/>
        <v>}</v>
      </c>
      <c r="O93" s="13" t="str">
        <f t="shared" si="17"/>
        <v>,</v>
      </c>
      <c r="P93" s="13" t="str">
        <f t="shared" si="18"/>
        <v/>
      </c>
      <c r="Q93" s="13" t="str">
        <f t="shared" si="19"/>
        <v/>
      </c>
      <c r="R93" s="13" t="str">
        <f t="shared" si="20"/>
        <v/>
      </c>
      <c r="S93"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4" spans="1:19" ht="57.6" x14ac:dyDescent="0.55000000000000004">
      <c r="A94" s="9" t="s">
        <v>116</v>
      </c>
      <c r="B94" s="9" t="s">
        <v>66</v>
      </c>
      <c r="C94" s="9" t="s">
        <v>19</v>
      </c>
      <c r="D94" s="9" t="s">
        <v>200</v>
      </c>
      <c r="E94" s="21"/>
      <c r="F94" s="5"/>
      <c r="G94" s="6" t="s">
        <v>320</v>
      </c>
      <c r="H94" s="7">
        <v>44737</v>
      </c>
      <c r="I94" s="14" t="str">
        <f t="shared" si="11"/>
        <v/>
      </c>
      <c r="J94" s="13" t="str">
        <f t="shared" si="12"/>
        <v/>
      </c>
      <c r="K94" s="13" t="str">
        <f t="shared" si="13"/>
        <v/>
      </c>
      <c r="L94" s="25" t="str">
        <f t="shared" si="14"/>
        <v>"ETH": {</v>
      </c>
      <c r="M94"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 t="shared" si="16"/>
        <v>,</v>
      </c>
      <c r="O94" s="13" t="str">
        <f t="shared" si="17"/>
        <v/>
      </c>
      <c r="P94" s="13" t="str">
        <f t="shared" si="18"/>
        <v/>
      </c>
      <c r="Q94" s="13" t="str">
        <f t="shared" si="19"/>
        <v/>
      </c>
      <c r="R94" s="13" t="str">
        <f t="shared" si="20"/>
        <v/>
      </c>
      <c r="S94"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57.6" x14ac:dyDescent="0.55000000000000004">
      <c r="A95" s="9" t="s">
        <v>116</v>
      </c>
      <c r="B95" s="9" t="s">
        <v>66</v>
      </c>
      <c r="C95" s="9" t="s">
        <v>19</v>
      </c>
      <c r="D95" s="9" t="s">
        <v>199</v>
      </c>
      <c r="E95" s="21"/>
      <c r="F95" s="5"/>
      <c r="G95" s="6" t="s">
        <v>320</v>
      </c>
      <c r="H95" s="19"/>
      <c r="I95" s="14" t="str">
        <f t="shared" si="11"/>
        <v/>
      </c>
      <c r="J95" s="13" t="str">
        <f t="shared" si="12"/>
        <v/>
      </c>
      <c r="K95" s="13" t="str">
        <f t="shared" si="13"/>
        <v/>
      </c>
      <c r="L95" s="25" t="str">
        <f t="shared" si="14"/>
        <v/>
      </c>
      <c r="M95"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 t="shared" si="16"/>
        <v>}</v>
      </c>
      <c r="O95" s="13" t="str">
        <f t="shared" si="17"/>
        <v>,</v>
      </c>
      <c r="P95" s="13" t="str">
        <f t="shared" si="18"/>
        <v/>
      </c>
      <c r="Q95" s="13" t="str">
        <f t="shared" si="19"/>
        <v/>
      </c>
      <c r="R95" s="13" t="str">
        <f t="shared" si="20"/>
        <v/>
      </c>
      <c r="S95"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100.8" x14ac:dyDescent="0.55000000000000004">
      <c r="A96" s="9" t="s">
        <v>116</v>
      </c>
      <c r="B96" s="9" t="s">
        <v>66</v>
      </c>
      <c r="C96" s="9" t="s">
        <v>40</v>
      </c>
      <c r="D96" s="9" t="s">
        <v>200</v>
      </c>
      <c r="E96" s="21" t="s">
        <v>205</v>
      </c>
      <c r="F96" s="23">
        <v>44635</v>
      </c>
      <c r="G96" s="6" t="s">
        <v>282</v>
      </c>
      <c r="H96" s="7">
        <v>44635</v>
      </c>
      <c r="I96" s="14" t="str">
        <f t="shared" si="11"/>
        <v/>
      </c>
      <c r="J96" s="13" t="str">
        <f t="shared" si="12"/>
        <v/>
      </c>
      <c r="K96" s="13" t="str">
        <f t="shared" si="13"/>
        <v/>
      </c>
      <c r="L96" s="25" t="str">
        <f t="shared" si="14"/>
        <v>"KEN": {</v>
      </c>
      <c r="M96"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6" s="26" t="str">
        <f t="shared" si="16"/>
        <v>,</v>
      </c>
      <c r="O96" s="13" t="str">
        <f t="shared" si="17"/>
        <v/>
      </c>
      <c r="P96" s="13" t="str">
        <f t="shared" si="18"/>
        <v/>
      </c>
      <c r="Q96" s="13" t="str">
        <f t="shared" si="19"/>
        <v/>
      </c>
      <c r="R96" s="13" t="str">
        <f t="shared" si="20"/>
        <v/>
      </c>
      <c r="S96"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7" spans="1:19" ht="100.8" x14ac:dyDescent="0.55000000000000004">
      <c r="A97" s="9" t="s">
        <v>116</v>
      </c>
      <c r="B97" s="9" t="s">
        <v>66</v>
      </c>
      <c r="C97" s="9" t="s">
        <v>40</v>
      </c>
      <c r="D97" s="9" t="s">
        <v>199</v>
      </c>
      <c r="E97" s="21" t="s">
        <v>205</v>
      </c>
      <c r="F97" s="23">
        <v>44635</v>
      </c>
      <c r="G97" s="6" t="s">
        <v>282</v>
      </c>
      <c r="H97" s="7">
        <v>44635</v>
      </c>
      <c r="I97" s="14" t="str">
        <f t="shared" si="11"/>
        <v/>
      </c>
      <c r="J97" s="13" t="str">
        <f t="shared" si="12"/>
        <v/>
      </c>
      <c r="K97" s="13" t="str">
        <f t="shared" si="13"/>
        <v/>
      </c>
      <c r="L97" s="25" t="str">
        <f t="shared" si="14"/>
        <v/>
      </c>
      <c r="M97"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7" s="26" t="str">
        <f t="shared" si="16"/>
        <v>}</v>
      </c>
      <c r="O97" s="13" t="str">
        <f t="shared" si="17"/>
        <v>,</v>
      </c>
      <c r="P97" s="13" t="str">
        <f t="shared" si="18"/>
        <v/>
      </c>
      <c r="Q97" s="13" t="str">
        <f t="shared" si="19"/>
        <v/>
      </c>
      <c r="R97" s="13" t="str">
        <f t="shared" si="20"/>
        <v/>
      </c>
      <c r="S97"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8" spans="1:19" ht="57.6" x14ac:dyDescent="0.55000000000000004">
      <c r="A98" s="9" t="s">
        <v>116</v>
      </c>
      <c r="B98" s="9" t="s">
        <v>66</v>
      </c>
      <c r="C98" s="9" t="s">
        <v>245</v>
      </c>
      <c r="D98" s="9" t="s">
        <v>199</v>
      </c>
      <c r="E98" s="21"/>
      <c r="F98" s="5"/>
      <c r="G98" s="6" t="s">
        <v>283</v>
      </c>
      <c r="H98" s="7">
        <v>44798</v>
      </c>
      <c r="I98" s="14" t="str">
        <f t="shared" si="11"/>
        <v/>
      </c>
      <c r="J98" s="13" t="str">
        <f t="shared" si="12"/>
        <v/>
      </c>
      <c r="K98" s="13" t="str">
        <f t="shared" si="13"/>
        <v/>
      </c>
      <c r="L98" s="25" t="str">
        <f t="shared" si="14"/>
        <v>"MWI": {</v>
      </c>
      <c r="M98" s="13" t="str">
        <f t="shared" si="15"/>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8" s="26" t="str">
        <f t="shared" si="16"/>
        <v>}</v>
      </c>
      <c r="O98" s="13" t="str">
        <f t="shared" si="17"/>
        <v>,</v>
      </c>
      <c r="P98" s="13" t="str">
        <f t="shared" si="18"/>
        <v/>
      </c>
      <c r="Q98" s="13" t="str">
        <f t="shared" si="19"/>
        <v/>
      </c>
      <c r="R98" s="13" t="str">
        <f t="shared" si="20"/>
        <v/>
      </c>
      <c r="S98" s="13" t="str">
        <f t="shared" si="21"/>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99" spans="1:19" ht="57.6" x14ac:dyDescent="0.55000000000000004">
      <c r="A99" s="9" t="s">
        <v>116</v>
      </c>
      <c r="B99" s="9" t="s">
        <v>66</v>
      </c>
      <c r="C99" s="9" t="s">
        <v>18</v>
      </c>
      <c r="D99" s="9" t="s">
        <v>199</v>
      </c>
      <c r="E99" s="21"/>
      <c r="F99" s="5"/>
      <c r="G99" s="6" t="s">
        <v>321</v>
      </c>
      <c r="H99" s="7">
        <v>44659</v>
      </c>
      <c r="I99" s="14" t="str">
        <f t="shared" si="11"/>
        <v/>
      </c>
      <c r="J99" s="13" t="str">
        <f t="shared" si="12"/>
        <v/>
      </c>
      <c r="K99" s="13" t="str">
        <f t="shared" si="13"/>
        <v/>
      </c>
      <c r="L99" s="25" t="str">
        <f t="shared" si="14"/>
        <v>"PHL": {</v>
      </c>
      <c r="M9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9" s="26" t="str">
        <f t="shared" si="16"/>
        <v>}</v>
      </c>
      <c r="O99" s="13" t="str">
        <f t="shared" si="17"/>
        <v>,</v>
      </c>
      <c r="P99" s="13" t="str">
        <f t="shared" si="18"/>
        <v/>
      </c>
      <c r="Q99" s="13" t="str">
        <f t="shared" si="19"/>
        <v/>
      </c>
      <c r="R99" s="13" t="str">
        <f t="shared" si="20"/>
        <v/>
      </c>
      <c r="S9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0" spans="1:19" ht="100.8" x14ac:dyDescent="0.55000000000000004">
      <c r="A100" s="9" t="s">
        <v>116</v>
      </c>
      <c r="B100" s="9" t="s">
        <v>66</v>
      </c>
      <c r="C100" s="9" t="s">
        <v>263</v>
      </c>
      <c r="D100" s="9" t="s">
        <v>199</v>
      </c>
      <c r="E100" s="21" t="s">
        <v>274</v>
      </c>
      <c r="F100" s="5"/>
      <c r="G100" s="6" t="s">
        <v>322</v>
      </c>
      <c r="H100" s="19"/>
      <c r="I100" s="14" t="str">
        <f t="shared" si="11"/>
        <v/>
      </c>
      <c r="J100" s="13" t="str">
        <f t="shared" si="12"/>
        <v/>
      </c>
      <c r="K100" s="13" t="str">
        <f t="shared" si="13"/>
        <v/>
      </c>
      <c r="L100" s="25" t="str">
        <f t="shared" si="14"/>
        <v>"SSD": {</v>
      </c>
      <c r="M100" s="13" t="str">
        <f t="shared" si="15"/>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0" s="26" t="str">
        <f t="shared" si="16"/>
        <v>}</v>
      </c>
      <c r="O100" s="13" t="str">
        <f t="shared" si="17"/>
        <v>,</v>
      </c>
      <c r="P100" s="13" t="str">
        <f t="shared" si="18"/>
        <v/>
      </c>
      <c r="Q100" s="13" t="str">
        <f t="shared" si="19"/>
        <v/>
      </c>
      <c r="R100" s="13" t="str">
        <f t="shared" si="20"/>
        <v/>
      </c>
      <c r="S100" s="13" t="str">
        <f t="shared" si="21"/>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1" spans="1:19" ht="57.6" x14ac:dyDescent="0.55000000000000004">
      <c r="A101" s="9" t="s">
        <v>116</v>
      </c>
      <c r="B101" s="9" t="s">
        <v>66</v>
      </c>
      <c r="C101" s="9" t="s">
        <v>7</v>
      </c>
      <c r="D101" s="9" t="s">
        <v>200</v>
      </c>
      <c r="E101" s="21"/>
      <c r="F101" s="5"/>
      <c r="G101" s="6" t="s">
        <v>321</v>
      </c>
      <c r="H101" s="7">
        <v>44659</v>
      </c>
      <c r="I101" s="14" t="str">
        <f t="shared" si="11"/>
        <v/>
      </c>
      <c r="J101" s="13" t="str">
        <f t="shared" si="12"/>
        <v/>
      </c>
      <c r="K101" s="13" t="str">
        <f t="shared" si="13"/>
        <v/>
      </c>
      <c r="L101" s="25" t="str">
        <f t="shared" si="14"/>
        <v>"UGA": {</v>
      </c>
      <c r="M101"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 t="shared" si="16"/>
        <v>,</v>
      </c>
      <c r="O101" s="13" t="str">
        <f t="shared" si="17"/>
        <v/>
      </c>
      <c r="P101" s="13" t="str">
        <f t="shared" si="18"/>
        <v/>
      </c>
      <c r="Q101" s="13" t="str">
        <f t="shared" si="19"/>
        <v/>
      </c>
      <c r="R101" s="13" t="str">
        <f t="shared" si="20"/>
        <v/>
      </c>
      <c r="S101" s="13" t="str">
        <f t="shared" si="21"/>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57.6" x14ac:dyDescent="0.55000000000000004">
      <c r="A102" s="9" t="s">
        <v>116</v>
      </c>
      <c r="B102" s="9" t="s">
        <v>66</v>
      </c>
      <c r="C102" s="9" t="s">
        <v>7</v>
      </c>
      <c r="D102" s="9" t="s">
        <v>199</v>
      </c>
      <c r="E102" s="21"/>
      <c r="F102" s="5"/>
      <c r="G102" s="6" t="s">
        <v>320</v>
      </c>
      <c r="H102" s="7">
        <v>44575</v>
      </c>
      <c r="I102" s="14" t="str">
        <f t="shared" si="11"/>
        <v/>
      </c>
      <c r="J102" s="13" t="str">
        <f t="shared" si="12"/>
        <v/>
      </c>
      <c r="K102" s="13" t="str">
        <f t="shared" si="13"/>
        <v/>
      </c>
      <c r="L102" s="25" t="str">
        <f t="shared" si="14"/>
        <v/>
      </c>
      <c r="M102"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 t="shared" si="16"/>
        <v>}</v>
      </c>
      <c r="O102" s="13" t="str">
        <f t="shared" si="17"/>
        <v>,</v>
      </c>
      <c r="P102" s="13" t="str">
        <f t="shared" si="18"/>
        <v/>
      </c>
      <c r="Q102" s="13" t="str">
        <f t="shared" si="19"/>
        <v/>
      </c>
      <c r="R102" s="13" t="str">
        <f t="shared" si="20"/>
        <v/>
      </c>
      <c r="S102"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57.6" x14ac:dyDescent="0.55000000000000004">
      <c r="A103" s="9" t="s">
        <v>116</v>
      </c>
      <c r="B103" s="9" t="s">
        <v>66</v>
      </c>
      <c r="C103" s="9" t="s">
        <v>41</v>
      </c>
      <c r="D103" s="9" t="s">
        <v>200</v>
      </c>
      <c r="E103" s="21"/>
      <c r="F103" s="5"/>
      <c r="G103" s="6" t="s">
        <v>320</v>
      </c>
      <c r="H103" s="19"/>
      <c r="I103" s="14" t="str">
        <f t="shared" si="11"/>
        <v/>
      </c>
      <c r="J103" s="13" t="str">
        <f t="shared" si="12"/>
        <v/>
      </c>
      <c r="K103" s="13" t="str">
        <f t="shared" si="13"/>
        <v/>
      </c>
      <c r="L103" s="25" t="str">
        <f t="shared" si="14"/>
        <v>"ZMB": {</v>
      </c>
      <c r="M103"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 t="shared" si="16"/>
        <v>,</v>
      </c>
      <c r="O103" s="13" t="str">
        <f t="shared" si="17"/>
        <v/>
      </c>
      <c r="P103" s="13" t="str">
        <f t="shared" si="18"/>
        <v/>
      </c>
      <c r="Q103" s="13" t="str">
        <f t="shared" si="19"/>
        <v/>
      </c>
      <c r="R103" s="13" t="str">
        <f t="shared" si="20"/>
        <v/>
      </c>
      <c r="S103" s="13"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41</v>
      </c>
      <c r="D104" s="9" t="s">
        <v>199</v>
      </c>
      <c r="E104" s="21"/>
      <c r="F104" s="5"/>
      <c r="G104" s="6" t="s">
        <v>320</v>
      </c>
      <c r="H104" s="19"/>
      <c r="I104" s="14" t="str">
        <f t="shared" si="11"/>
        <v/>
      </c>
      <c r="J104" s="13" t="str">
        <f t="shared" si="12"/>
        <v/>
      </c>
      <c r="K104" s="13" t="str">
        <f t="shared" si="13"/>
        <v/>
      </c>
      <c r="L104" s="25" t="str">
        <f t="shared" si="14"/>
        <v/>
      </c>
      <c r="M104"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ht="115.2" x14ac:dyDescent="0.55000000000000004">
      <c r="A105" s="9" t="s">
        <v>116</v>
      </c>
      <c r="B105" s="9" t="s">
        <v>66</v>
      </c>
      <c r="C105" s="9" t="s">
        <v>9</v>
      </c>
      <c r="D105" s="9" t="s">
        <v>200</v>
      </c>
      <c r="E105" s="21" t="s">
        <v>144</v>
      </c>
      <c r="F105" s="23">
        <v>44614</v>
      </c>
      <c r="G105" s="6" t="s">
        <v>323</v>
      </c>
      <c r="H105" s="7">
        <v>44614</v>
      </c>
      <c r="I105" s="14" t="str">
        <f t="shared" si="11"/>
        <v/>
      </c>
      <c r="J105" s="13" t="str">
        <f t="shared" si="12"/>
        <v/>
      </c>
      <c r="K105" s="13" t="str">
        <f t="shared" si="13"/>
        <v/>
      </c>
      <c r="L105" s="25" t="str">
        <f t="shared" si="14"/>
        <v>"ZWE": {</v>
      </c>
      <c r="M105" s="13" t="str">
        <f t="shared" si="15"/>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5" s="26" t="str">
        <f t="shared" si="16"/>
        <v>}</v>
      </c>
      <c r="O105" s="13" t="str">
        <f t="shared" si="17"/>
        <v>}</v>
      </c>
      <c r="P105" s="13" t="str">
        <f t="shared" si="18"/>
        <v>,</v>
      </c>
      <c r="Q105" s="13" t="str">
        <f t="shared" si="19"/>
        <v/>
      </c>
      <c r="R105" s="13" t="str">
        <f t="shared" si="20"/>
        <v/>
      </c>
      <c r="S105" s="13" t="str">
        <f t="shared" si="21"/>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6" spans="1:19" ht="129.6" x14ac:dyDescent="0.55000000000000004">
      <c r="A106" s="9" t="s">
        <v>116</v>
      </c>
      <c r="B106" s="9" t="s">
        <v>6</v>
      </c>
      <c r="C106" s="9" t="s">
        <v>8</v>
      </c>
      <c r="D106" s="9" t="s">
        <v>201</v>
      </c>
      <c r="E106" s="21"/>
      <c r="F106" s="5"/>
      <c r="G106" s="6" t="s">
        <v>324</v>
      </c>
      <c r="H106" s="7">
        <v>44575</v>
      </c>
      <c r="I106" s="14" t="str">
        <f t="shared" si="11"/>
        <v/>
      </c>
      <c r="J106" s="13" t="str">
        <f t="shared" si="12"/>
        <v/>
      </c>
      <c r="K106" s="13" t="str">
        <f t="shared" si="13"/>
        <v>"population_affected": {</v>
      </c>
      <c r="L106" s="25" t="str">
        <f t="shared" si="14"/>
        <v>"EGY": {</v>
      </c>
      <c r="M106"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6" s="26" t="str">
        <f t="shared" si="16"/>
        <v>}</v>
      </c>
      <c r="O106" s="13" t="str">
        <f t="shared" si="17"/>
        <v>,</v>
      </c>
      <c r="P106" s="13" t="str">
        <f t="shared" si="18"/>
        <v/>
      </c>
      <c r="Q106" s="13" t="str">
        <f t="shared" si="19"/>
        <v/>
      </c>
      <c r="R106" s="13" t="str">
        <f t="shared" si="20"/>
        <v/>
      </c>
      <c r="S106"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7" spans="1:19" ht="72" x14ac:dyDescent="0.55000000000000004">
      <c r="A107" s="9" t="s">
        <v>116</v>
      </c>
      <c r="B107" s="9" t="s">
        <v>6</v>
      </c>
      <c r="C107" s="9" t="s">
        <v>19</v>
      </c>
      <c r="D107" s="9" t="s">
        <v>200</v>
      </c>
      <c r="E107" s="21"/>
      <c r="F107" s="5"/>
      <c r="G107" s="6" t="s">
        <v>325</v>
      </c>
      <c r="H107" s="7">
        <v>44737</v>
      </c>
      <c r="I107" s="14" t="str">
        <f t="shared" si="11"/>
        <v/>
      </c>
      <c r="J107" s="13" t="str">
        <f t="shared" si="12"/>
        <v/>
      </c>
      <c r="K107" s="13" t="str">
        <f t="shared" si="13"/>
        <v/>
      </c>
      <c r="L107" s="25" t="str">
        <f t="shared" si="14"/>
        <v>"ETH": {</v>
      </c>
      <c r="M10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 t="shared" si="16"/>
        <v>,</v>
      </c>
      <c r="O107" s="13" t="str">
        <f t="shared" si="17"/>
        <v/>
      </c>
      <c r="P107" s="13" t="str">
        <f t="shared" si="18"/>
        <v/>
      </c>
      <c r="Q107" s="13" t="str">
        <f t="shared" si="19"/>
        <v/>
      </c>
      <c r="R107" s="13" t="str">
        <f t="shared" si="20"/>
        <v/>
      </c>
      <c r="S107" s="13" t="str">
        <f t="shared" si="21"/>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v>
      </c>
      <c r="C108" s="9" t="s">
        <v>19</v>
      </c>
      <c r="D108" s="9" t="s">
        <v>199</v>
      </c>
      <c r="E108" s="21"/>
      <c r="F108" s="5"/>
      <c r="G108" s="6" t="s">
        <v>279</v>
      </c>
      <c r="H108" s="19"/>
      <c r="I108" s="14" t="str">
        <f t="shared" si="11"/>
        <v/>
      </c>
      <c r="J108" s="13" t="str">
        <f t="shared" si="12"/>
        <v/>
      </c>
      <c r="K108" s="13" t="str">
        <f t="shared" si="13"/>
        <v/>
      </c>
      <c r="L108" s="25" t="str">
        <f t="shared" si="14"/>
        <v/>
      </c>
      <c r="M10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8" s="26" t="str">
        <f t="shared" si="16"/>
        <v>}</v>
      </c>
      <c r="O108" s="13" t="str">
        <f t="shared" si="17"/>
        <v>,</v>
      </c>
      <c r="P108" s="13" t="str">
        <f t="shared" si="18"/>
        <v/>
      </c>
      <c r="Q108" s="13" t="str">
        <f t="shared" si="19"/>
        <v/>
      </c>
      <c r="R108" s="13" t="str">
        <f t="shared" si="20"/>
        <v/>
      </c>
      <c r="S10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9" spans="1:19" ht="230.4" x14ac:dyDescent="0.55000000000000004">
      <c r="A109" s="9" t="s">
        <v>116</v>
      </c>
      <c r="B109" s="9" t="s">
        <v>6</v>
      </c>
      <c r="C109" s="9" t="s">
        <v>40</v>
      </c>
      <c r="D109" s="9" t="s">
        <v>200</v>
      </c>
      <c r="E109" s="21" t="s">
        <v>221</v>
      </c>
      <c r="F109" s="23">
        <v>44659</v>
      </c>
      <c r="G109" s="6" t="s">
        <v>222</v>
      </c>
      <c r="H109" s="7">
        <v>44659</v>
      </c>
      <c r="I109" s="14" t="str">
        <f t="shared" si="11"/>
        <v/>
      </c>
      <c r="J109" s="13" t="str">
        <f t="shared" si="12"/>
        <v/>
      </c>
      <c r="K109" s="13" t="str">
        <f t="shared" si="13"/>
        <v/>
      </c>
      <c r="L109" s="25" t="str">
        <f t="shared" si="14"/>
        <v>"KEN": {</v>
      </c>
      <c r="M109"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9" s="26" t="str">
        <f t="shared" si="16"/>
        <v>,</v>
      </c>
      <c r="O109" s="13" t="str">
        <f t="shared" si="17"/>
        <v/>
      </c>
      <c r="P109" s="13" t="str">
        <f t="shared" si="18"/>
        <v/>
      </c>
      <c r="Q109" s="13" t="str">
        <f t="shared" si="19"/>
        <v/>
      </c>
      <c r="R109" s="13" t="str">
        <f t="shared" si="20"/>
        <v/>
      </c>
      <c r="S109"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0" spans="1:19" ht="230.4" x14ac:dyDescent="0.55000000000000004">
      <c r="A110" s="9" t="s">
        <v>116</v>
      </c>
      <c r="B110" s="9" t="s">
        <v>6</v>
      </c>
      <c r="C110" s="9" t="s">
        <v>40</v>
      </c>
      <c r="D110" s="9" t="s">
        <v>199</v>
      </c>
      <c r="E110" s="21" t="s">
        <v>214</v>
      </c>
      <c r="F110" s="23">
        <v>44635</v>
      </c>
      <c r="G110" s="6" t="s">
        <v>326</v>
      </c>
      <c r="H110" s="7">
        <v>44635</v>
      </c>
      <c r="I110" s="14" t="str">
        <f t="shared" si="11"/>
        <v/>
      </c>
      <c r="J110" s="13" t="str">
        <f t="shared" si="12"/>
        <v/>
      </c>
      <c r="K110" s="13" t="str">
        <f t="shared" si="13"/>
        <v/>
      </c>
      <c r="L110" s="25" t="str">
        <f t="shared" si="14"/>
        <v/>
      </c>
      <c r="M110"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0" s="26" t="str">
        <f t="shared" si="16"/>
        <v>}</v>
      </c>
      <c r="O110" s="13" t="str">
        <f t="shared" si="17"/>
        <v>,</v>
      </c>
      <c r="P110" s="13" t="str">
        <f t="shared" si="18"/>
        <v/>
      </c>
      <c r="Q110" s="13" t="str">
        <f t="shared" si="19"/>
        <v/>
      </c>
      <c r="R110" s="13" t="str">
        <f t="shared" si="20"/>
        <v/>
      </c>
      <c r="S110"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1" spans="1:19" x14ac:dyDescent="0.55000000000000004">
      <c r="A111" s="9" t="s">
        <v>116</v>
      </c>
      <c r="B111" s="9" t="s">
        <v>6</v>
      </c>
      <c r="C111" s="9" t="s">
        <v>245</v>
      </c>
      <c r="D111" s="9" t="s">
        <v>363</v>
      </c>
      <c r="E111" s="21"/>
      <c r="F111" s="5"/>
      <c r="G111" s="6" t="s">
        <v>266</v>
      </c>
      <c r="H111" s="19"/>
      <c r="I111" s="14" t="str">
        <f t="shared" si="11"/>
        <v/>
      </c>
      <c r="J111" s="13" t="str">
        <f t="shared" si="12"/>
        <v/>
      </c>
      <c r="K111" s="13" t="str">
        <f t="shared" si="13"/>
        <v/>
      </c>
      <c r="L111" s="25" t="str">
        <f t="shared" si="14"/>
        <v>"MWI": {</v>
      </c>
      <c r="M111" s="13" t="str">
        <f t="shared" si="15"/>
        <v>"flash-floods": "Not currently available"</v>
      </c>
      <c r="N111" s="26" t="str">
        <f t="shared" si="16"/>
        <v>,</v>
      </c>
      <c r="O111" s="13" t="str">
        <f t="shared" si="17"/>
        <v/>
      </c>
      <c r="P111" s="13" t="str">
        <f t="shared" si="18"/>
        <v/>
      </c>
      <c r="Q111" s="13" t="str">
        <f t="shared" si="19"/>
        <v/>
      </c>
      <c r="R111" s="13" t="str">
        <f t="shared" si="20"/>
        <v/>
      </c>
      <c r="S111" s="13" t="str">
        <f t="shared" si="21"/>
        <v>"MWI": {"flash-floods": "Not currently available",</v>
      </c>
    </row>
    <row r="112" spans="1:19" ht="172.8" x14ac:dyDescent="0.55000000000000004">
      <c r="A112" s="9" t="s">
        <v>116</v>
      </c>
      <c r="B112" s="9" t="s">
        <v>6</v>
      </c>
      <c r="C112" s="9" t="s">
        <v>245</v>
      </c>
      <c r="D112" s="9" t="s">
        <v>199</v>
      </c>
      <c r="E112" s="21"/>
      <c r="F112" s="5"/>
      <c r="G112" s="6" t="s">
        <v>327</v>
      </c>
      <c r="H112" s="7">
        <v>44798</v>
      </c>
      <c r="I112" s="14" t="str">
        <f t="shared" si="11"/>
        <v/>
      </c>
      <c r="J112" s="13" t="str">
        <f t="shared" si="12"/>
        <v/>
      </c>
      <c r="K112" s="13" t="str">
        <f t="shared" si="13"/>
        <v/>
      </c>
      <c r="L112" s="25" t="str">
        <f t="shared" si="14"/>
        <v/>
      </c>
      <c r="M112" s="13" t="str">
        <f t="shared" si="15"/>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2" s="26" t="str">
        <f t="shared" si="16"/>
        <v>}</v>
      </c>
      <c r="O112" s="13" t="str">
        <f t="shared" si="17"/>
        <v>,</v>
      </c>
      <c r="P112" s="13" t="str">
        <f t="shared" si="18"/>
        <v/>
      </c>
      <c r="Q112" s="13" t="str">
        <f t="shared" si="19"/>
        <v/>
      </c>
      <c r="R112" s="13" t="str">
        <f t="shared" si="20"/>
        <v/>
      </c>
      <c r="S112" s="13" t="str">
        <f t="shared" si="21"/>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3" spans="1:19" ht="216" x14ac:dyDescent="0.55000000000000004">
      <c r="A113" s="9" t="s">
        <v>116</v>
      </c>
      <c r="B113" s="9" t="s">
        <v>6</v>
      </c>
      <c r="C113" s="9" t="s">
        <v>18</v>
      </c>
      <c r="D113" s="9" t="s">
        <v>199</v>
      </c>
      <c r="E113" s="21"/>
      <c r="F113" s="5"/>
      <c r="G113" s="6" t="s">
        <v>328</v>
      </c>
      <c r="H113" s="7">
        <v>44663</v>
      </c>
      <c r="I113" s="14" t="str">
        <f t="shared" si="11"/>
        <v/>
      </c>
      <c r="J113" s="13" t="str">
        <f t="shared" si="12"/>
        <v/>
      </c>
      <c r="K113" s="13" t="str">
        <f t="shared" si="13"/>
        <v/>
      </c>
      <c r="L113" s="25" t="str">
        <f t="shared" si="14"/>
        <v>"PHL": {</v>
      </c>
      <c r="M113"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3" s="26" t="str">
        <f t="shared" si="16"/>
        <v>}</v>
      </c>
      <c r="O113" s="13" t="str">
        <f t="shared" si="17"/>
        <v>,</v>
      </c>
      <c r="P113" s="13" t="str">
        <f t="shared" si="18"/>
        <v/>
      </c>
      <c r="Q113" s="13" t="str">
        <f t="shared" si="19"/>
        <v/>
      </c>
      <c r="R113" s="13" t="str">
        <f t="shared" si="20"/>
        <v/>
      </c>
      <c r="S113"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4" spans="1:19" ht="244.8" x14ac:dyDescent="0.55000000000000004">
      <c r="A114" s="9" t="s">
        <v>116</v>
      </c>
      <c r="B114" s="9" t="s">
        <v>6</v>
      </c>
      <c r="C114" s="9" t="s">
        <v>263</v>
      </c>
      <c r="D114" s="9" t="s">
        <v>199</v>
      </c>
      <c r="E114" s="21" t="s">
        <v>275</v>
      </c>
      <c r="F114" s="5"/>
      <c r="G114" s="6" t="s">
        <v>329</v>
      </c>
      <c r="H114" s="19"/>
      <c r="I114" s="14" t="str">
        <f t="shared" si="11"/>
        <v/>
      </c>
      <c r="J114" s="13" t="str">
        <f t="shared" si="12"/>
        <v/>
      </c>
      <c r="K114" s="13" t="str">
        <f t="shared" si="13"/>
        <v/>
      </c>
      <c r="L114" s="25" t="str">
        <f t="shared" si="14"/>
        <v>"SSD": {</v>
      </c>
      <c r="M114" s="13" t="str">
        <f t="shared" si="15"/>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4" s="26" t="str">
        <f t="shared" si="16"/>
        <v>}</v>
      </c>
      <c r="O114" s="13" t="str">
        <f t="shared" si="17"/>
        <v>,</v>
      </c>
      <c r="P114" s="13" t="str">
        <f t="shared" si="18"/>
        <v/>
      </c>
      <c r="Q114" s="13" t="str">
        <f t="shared" si="19"/>
        <v/>
      </c>
      <c r="R114" s="13" t="str">
        <f t="shared" si="20"/>
        <v/>
      </c>
      <c r="S114" s="13" t="str">
        <f t="shared" si="21"/>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72" x14ac:dyDescent="0.55000000000000004">
      <c r="A115" s="9" t="s">
        <v>116</v>
      </c>
      <c r="B115" s="9" t="s">
        <v>6</v>
      </c>
      <c r="C115" s="9" t="s">
        <v>7</v>
      </c>
      <c r="D115" s="9" t="s">
        <v>200</v>
      </c>
      <c r="E115" s="21"/>
      <c r="F115" s="5"/>
      <c r="G115" s="6" t="s">
        <v>325</v>
      </c>
      <c r="H115" s="19"/>
      <c r="I115" s="14" t="str">
        <f t="shared" si="11"/>
        <v/>
      </c>
      <c r="J115" s="13" t="str">
        <f t="shared" si="12"/>
        <v/>
      </c>
      <c r="K115" s="13" t="str">
        <f t="shared" si="13"/>
        <v/>
      </c>
      <c r="L115" s="25" t="str">
        <f t="shared" si="14"/>
        <v>"UGA": {</v>
      </c>
      <c r="M115"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5" s="26" t="str">
        <f t="shared" si="16"/>
        <v>,</v>
      </c>
      <c r="O115" s="13" t="str">
        <f t="shared" si="17"/>
        <v/>
      </c>
      <c r="P115" s="13" t="str">
        <f t="shared" si="18"/>
        <v/>
      </c>
      <c r="Q115" s="13" t="str">
        <f t="shared" si="19"/>
        <v/>
      </c>
      <c r="R115" s="13" t="str">
        <f t="shared" si="20"/>
        <v/>
      </c>
      <c r="S115" s="13" t="str">
        <f t="shared" si="21"/>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6" spans="1:19" ht="115.2" x14ac:dyDescent="0.55000000000000004">
      <c r="A116" s="9" t="s">
        <v>116</v>
      </c>
      <c r="B116" s="9" t="s">
        <v>6</v>
      </c>
      <c r="C116" s="9" t="s">
        <v>7</v>
      </c>
      <c r="D116" s="9" t="s">
        <v>199</v>
      </c>
      <c r="E116" s="21"/>
      <c r="F116" s="5"/>
      <c r="G116" s="6" t="s">
        <v>279</v>
      </c>
      <c r="H116" s="7">
        <v>44575</v>
      </c>
      <c r="I116" s="14" t="str">
        <f t="shared" si="11"/>
        <v/>
      </c>
      <c r="J116" s="13" t="str">
        <f t="shared" si="12"/>
        <v/>
      </c>
      <c r="K116" s="13" t="str">
        <f t="shared" si="13"/>
        <v/>
      </c>
      <c r="L116" s="25" t="str">
        <f t="shared" si="14"/>
        <v/>
      </c>
      <c r="M116"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6" s="26" t="str">
        <f t="shared" si="16"/>
        <v>}</v>
      </c>
      <c r="O116" s="13" t="str">
        <f t="shared" si="17"/>
        <v>,</v>
      </c>
      <c r="P116" s="13" t="str">
        <f t="shared" si="18"/>
        <v/>
      </c>
      <c r="Q116" s="13" t="str">
        <f t="shared" si="19"/>
        <v/>
      </c>
      <c r="R116" s="13" t="str">
        <f t="shared" si="20"/>
        <v/>
      </c>
      <c r="S116"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7" spans="1:19" ht="270" customHeight="1" x14ac:dyDescent="0.55000000000000004">
      <c r="A117" s="9" t="s">
        <v>116</v>
      </c>
      <c r="B117" s="9" t="s">
        <v>6</v>
      </c>
      <c r="C117" s="9" t="s">
        <v>41</v>
      </c>
      <c r="D117" s="9" t="s">
        <v>200</v>
      </c>
      <c r="E117" s="21"/>
      <c r="F117" s="5"/>
      <c r="G117" s="6" t="s">
        <v>325</v>
      </c>
      <c r="H117" s="19"/>
      <c r="I117" s="14" t="str">
        <f t="shared" si="11"/>
        <v/>
      </c>
      <c r="J117" s="13" t="str">
        <f t="shared" si="12"/>
        <v/>
      </c>
      <c r="K117" s="13" t="str">
        <f t="shared" si="13"/>
        <v/>
      </c>
      <c r="L117" s="25" t="str">
        <f t="shared" si="14"/>
        <v>"ZMB": {</v>
      </c>
      <c r="M117"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 t="shared" si="16"/>
        <v>,</v>
      </c>
      <c r="O117" s="13" t="str">
        <f t="shared" si="17"/>
        <v/>
      </c>
      <c r="P117" s="13" t="str">
        <f t="shared" si="18"/>
        <v/>
      </c>
      <c r="Q117" s="13" t="str">
        <f t="shared" si="19"/>
        <v/>
      </c>
      <c r="R117" s="13" t="str">
        <f t="shared" si="20"/>
        <v/>
      </c>
      <c r="S117" s="13" t="str">
        <f t="shared" si="21"/>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6</v>
      </c>
      <c r="C118" s="9" t="s">
        <v>41</v>
      </c>
      <c r="D118" s="9" t="s">
        <v>199</v>
      </c>
      <c r="E118" s="21"/>
      <c r="F118" s="5"/>
      <c r="G118" s="6" t="s">
        <v>279</v>
      </c>
      <c r="H118" s="19"/>
      <c r="I118" s="14" t="str">
        <f t="shared" si="11"/>
        <v/>
      </c>
      <c r="J118" s="13" t="str">
        <f t="shared" si="12"/>
        <v/>
      </c>
      <c r="K118" s="13" t="str">
        <f t="shared" si="13"/>
        <v/>
      </c>
      <c r="L118" s="25" t="str">
        <f t="shared" si="14"/>
        <v/>
      </c>
      <c r="M118"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 t="shared" si="16"/>
        <v>}</v>
      </c>
      <c r="O118" s="13" t="str">
        <f t="shared" si="17"/>
        <v>,</v>
      </c>
      <c r="P118" s="13" t="str">
        <f t="shared" si="18"/>
        <v/>
      </c>
      <c r="Q118" s="13" t="str">
        <f t="shared" si="19"/>
        <v/>
      </c>
      <c r="R118" s="13" t="str">
        <f t="shared" si="20"/>
        <v/>
      </c>
      <c r="S118" s="13" t="str">
        <f t="shared" si="21"/>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302.39999999999998" x14ac:dyDescent="0.55000000000000004">
      <c r="A119" s="9" t="s">
        <v>116</v>
      </c>
      <c r="B119" s="9" t="s">
        <v>6</v>
      </c>
      <c r="C119" s="9" t="s">
        <v>9</v>
      </c>
      <c r="D119" s="9" t="s">
        <v>200</v>
      </c>
      <c r="E119" s="21" t="s">
        <v>145</v>
      </c>
      <c r="F119" s="23">
        <v>44614</v>
      </c>
      <c r="G119" s="6" t="s">
        <v>280</v>
      </c>
      <c r="H119" s="7">
        <v>44614</v>
      </c>
      <c r="I119" s="14" t="str">
        <f t="shared" si="11"/>
        <v/>
      </c>
      <c r="J119" s="13" t="str">
        <f t="shared" si="12"/>
        <v/>
      </c>
      <c r="K119" s="13" t="str">
        <f t="shared" si="13"/>
        <v/>
      </c>
      <c r="L119" s="25" t="str">
        <f t="shared" si="14"/>
        <v>"ZWE": {</v>
      </c>
      <c r="M119"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19" s="26" t="str">
        <f t="shared" si="16"/>
        <v>}</v>
      </c>
      <c r="O119" s="13" t="str">
        <f t="shared" si="17"/>
        <v>}</v>
      </c>
      <c r="P119" s="13" t="str">
        <f t="shared" si="18"/>
        <v>,</v>
      </c>
      <c r="Q119" s="13" t="str">
        <f t="shared" si="19"/>
        <v/>
      </c>
      <c r="R119" s="13" t="str">
        <f t="shared" si="20"/>
        <v/>
      </c>
      <c r="S119"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0" spans="1:19" ht="129.6" x14ac:dyDescent="0.55000000000000004">
      <c r="A120" s="9" t="s">
        <v>116</v>
      </c>
      <c r="B120" s="9" t="s">
        <v>10</v>
      </c>
      <c r="C120" s="9" t="s">
        <v>8</v>
      </c>
      <c r="D120" s="9" t="s">
        <v>201</v>
      </c>
      <c r="E120" s="21"/>
      <c r="F120" s="5"/>
      <c r="G120" s="6" t="s">
        <v>330</v>
      </c>
      <c r="H120" s="7">
        <v>44575</v>
      </c>
      <c r="I120" s="14" t="str">
        <f t="shared" si="11"/>
        <v/>
      </c>
      <c r="J120" s="13" t="str">
        <f t="shared" si="12"/>
        <v/>
      </c>
      <c r="K120" s="13" t="str">
        <f t="shared" si="13"/>
        <v>"population_affected_percentage": {</v>
      </c>
      <c r="L120" s="25" t="str">
        <f t="shared" si="14"/>
        <v>"EGY": {</v>
      </c>
      <c r="M120"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0" s="26" t="str">
        <f t="shared" si="16"/>
        <v>}</v>
      </c>
      <c r="O120" s="13" t="str">
        <f t="shared" si="17"/>
        <v>,</v>
      </c>
      <c r="P120" s="13" t="str">
        <f t="shared" si="18"/>
        <v/>
      </c>
      <c r="Q120" s="13" t="str">
        <f t="shared" si="19"/>
        <v/>
      </c>
      <c r="R120" s="13" t="str">
        <f t="shared" si="20"/>
        <v/>
      </c>
      <c r="S120"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1" spans="1:19" ht="72" x14ac:dyDescent="0.55000000000000004">
      <c r="A121" s="9" t="s">
        <v>116</v>
      </c>
      <c r="B121" s="9" t="s">
        <v>10</v>
      </c>
      <c r="C121" s="9" t="s">
        <v>19</v>
      </c>
      <c r="D121" s="9" t="s">
        <v>200</v>
      </c>
      <c r="E121" s="21"/>
      <c r="F121" s="5"/>
      <c r="G121" s="6" t="s">
        <v>331</v>
      </c>
      <c r="H121" s="7">
        <v>44737</v>
      </c>
      <c r="I121" s="14" t="str">
        <f t="shared" si="11"/>
        <v/>
      </c>
      <c r="J121" s="13" t="str">
        <f t="shared" si="12"/>
        <v/>
      </c>
      <c r="K121" s="13" t="str">
        <f t="shared" si="13"/>
        <v/>
      </c>
      <c r="L121" s="25" t="str">
        <f t="shared" si="14"/>
        <v>"ETH": {</v>
      </c>
      <c r="M121"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 t="shared" si="16"/>
        <v>,</v>
      </c>
      <c r="O121" s="13" t="str">
        <f t="shared" si="17"/>
        <v/>
      </c>
      <c r="P121" s="13" t="str">
        <f t="shared" si="18"/>
        <v/>
      </c>
      <c r="Q121" s="13" t="str">
        <f t="shared" si="19"/>
        <v/>
      </c>
      <c r="R121" s="13" t="str">
        <f t="shared" si="20"/>
        <v/>
      </c>
      <c r="S121" s="13" t="str">
        <f t="shared" si="21"/>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10</v>
      </c>
      <c r="C122" s="9" t="s">
        <v>19</v>
      </c>
      <c r="D122" s="9" t="s">
        <v>199</v>
      </c>
      <c r="E122" s="21"/>
      <c r="F122" s="5"/>
      <c r="G122" s="6" t="s">
        <v>332</v>
      </c>
      <c r="H122" s="19"/>
      <c r="I122" s="14" t="str">
        <f t="shared" si="11"/>
        <v/>
      </c>
      <c r="J122" s="13" t="str">
        <f t="shared" si="12"/>
        <v/>
      </c>
      <c r="K122" s="13" t="str">
        <f t="shared" si="13"/>
        <v/>
      </c>
      <c r="L122" s="25" t="str">
        <f t="shared" si="14"/>
        <v/>
      </c>
      <c r="M122"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 t="shared" si="16"/>
        <v>}</v>
      </c>
      <c r="O122" s="13" t="str">
        <f t="shared" si="17"/>
        <v>,</v>
      </c>
      <c r="P122" s="13" t="str">
        <f t="shared" si="18"/>
        <v/>
      </c>
      <c r="Q122" s="13" t="str">
        <f t="shared" si="19"/>
        <v/>
      </c>
      <c r="R122" s="13" t="str">
        <f t="shared" si="20"/>
        <v/>
      </c>
      <c r="S122" s="13" t="str">
        <f t="shared" si="21"/>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244.8" x14ac:dyDescent="0.55000000000000004">
      <c r="A123" s="9" t="s">
        <v>116</v>
      </c>
      <c r="B123" s="9" t="s">
        <v>10</v>
      </c>
      <c r="C123" s="9" t="s">
        <v>40</v>
      </c>
      <c r="D123" s="9" t="s">
        <v>199</v>
      </c>
      <c r="E123" s="21" t="s">
        <v>215</v>
      </c>
      <c r="F123" s="23">
        <v>44635</v>
      </c>
      <c r="G123" s="6" t="s">
        <v>333</v>
      </c>
      <c r="H123" s="7">
        <v>44635</v>
      </c>
      <c r="I123" s="14" t="str">
        <f t="shared" si="11"/>
        <v/>
      </c>
      <c r="J123" s="13" t="str">
        <f t="shared" si="12"/>
        <v/>
      </c>
      <c r="K123" s="13" t="str">
        <f t="shared" si="13"/>
        <v/>
      </c>
      <c r="L123" s="25" t="str">
        <f t="shared" si="14"/>
        <v>"KEN": {</v>
      </c>
      <c r="M123"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3" s="26" t="str">
        <f t="shared" si="16"/>
        <v>}</v>
      </c>
      <c r="O123" s="13" t="str">
        <f t="shared" si="17"/>
        <v>,</v>
      </c>
      <c r="P123" s="13" t="str">
        <f t="shared" si="18"/>
        <v/>
      </c>
      <c r="Q123" s="13" t="str">
        <f t="shared" si="19"/>
        <v/>
      </c>
      <c r="R123" s="13" t="str">
        <f t="shared" si="20"/>
        <v/>
      </c>
      <c r="S123"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4" spans="1:19" ht="158.4" x14ac:dyDescent="0.55000000000000004">
      <c r="A124" s="9" t="s">
        <v>116</v>
      </c>
      <c r="B124" s="9" t="s">
        <v>10</v>
      </c>
      <c r="C124" s="9" t="s">
        <v>245</v>
      </c>
      <c r="D124" s="9" t="s">
        <v>199</v>
      </c>
      <c r="E124" s="21"/>
      <c r="F124" s="5"/>
      <c r="G124" s="6" t="s">
        <v>334</v>
      </c>
      <c r="H124" s="7">
        <v>44798</v>
      </c>
      <c r="I124" s="14" t="str">
        <f t="shared" si="11"/>
        <v/>
      </c>
      <c r="J124" s="13" t="str">
        <f t="shared" si="12"/>
        <v/>
      </c>
      <c r="K124" s="13" t="str">
        <f t="shared" si="13"/>
        <v/>
      </c>
      <c r="L124" s="25" t="str">
        <f t="shared" si="14"/>
        <v>"MWI": {</v>
      </c>
      <c r="M124"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4" s="26" t="str">
        <f t="shared" si="16"/>
        <v>}</v>
      </c>
      <c r="O124" s="13" t="str">
        <f t="shared" si="17"/>
        <v>,</v>
      </c>
      <c r="P124" s="13" t="str">
        <f t="shared" si="18"/>
        <v/>
      </c>
      <c r="Q124" s="13" t="str">
        <f t="shared" si="19"/>
        <v/>
      </c>
      <c r="R124" s="13" t="str">
        <f t="shared" si="20"/>
        <v/>
      </c>
      <c r="S124" s="13" t="str">
        <f t="shared" si="21"/>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5" spans="1:19" ht="216" x14ac:dyDescent="0.55000000000000004">
      <c r="A125" s="9" t="s">
        <v>116</v>
      </c>
      <c r="B125" s="9" t="s">
        <v>10</v>
      </c>
      <c r="C125" s="9" t="s">
        <v>18</v>
      </c>
      <c r="D125" s="9" t="s">
        <v>199</v>
      </c>
      <c r="E125" s="21"/>
      <c r="F125" s="5"/>
      <c r="G125" s="6" t="s">
        <v>335</v>
      </c>
      <c r="H125" s="7">
        <v>44663</v>
      </c>
      <c r="I125" s="14" t="str">
        <f t="shared" si="11"/>
        <v/>
      </c>
      <c r="J125" s="13" t="str">
        <f t="shared" si="12"/>
        <v/>
      </c>
      <c r="K125" s="13" t="str">
        <f t="shared" si="13"/>
        <v/>
      </c>
      <c r="L125" s="25" t="str">
        <f t="shared" si="14"/>
        <v>"PHL": {</v>
      </c>
      <c r="M125"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5" s="26" t="str">
        <f t="shared" si="16"/>
        <v>}</v>
      </c>
      <c r="O125" s="13" t="str">
        <f t="shared" si="17"/>
        <v>,</v>
      </c>
      <c r="P125" s="13" t="str">
        <f t="shared" si="18"/>
        <v/>
      </c>
      <c r="Q125" s="13" t="str">
        <f t="shared" si="19"/>
        <v/>
      </c>
      <c r="R125" s="13" t="str">
        <f t="shared" si="20"/>
        <v/>
      </c>
      <c r="S125"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6" spans="1:19" ht="244.8" x14ac:dyDescent="0.55000000000000004">
      <c r="A126" s="9" t="s">
        <v>116</v>
      </c>
      <c r="B126" s="9" t="s">
        <v>10</v>
      </c>
      <c r="C126" s="9" t="s">
        <v>263</v>
      </c>
      <c r="D126" s="9" t="s">
        <v>199</v>
      </c>
      <c r="E126" s="21" t="s">
        <v>276</v>
      </c>
      <c r="F126" s="5"/>
      <c r="G126" s="6" t="s">
        <v>336</v>
      </c>
      <c r="H126" s="19"/>
      <c r="I126" s="14" t="str">
        <f t="shared" si="11"/>
        <v/>
      </c>
      <c r="J126" s="13" t="str">
        <f t="shared" si="12"/>
        <v/>
      </c>
      <c r="K126" s="13" t="str">
        <f t="shared" si="13"/>
        <v/>
      </c>
      <c r="L126" s="25" t="str">
        <f t="shared" si="14"/>
        <v>"SSD": {</v>
      </c>
      <c r="M126" s="13"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6" s="26" t="str">
        <f t="shared" si="16"/>
        <v>}</v>
      </c>
      <c r="O126" s="13" t="str">
        <f t="shared" si="17"/>
        <v>,</v>
      </c>
      <c r="P126" s="13" t="str">
        <f t="shared" si="18"/>
        <v/>
      </c>
      <c r="Q126" s="13" t="str">
        <f t="shared" si="19"/>
        <v/>
      </c>
      <c r="R126" s="13" t="str">
        <f t="shared" si="20"/>
        <v/>
      </c>
      <c r="S126" s="13"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115.2" x14ac:dyDescent="0.55000000000000004">
      <c r="A127" s="9" t="s">
        <v>116</v>
      </c>
      <c r="B127" s="9" t="s">
        <v>10</v>
      </c>
      <c r="C127" s="9" t="s">
        <v>7</v>
      </c>
      <c r="D127" s="9" t="s">
        <v>199</v>
      </c>
      <c r="E127" s="21"/>
      <c r="F127" s="5"/>
      <c r="G127" s="6" t="s">
        <v>332</v>
      </c>
      <c r="H127" s="7">
        <v>44575</v>
      </c>
      <c r="I127" s="14" t="str">
        <f t="shared" si="11"/>
        <v/>
      </c>
      <c r="J127" s="13" t="str">
        <f t="shared" si="12"/>
        <v/>
      </c>
      <c r="K127" s="13" t="str">
        <f t="shared" si="13"/>
        <v/>
      </c>
      <c r="L127" s="25" t="str">
        <f t="shared" si="14"/>
        <v>"UGA": {</v>
      </c>
      <c r="M127"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6" t="str">
        <f t="shared" si="16"/>
        <v>}</v>
      </c>
      <c r="O127" s="13" t="str">
        <f t="shared" si="17"/>
        <v>,</v>
      </c>
      <c r="P127" s="13" t="str">
        <f t="shared" si="18"/>
        <v/>
      </c>
      <c r="Q127" s="13" t="str">
        <f t="shared" si="19"/>
        <v/>
      </c>
      <c r="R127" s="13" t="str">
        <f t="shared" si="20"/>
        <v/>
      </c>
      <c r="S127"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5.2" x14ac:dyDescent="0.55000000000000004">
      <c r="A128" s="9" t="s">
        <v>116</v>
      </c>
      <c r="B128" s="9" t="s">
        <v>10</v>
      </c>
      <c r="C128" s="9" t="s">
        <v>41</v>
      </c>
      <c r="D128" s="9" t="s">
        <v>199</v>
      </c>
      <c r="E128" s="21"/>
      <c r="F128" s="5"/>
      <c r="G128" s="6" t="s">
        <v>332</v>
      </c>
      <c r="H128" s="19"/>
      <c r="I128" s="14" t="str">
        <f t="shared" si="11"/>
        <v/>
      </c>
      <c r="J128" s="13" t="str">
        <f t="shared" si="12"/>
        <v/>
      </c>
      <c r="K128" s="13" t="str">
        <f t="shared" si="13"/>
        <v/>
      </c>
      <c r="L128" s="25" t="str">
        <f t="shared" si="14"/>
        <v>"ZMB": {</v>
      </c>
      <c r="M128"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8" s="26" t="str">
        <f t="shared" si="16"/>
        <v>}</v>
      </c>
      <c r="O128" s="13" t="str">
        <f t="shared" si="17"/>
        <v>}</v>
      </c>
      <c r="P128" s="13" t="str">
        <f t="shared" si="18"/>
        <v>,</v>
      </c>
      <c r="Q128" s="13" t="str">
        <f t="shared" si="19"/>
        <v/>
      </c>
      <c r="R128" s="13" t="str">
        <f t="shared" si="20"/>
        <v/>
      </c>
      <c r="S128"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9" spans="1:19" ht="43.2" x14ac:dyDescent="0.55000000000000004">
      <c r="A129" s="9" t="s">
        <v>116</v>
      </c>
      <c r="B129" s="9" t="s">
        <v>15</v>
      </c>
      <c r="C129" s="9" t="s">
        <v>18</v>
      </c>
      <c r="D129" s="9" t="s">
        <v>204</v>
      </c>
      <c r="E129" s="21"/>
      <c r="F129" s="5"/>
      <c r="G129" s="6" t="s">
        <v>337</v>
      </c>
      <c r="H129" s="7">
        <v>44575</v>
      </c>
      <c r="I129" s="14" t="str">
        <f t="shared" si="11"/>
        <v/>
      </c>
      <c r="J129" s="13" t="str">
        <f t="shared" si="12"/>
        <v/>
      </c>
      <c r="K129" s="13" t="str">
        <f t="shared" si="13"/>
        <v>"population_over65": {</v>
      </c>
      <c r="L129" s="25" t="str">
        <f t="shared" si="14"/>
        <v>"PHL": {</v>
      </c>
      <c r="M129" s="13" t="str">
        <f t="shared" si="15"/>
        <v>"dengue": "Percentage of people over 65 years of age. &lt;br /&gt;&lt;br /&gt;Source demographic data: &lt;a target='_blank' href='https://data.humdata.org/dataset/philippines-pre-disaster-indicators'&gt;https://data.humdata.org/dataset/philippines-pre-disaster-indicators/&lt;/a&gt;"</v>
      </c>
      <c r="N129" s="26" t="str">
        <f t="shared" si="16"/>
        <v>}</v>
      </c>
      <c r="O129" s="13" t="str">
        <f t="shared" si="17"/>
        <v>,</v>
      </c>
      <c r="P129" s="13" t="str">
        <f t="shared" si="18"/>
        <v/>
      </c>
      <c r="Q129" s="13" t="str">
        <f t="shared" si="19"/>
        <v/>
      </c>
      <c r="R129" s="13" t="str">
        <f t="shared" si="20"/>
        <v/>
      </c>
      <c r="S129" s="13" t="str">
        <f t="shared" si="21"/>
        <v>"population_over65": {"PHL": {"dengue": "Percentage of people over 65 years of age. &lt;br /&gt;&lt;br /&gt;Source demographic data: &lt;a target='_blank' href='https://data.humdata.org/dataset/philippines-pre-disaster-indicators'&gt;https://data.humdata.org/dataset/philippines-pre-disaster-indicators/&lt;/a&gt;"},</v>
      </c>
    </row>
    <row r="130" spans="1:19" ht="43.2" x14ac:dyDescent="0.55000000000000004">
      <c r="A130" s="9" t="s">
        <v>116</v>
      </c>
      <c r="B130" s="9" t="s">
        <v>15</v>
      </c>
      <c r="C130" s="9" t="s">
        <v>7</v>
      </c>
      <c r="D130" s="9" t="s">
        <v>199</v>
      </c>
      <c r="E130" s="21"/>
      <c r="F130" s="5"/>
      <c r="G130" s="6" t="s">
        <v>338</v>
      </c>
      <c r="H130" s="7">
        <v>44575</v>
      </c>
      <c r="I130" s="14" t="str">
        <f t="shared" si="11"/>
        <v/>
      </c>
      <c r="J130" s="13" t="str">
        <f t="shared" si="12"/>
        <v/>
      </c>
      <c r="K130" s="13" t="str">
        <f t="shared" si="13"/>
        <v/>
      </c>
      <c r="L130" s="25" t="str">
        <f t="shared" si="14"/>
        <v>"UGA": {</v>
      </c>
      <c r="M130" s="13" t="str">
        <f t="shared" si="15"/>
        <v>"floods": "Percentage of people over 65 years old.&lt;br /&gt;&lt;br /&gt;Source Data: &lt;a target='_blank' href='https://unstats.un.org/unsd/demographic/sources/census/wphc/Uganda/UGA-2016-05-23.pdf'&gt;https://unstats.un.org/unsd/demographic/sources/census/wphc/Uganda/UGA-2016-05-23.pdf.&lt;/a&gt; Year: 2014."</v>
      </c>
      <c r="N130" s="26" t="str">
        <f t="shared" si="16"/>
        <v>}</v>
      </c>
      <c r="O130" s="13" t="str">
        <f t="shared" si="17"/>
        <v>}</v>
      </c>
      <c r="P130" s="13" t="str">
        <f t="shared" si="18"/>
        <v>,</v>
      </c>
      <c r="Q130" s="13" t="str">
        <f t="shared" si="19"/>
        <v/>
      </c>
      <c r="R130" s="13" t="str">
        <f t="shared" si="20"/>
        <v/>
      </c>
      <c r="S130" s="13" t="str">
        <f t="shared" si="21"/>
        <v>"UGA": {"floods": "Percentage of people over 65 years old.&lt;br /&gt;&lt;br /&gt;Source Data: &lt;a target='_blank' href='https://unstats.un.org/unsd/demographic/sources/census/wphc/Uganda/UGA-2016-05-23.pdf'&gt;https://unstats.un.org/unsd/demographic/sources/census/wphc/Uganda/UGA-2016-05-23.pdf.&lt;/a&gt; Year: 2014."}},</v>
      </c>
    </row>
    <row r="131" spans="1:19" ht="57.6" x14ac:dyDescent="0.55000000000000004">
      <c r="A131" s="9" t="s">
        <v>116</v>
      </c>
      <c r="B131" s="9" t="s">
        <v>27</v>
      </c>
      <c r="C131" s="9" t="s">
        <v>19</v>
      </c>
      <c r="D131" s="9" t="s">
        <v>200</v>
      </c>
      <c r="E131" s="21"/>
      <c r="F131" s="5"/>
      <c r="G131" s="6" t="s">
        <v>339</v>
      </c>
      <c r="H131" s="7">
        <v>44737</v>
      </c>
      <c r="I131" s="14" t="str">
        <f t="shared" ref="I131:I194" si="22">IF(A130="section","{","")</f>
        <v/>
      </c>
      <c r="J131" s="13" t="str">
        <f t="shared" ref="J131:J194" si="23">IF(A131=A130,"",""""&amp;A131&amp;""": {")</f>
        <v/>
      </c>
      <c r="K131" s="13" t="str">
        <f t="shared" ref="K131:K194" si="24">IF(B131=B130,"",""""&amp;B131&amp;""": {")</f>
        <v>"population_u5": {</v>
      </c>
      <c r="L131" s="25" t="str">
        <f t="shared" ref="L131:L194" si="25">IF(AND(B131=B130,C131=C130),"",""""&amp;C131&amp;""": {")</f>
        <v>"ETH": {</v>
      </c>
      <c r="M131" s="13" t="str">
        <f t="shared" ref="M131:M194" si="26">""""&amp;D131&amp;""": """&amp;SUBSTITUTE(G131,"""","'")&amp;""""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1" s="26" t="str">
        <f t="shared" ref="N131:N194" si="27">IF(AND(B132=B131,C132=C131),",","}")</f>
        <v>,</v>
      </c>
      <c r="O131" s="13" t="str">
        <f t="shared" ref="O131:O194" si="28">IF(NOT(B131=B132),"}",IF(C131=C132,"",","))</f>
        <v/>
      </c>
      <c r="P131" s="13" t="str">
        <f t="shared" ref="P131:P194" si="29">IF(B131=B132,"",IF(A131=A132,",",""))</f>
        <v/>
      </c>
      <c r="Q131" s="13" t="str">
        <f t="shared" ref="Q131:Q194" si="30">IF(A132=A131,"",IF(A132="","}","},"))</f>
        <v/>
      </c>
      <c r="R131" s="13" t="str">
        <f t="shared" ref="R131:R194" si="31">IF(A132="","}","")</f>
        <v/>
      </c>
      <c r="S131" s="13" t="str">
        <f t="shared" ref="S131:S194" si="32">IF(A131="","",I131&amp;J131&amp;K131&amp;L131&amp;M131&amp;N131&amp;O131&amp;P131&amp;Q131&amp;R131)</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2" spans="1:19" ht="57.6" x14ac:dyDescent="0.55000000000000004">
      <c r="A132" s="9" t="s">
        <v>116</v>
      </c>
      <c r="B132" s="9" t="s">
        <v>27</v>
      </c>
      <c r="C132" s="9" t="s">
        <v>19</v>
      </c>
      <c r="D132" s="9" t="s">
        <v>199</v>
      </c>
      <c r="E132" s="21"/>
      <c r="F132" s="5"/>
      <c r="G132" s="6" t="s">
        <v>339</v>
      </c>
      <c r="H132" s="7">
        <v>44575</v>
      </c>
      <c r="I132" s="14" t="str">
        <f t="shared" si="22"/>
        <v/>
      </c>
      <c r="J132" s="13" t="str">
        <f t="shared" si="23"/>
        <v/>
      </c>
      <c r="K132" s="13" t="str">
        <f t="shared" si="24"/>
        <v/>
      </c>
      <c r="L132" s="25" t="str">
        <f t="shared" si="25"/>
        <v/>
      </c>
      <c r="M132" s="13" t="str">
        <f t="shared" si="26"/>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2" s="26" t="str">
        <f t="shared" si="27"/>
        <v>,</v>
      </c>
      <c r="O132" s="13" t="str">
        <f t="shared" si="28"/>
        <v/>
      </c>
      <c r="P132" s="13" t="str">
        <f t="shared" si="29"/>
        <v/>
      </c>
      <c r="Q132" s="13" t="str">
        <f t="shared" si="30"/>
        <v/>
      </c>
      <c r="R132" s="13" t="str">
        <f t="shared" si="31"/>
        <v/>
      </c>
      <c r="S132" s="13" t="str">
        <f t="shared" si="32"/>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3" spans="1:19" ht="57.6" x14ac:dyDescent="0.55000000000000004">
      <c r="A133" s="9" t="s">
        <v>116</v>
      </c>
      <c r="B133" s="9" t="s">
        <v>27</v>
      </c>
      <c r="C133" s="9" t="s">
        <v>19</v>
      </c>
      <c r="D133" s="9" t="s">
        <v>202</v>
      </c>
      <c r="E133" s="21"/>
      <c r="F133" s="5"/>
      <c r="G133" s="6" t="s">
        <v>339</v>
      </c>
      <c r="H133" s="19"/>
      <c r="I133" s="14" t="str">
        <f t="shared" si="22"/>
        <v/>
      </c>
      <c r="J133" s="13" t="str">
        <f t="shared" si="23"/>
        <v/>
      </c>
      <c r="K133" s="13" t="str">
        <f t="shared" si="24"/>
        <v/>
      </c>
      <c r="L133" s="25" t="str">
        <f t="shared" si="25"/>
        <v/>
      </c>
      <c r="M133" s="13" t="str">
        <f t="shared" si="26"/>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3" s="26" t="str">
        <f t="shared" si="27"/>
        <v>}</v>
      </c>
      <c r="O133" s="13" t="str">
        <f t="shared" si="28"/>
        <v>}</v>
      </c>
      <c r="P133" s="13" t="str">
        <f t="shared" si="29"/>
        <v>,</v>
      </c>
      <c r="Q133" s="13" t="str">
        <f t="shared" si="30"/>
        <v/>
      </c>
      <c r="R133" s="13" t="str">
        <f t="shared" si="31"/>
        <v/>
      </c>
      <c r="S133" s="13" t="str">
        <f t="shared" si="32"/>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4" spans="1:19" ht="43.2" x14ac:dyDescent="0.55000000000000004">
      <c r="A134" s="9" t="s">
        <v>116</v>
      </c>
      <c r="B134" s="9" t="s">
        <v>14</v>
      </c>
      <c r="C134" s="9" t="s">
        <v>7</v>
      </c>
      <c r="D134" s="9" t="s">
        <v>199</v>
      </c>
      <c r="E134" s="21"/>
      <c r="F134" s="5"/>
      <c r="G134" s="6" t="s">
        <v>340</v>
      </c>
      <c r="H134" s="7">
        <v>44575</v>
      </c>
      <c r="I134" s="14" t="str">
        <f t="shared" si="22"/>
        <v/>
      </c>
      <c r="J134" s="13" t="str">
        <f t="shared" si="23"/>
        <v/>
      </c>
      <c r="K134" s="13" t="str">
        <f t="shared" si="24"/>
        <v>"population_u8": {</v>
      </c>
      <c r="L134" s="25" t="str">
        <f t="shared" si="25"/>
        <v>"UGA": {</v>
      </c>
      <c r="M134" s="13" t="str">
        <f t="shared" si="26"/>
        <v>"floods": "Percentage of people under 8 years old.&lt;br /&gt;&lt;br /&gt;Source Data: &lt;a target='_blank'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5" spans="1:19" ht="43.2" x14ac:dyDescent="0.55000000000000004">
      <c r="A135" s="9" t="s">
        <v>116</v>
      </c>
      <c r="B135" s="9" t="s">
        <v>30</v>
      </c>
      <c r="C135" s="9" t="s">
        <v>18</v>
      </c>
      <c r="D135" s="9" t="s">
        <v>204</v>
      </c>
      <c r="E135" s="21"/>
      <c r="F135" s="5"/>
      <c r="G135" s="6" t="s">
        <v>341</v>
      </c>
      <c r="H135" s="7">
        <v>44575</v>
      </c>
      <c r="I135" s="14" t="str">
        <f t="shared" si="22"/>
        <v/>
      </c>
      <c r="J135" s="13" t="str">
        <f t="shared" si="23"/>
        <v/>
      </c>
      <c r="K135" s="13" t="str">
        <f t="shared" si="24"/>
        <v>"population_u9": {</v>
      </c>
      <c r="L135" s="25" t="str">
        <f t="shared" si="25"/>
        <v>"PHL": {</v>
      </c>
      <c r="M135" s="13" t="str">
        <f t="shared" si="26"/>
        <v>"dengue": "Percentage of people under 9 years of age. &lt;br /&gt;&lt;br /&gt;Source demographic data: &lt;a target='_blank' href='https://data.humdata.org/dataset/philippines-pre-disaster-indicators'&gt;https://data.humdata.org/dataset/philippines-pre-disaster-indicators/&lt;/a&gt;"</v>
      </c>
      <c r="N135" s="26" t="str">
        <f t="shared" si="27"/>
        <v>}</v>
      </c>
      <c r="O135" s="13" t="str">
        <f t="shared" si="28"/>
        <v>}</v>
      </c>
      <c r="P135" s="13" t="str">
        <f t="shared" si="29"/>
        <v>,</v>
      </c>
      <c r="Q135" s="13" t="str">
        <f t="shared" si="30"/>
        <v/>
      </c>
      <c r="R135" s="13" t="str">
        <f t="shared" si="31"/>
        <v/>
      </c>
      <c r="S135" s="13" t="str">
        <f t="shared" si="32"/>
        <v>"population_u9": {"PHL": {"dengue": "Percentage of people under 9 years of age. &lt;br /&gt;&lt;br /&gt;Source demographic data: &lt;a target='_blank' href='https://data.humdata.org/dataset/philippines-pre-disaster-indicators'&gt;https://data.humdata.org/dataset/philippines-pre-disaster-indicators/&lt;/a&gt;"}},</v>
      </c>
    </row>
    <row r="136" spans="1:19" ht="57.6" x14ac:dyDescent="0.55000000000000004">
      <c r="A136" s="9" t="s">
        <v>116</v>
      </c>
      <c r="B136" s="9" t="s">
        <v>11</v>
      </c>
      <c r="C136" s="9" t="s">
        <v>8</v>
      </c>
      <c r="D136" s="9" t="s">
        <v>201</v>
      </c>
      <c r="E136" s="21"/>
      <c r="F136" s="5"/>
      <c r="G136" s="6" t="s">
        <v>281</v>
      </c>
      <c r="H136" s="19"/>
      <c r="I136" s="14" t="str">
        <f t="shared" si="22"/>
        <v/>
      </c>
      <c r="J136" s="13" t="str">
        <f t="shared" si="23"/>
        <v/>
      </c>
      <c r="K136" s="13" t="str">
        <f t="shared" si="24"/>
        <v>"populationTotal": {</v>
      </c>
      <c r="L136" s="25" t="str">
        <f t="shared" si="25"/>
        <v>"EGY": {</v>
      </c>
      <c r="M136"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7" spans="1:19" ht="57.6" x14ac:dyDescent="0.55000000000000004">
      <c r="A137" s="9" t="s">
        <v>116</v>
      </c>
      <c r="B137" s="9" t="s">
        <v>11</v>
      </c>
      <c r="C137" s="9" t="s">
        <v>19</v>
      </c>
      <c r="D137" s="9" t="s">
        <v>200</v>
      </c>
      <c r="E137" s="21"/>
      <c r="F137" s="5"/>
      <c r="G137" s="6" t="s">
        <v>281</v>
      </c>
      <c r="H137" s="7">
        <v>44737</v>
      </c>
      <c r="I137" s="14" t="str">
        <f t="shared" si="22"/>
        <v/>
      </c>
      <c r="J137" s="13" t="str">
        <f t="shared" si="23"/>
        <v/>
      </c>
      <c r="K137" s="13" t="str">
        <f t="shared" si="24"/>
        <v/>
      </c>
      <c r="L137" s="25" t="str">
        <f t="shared" si="25"/>
        <v>"ETH": {</v>
      </c>
      <c r="M137"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7" s="26" t="str">
        <f t="shared" si="27"/>
        <v>,</v>
      </c>
      <c r="O137" s="13" t="str">
        <f t="shared" si="28"/>
        <v/>
      </c>
      <c r="P137" s="13" t="str">
        <f t="shared" si="29"/>
        <v/>
      </c>
      <c r="Q137" s="13" t="str">
        <f t="shared" si="30"/>
        <v/>
      </c>
      <c r="R137" s="13" t="str">
        <f t="shared" si="31"/>
        <v/>
      </c>
      <c r="S137"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8" spans="1:19" ht="57.6" x14ac:dyDescent="0.55000000000000004">
      <c r="A138" s="9" t="s">
        <v>116</v>
      </c>
      <c r="B138" s="9" t="s">
        <v>11</v>
      </c>
      <c r="C138" s="9" t="s">
        <v>19</v>
      </c>
      <c r="D138" s="9" t="s">
        <v>199</v>
      </c>
      <c r="E138" s="21"/>
      <c r="F138" s="5"/>
      <c r="G138" s="6" t="s">
        <v>281</v>
      </c>
      <c r="H138" s="19"/>
      <c r="I138" s="14" t="str">
        <f t="shared" si="22"/>
        <v/>
      </c>
      <c r="J138" s="13" t="str">
        <f t="shared" si="23"/>
        <v/>
      </c>
      <c r="K138" s="13" t="str">
        <f t="shared" si="24"/>
        <v/>
      </c>
      <c r="L138" s="25" t="str">
        <f t="shared" si="25"/>
        <v/>
      </c>
      <c r="M138"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8" s="26" t="str">
        <f t="shared" si="27"/>
        <v>,</v>
      </c>
      <c r="O138" s="13" t="str">
        <f t="shared" si="28"/>
        <v/>
      </c>
      <c r="P138" s="13" t="str">
        <f t="shared" si="29"/>
        <v/>
      </c>
      <c r="Q138" s="13" t="str">
        <f t="shared" si="30"/>
        <v/>
      </c>
      <c r="R138" s="13" t="str">
        <f t="shared" si="31"/>
        <v/>
      </c>
      <c r="S138"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9" spans="1:19" ht="57.6" x14ac:dyDescent="0.55000000000000004">
      <c r="A139" s="9" t="s">
        <v>116</v>
      </c>
      <c r="B139" s="9" t="s">
        <v>11</v>
      </c>
      <c r="C139" s="9" t="s">
        <v>19</v>
      </c>
      <c r="D139" s="9" t="s">
        <v>202</v>
      </c>
      <c r="E139" s="21"/>
      <c r="F139" s="5"/>
      <c r="G139" s="6" t="s">
        <v>281</v>
      </c>
      <c r="H139" s="19"/>
      <c r="I139" s="14" t="str">
        <f t="shared" si="22"/>
        <v/>
      </c>
      <c r="J139" s="13" t="str">
        <f t="shared" si="23"/>
        <v/>
      </c>
      <c r="K139" s="13" t="str">
        <f t="shared" si="24"/>
        <v/>
      </c>
      <c r="L139" s="25" t="str">
        <f t="shared" si="25"/>
        <v/>
      </c>
      <c r="M139"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0" spans="1:19" ht="100.8" x14ac:dyDescent="0.55000000000000004">
      <c r="A140" s="9" t="s">
        <v>116</v>
      </c>
      <c r="B140" s="9" t="s">
        <v>11</v>
      </c>
      <c r="C140" s="9" t="s">
        <v>40</v>
      </c>
      <c r="D140" s="9" t="s">
        <v>200</v>
      </c>
      <c r="E140" s="21" t="s">
        <v>205</v>
      </c>
      <c r="F140" s="23">
        <v>44635</v>
      </c>
      <c r="G140" s="6" t="s">
        <v>282</v>
      </c>
      <c r="H140" s="7">
        <v>44635</v>
      </c>
      <c r="I140" s="14" t="str">
        <f t="shared" si="22"/>
        <v/>
      </c>
      <c r="J140" s="13" t="str">
        <f t="shared" si="23"/>
        <v/>
      </c>
      <c r="K140" s="13" t="str">
        <f t="shared" si="24"/>
        <v/>
      </c>
      <c r="L140" s="25" t="str">
        <f t="shared" si="25"/>
        <v>"KEN": {</v>
      </c>
      <c r="M140"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0" s="26" t="str">
        <f t="shared" si="27"/>
        <v>,</v>
      </c>
      <c r="O140" s="13" t="str">
        <f t="shared" si="28"/>
        <v/>
      </c>
      <c r="P140" s="13" t="str">
        <f t="shared" si="29"/>
        <v/>
      </c>
      <c r="Q140" s="13" t="str">
        <f t="shared" si="30"/>
        <v/>
      </c>
      <c r="R140" s="13" t="str">
        <f t="shared" si="31"/>
        <v/>
      </c>
      <c r="S140"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1" spans="1:19" ht="100.8" x14ac:dyDescent="0.55000000000000004">
      <c r="A141" s="9" t="s">
        <v>116</v>
      </c>
      <c r="B141" s="9" t="s">
        <v>11</v>
      </c>
      <c r="C141" s="9" t="s">
        <v>40</v>
      </c>
      <c r="D141" s="9" t="s">
        <v>199</v>
      </c>
      <c r="E141" s="21" t="s">
        <v>205</v>
      </c>
      <c r="F141" s="23">
        <v>44635</v>
      </c>
      <c r="G141" s="6" t="s">
        <v>282</v>
      </c>
      <c r="H141" s="7">
        <v>44635</v>
      </c>
      <c r="I141" s="14" t="str">
        <f t="shared" si="22"/>
        <v/>
      </c>
      <c r="J141" s="13" t="str">
        <f t="shared" si="23"/>
        <v/>
      </c>
      <c r="K141" s="13" t="str">
        <f t="shared" si="24"/>
        <v/>
      </c>
      <c r="L141" s="25" t="str">
        <f t="shared" si="25"/>
        <v/>
      </c>
      <c r="M14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1" s="26" t="str">
        <f t="shared" si="27"/>
        <v>}</v>
      </c>
      <c r="O141" s="13" t="str">
        <f t="shared" si="28"/>
        <v>,</v>
      </c>
      <c r="P141" s="13" t="str">
        <f t="shared" si="29"/>
        <v/>
      </c>
      <c r="Q141" s="13" t="str">
        <f t="shared" si="30"/>
        <v/>
      </c>
      <c r="R141" s="13" t="str">
        <f t="shared" si="31"/>
        <v/>
      </c>
      <c r="S14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2" spans="1:19" ht="57.6" x14ac:dyDescent="0.55000000000000004">
      <c r="A142" s="9" t="s">
        <v>116</v>
      </c>
      <c r="B142" s="9" t="s">
        <v>11</v>
      </c>
      <c r="C142" s="9" t="s">
        <v>245</v>
      </c>
      <c r="D142" s="9" t="s">
        <v>199</v>
      </c>
      <c r="E142" s="21"/>
      <c r="F142" s="5"/>
      <c r="G142" s="6" t="s">
        <v>283</v>
      </c>
      <c r="H142" s="7">
        <v>44798</v>
      </c>
      <c r="I142" s="14" t="str">
        <f t="shared" si="22"/>
        <v/>
      </c>
      <c r="J142" s="13" t="str">
        <f t="shared" si="23"/>
        <v/>
      </c>
      <c r="K142" s="13" t="str">
        <f t="shared" si="24"/>
        <v/>
      </c>
      <c r="L142" s="25" t="str">
        <f t="shared" si="25"/>
        <v>"MWI": {</v>
      </c>
      <c r="M14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2" s="26" t="str">
        <f t="shared" si="27"/>
        <v>}</v>
      </c>
      <c r="O142" s="13" t="str">
        <f t="shared" si="28"/>
        <v>,</v>
      </c>
      <c r="P142" s="13" t="str">
        <f t="shared" si="29"/>
        <v/>
      </c>
      <c r="Q142" s="13" t="str">
        <f t="shared" si="30"/>
        <v/>
      </c>
      <c r="R142" s="13" t="str">
        <f t="shared" si="31"/>
        <v/>
      </c>
      <c r="S14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3" spans="1:19" ht="57.6" x14ac:dyDescent="0.55000000000000004">
      <c r="A143" s="9" t="s">
        <v>116</v>
      </c>
      <c r="B143" s="9" t="s">
        <v>11</v>
      </c>
      <c r="C143" s="9" t="s">
        <v>18</v>
      </c>
      <c r="D143" s="9" t="s">
        <v>199</v>
      </c>
      <c r="E143" s="21"/>
      <c r="F143" s="5"/>
      <c r="G143" s="6" t="s">
        <v>342</v>
      </c>
      <c r="H143" s="7">
        <v>44659</v>
      </c>
      <c r="I143" s="14" t="str">
        <f t="shared" si="22"/>
        <v/>
      </c>
      <c r="J143" s="13" t="str">
        <f t="shared" si="23"/>
        <v/>
      </c>
      <c r="K143" s="13" t="str">
        <f t="shared" si="24"/>
        <v/>
      </c>
      <c r="L143" s="25" t="str">
        <f t="shared" si="25"/>
        <v>"PHL": {</v>
      </c>
      <c r="M14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58.4" x14ac:dyDescent="0.55000000000000004">
      <c r="A144" s="9" t="s">
        <v>116</v>
      </c>
      <c r="B144" s="9" t="s">
        <v>11</v>
      </c>
      <c r="C144" s="9" t="s">
        <v>263</v>
      </c>
      <c r="D144" s="9" t="s">
        <v>199</v>
      </c>
      <c r="E144" s="21" t="s">
        <v>277</v>
      </c>
      <c r="F144" s="5"/>
      <c r="G144" s="6" t="s">
        <v>343</v>
      </c>
      <c r="H144" s="19"/>
      <c r="I144" s="14" t="str">
        <f t="shared" si="22"/>
        <v/>
      </c>
      <c r="J144" s="13" t="str">
        <f t="shared" si="23"/>
        <v/>
      </c>
      <c r="K144" s="13" t="str">
        <f t="shared" si="24"/>
        <v/>
      </c>
      <c r="L144" s="25" t="str">
        <f t="shared" si="25"/>
        <v>"SSD": {</v>
      </c>
      <c r="M144" s="13"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4" s="26" t="str">
        <f t="shared" si="27"/>
        <v>}</v>
      </c>
      <c r="O144" s="13" t="str">
        <f t="shared" si="28"/>
        <v>,</v>
      </c>
      <c r="P144" s="13" t="str">
        <f t="shared" si="29"/>
        <v/>
      </c>
      <c r="Q144" s="13" t="str">
        <f t="shared" si="30"/>
        <v/>
      </c>
      <c r="R144" s="13" t="str">
        <f t="shared" si="31"/>
        <v/>
      </c>
      <c r="S144" s="13"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5" spans="1:19" ht="72" x14ac:dyDescent="0.55000000000000004">
      <c r="A145" s="9" t="s">
        <v>116</v>
      </c>
      <c r="B145" s="9" t="s">
        <v>11</v>
      </c>
      <c r="C145" s="9" t="s">
        <v>7</v>
      </c>
      <c r="D145" s="9" t="s">
        <v>200</v>
      </c>
      <c r="E145" s="21"/>
      <c r="F145" s="5"/>
      <c r="G145" s="6" t="s">
        <v>282</v>
      </c>
      <c r="H145" s="7">
        <v>44635</v>
      </c>
      <c r="I145" s="14" t="str">
        <f t="shared" si="22"/>
        <v/>
      </c>
      <c r="J145" s="13" t="str">
        <f t="shared" si="23"/>
        <v/>
      </c>
      <c r="K145" s="13" t="str">
        <f t="shared" si="24"/>
        <v/>
      </c>
      <c r="L145" s="25" t="str">
        <f t="shared" si="25"/>
        <v>"UGA": {</v>
      </c>
      <c r="M145"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 t="shared" si="27"/>
        <v>,</v>
      </c>
      <c r="O145" s="13" t="str">
        <f t="shared" si="28"/>
        <v/>
      </c>
      <c r="P145" s="13" t="str">
        <f t="shared" si="29"/>
        <v/>
      </c>
      <c r="Q145" s="13" t="str">
        <f t="shared" si="30"/>
        <v/>
      </c>
      <c r="R145" s="13" t="str">
        <f t="shared" si="31"/>
        <v/>
      </c>
      <c r="S145"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57.6" x14ac:dyDescent="0.55000000000000004">
      <c r="A146" s="9" t="s">
        <v>116</v>
      </c>
      <c r="B146" s="9" t="s">
        <v>11</v>
      </c>
      <c r="C146" s="9" t="s">
        <v>7</v>
      </c>
      <c r="D146" s="9" t="s">
        <v>199</v>
      </c>
      <c r="E146" s="21"/>
      <c r="F146" s="5"/>
      <c r="G146" s="6" t="s">
        <v>281</v>
      </c>
      <c r="H146" s="7">
        <v>44575</v>
      </c>
      <c r="I146" s="14" t="str">
        <f t="shared" si="22"/>
        <v/>
      </c>
      <c r="J146" s="13" t="str">
        <f t="shared" si="23"/>
        <v/>
      </c>
      <c r="K146" s="13" t="str">
        <f t="shared" si="24"/>
        <v/>
      </c>
      <c r="L146" s="25" t="str">
        <f t="shared" si="25"/>
        <v/>
      </c>
      <c r="M14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6" s="26" t="str">
        <f t="shared" si="27"/>
        <v>}</v>
      </c>
      <c r="O146" s="13" t="str">
        <f t="shared" si="28"/>
        <v>,</v>
      </c>
      <c r="P146" s="13" t="str">
        <f t="shared" si="29"/>
        <v/>
      </c>
      <c r="Q146" s="13" t="str">
        <f t="shared" si="30"/>
        <v/>
      </c>
      <c r="R146" s="13" t="str">
        <f t="shared" si="31"/>
        <v/>
      </c>
      <c r="S14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7" spans="1:19" ht="57.6" x14ac:dyDescent="0.55000000000000004">
      <c r="A147" s="9" t="s">
        <v>116</v>
      </c>
      <c r="B147" s="9" t="s">
        <v>11</v>
      </c>
      <c r="C147" s="9" t="s">
        <v>41</v>
      </c>
      <c r="D147" s="9" t="s">
        <v>200</v>
      </c>
      <c r="E147" s="21"/>
      <c r="F147" s="5"/>
      <c r="G147" s="6" t="s">
        <v>281</v>
      </c>
      <c r="H147" s="19"/>
      <c r="I147" s="14" t="str">
        <f t="shared" si="22"/>
        <v/>
      </c>
      <c r="J147" s="13" t="str">
        <f t="shared" si="23"/>
        <v/>
      </c>
      <c r="K147" s="13" t="str">
        <f t="shared" si="24"/>
        <v/>
      </c>
      <c r="L147" s="25" t="str">
        <f t="shared" si="25"/>
        <v>"ZMB": {</v>
      </c>
      <c r="M147"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7" s="26" t="str">
        <f t="shared" si="27"/>
        <v>,</v>
      </c>
      <c r="O147" s="13" t="str">
        <f t="shared" si="28"/>
        <v/>
      </c>
      <c r="P147" s="13" t="str">
        <f t="shared" si="29"/>
        <v/>
      </c>
      <c r="Q147" s="13" t="str">
        <f t="shared" si="30"/>
        <v/>
      </c>
      <c r="R147" s="13" t="str">
        <f t="shared" si="31"/>
        <v/>
      </c>
      <c r="S147" s="13" t="str">
        <f t="shared" si="32"/>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8" spans="1:19" ht="57.6" x14ac:dyDescent="0.55000000000000004">
      <c r="A148" s="9" t="s">
        <v>116</v>
      </c>
      <c r="B148" s="9" t="s">
        <v>11</v>
      </c>
      <c r="C148" s="9" t="s">
        <v>41</v>
      </c>
      <c r="D148" s="9" t="s">
        <v>199</v>
      </c>
      <c r="E148" s="21"/>
      <c r="F148" s="5"/>
      <c r="G148" s="6" t="s">
        <v>281</v>
      </c>
      <c r="H148" s="19"/>
      <c r="I148" s="14" t="str">
        <f t="shared" si="22"/>
        <v/>
      </c>
      <c r="J148" s="13" t="str">
        <f t="shared" si="23"/>
        <v/>
      </c>
      <c r="K148" s="13" t="str">
        <f t="shared" si="24"/>
        <v/>
      </c>
      <c r="L148" s="25" t="str">
        <f t="shared" si="25"/>
        <v/>
      </c>
      <c r="M148"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 t="shared" si="27"/>
        <v>}</v>
      </c>
      <c r="O148" s="13" t="str">
        <f t="shared" si="28"/>
        <v>,</v>
      </c>
      <c r="P148" s="13" t="str">
        <f t="shared" si="29"/>
        <v/>
      </c>
      <c r="Q148" s="13" t="str">
        <f t="shared" si="30"/>
        <v/>
      </c>
      <c r="R148" s="13" t="str">
        <f t="shared" si="31"/>
        <v/>
      </c>
      <c r="S148"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100.8" x14ac:dyDescent="0.55000000000000004">
      <c r="A149" s="9" t="s">
        <v>116</v>
      </c>
      <c r="B149" s="9" t="s">
        <v>11</v>
      </c>
      <c r="C149" s="9" t="s">
        <v>9</v>
      </c>
      <c r="D149" s="9" t="s">
        <v>200</v>
      </c>
      <c r="E149" s="21" t="s">
        <v>146</v>
      </c>
      <c r="F149" s="23">
        <v>44614</v>
      </c>
      <c r="G149" s="6" t="s">
        <v>284</v>
      </c>
      <c r="H149" s="7">
        <v>44575</v>
      </c>
      <c r="I149" s="14" t="str">
        <f t="shared" si="22"/>
        <v/>
      </c>
      <c r="J149" s="13" t="str">
        <f t="shared" si="23"/>
        <v/>
      </c>
      <c r="K149" s="13" t="str">
        <f t="shared" si="24"/>
        <v/>
      </c>
      <c r="L149" s="25" t="str">
        <f t="shared" si="25"/>
        <v>"ZWE": {</v>
      </c>
      <c r="M149" s="13" t="str">
        <f t="shared" si="26"/>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9" s="26" t="str">
        <f t="shared" si="27"/>
        <v>}</v>
      </c>
      <c r="O149" s="13" t="str">
        <f t="shared" si="28"/>
        <v>}</v>
      </c>
      <c r="P149" s="13" t="str">
        <f t="shared" si="29"/>
        <v>,</v>
      </c>
      <c r="Q149" s="13" t="str">
        <f t="shared" si="30"/>
        <v/>
      </c>
      <c r="R149" s="13" t="str">
        <f t="shared" si="31"/>
        <v/>
      </c>
      <c r="S149" s="13" t="str">
        <f t="shared" si="32"/>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0" spans="1:19" ht="43.2" x14ac:dyDescent="0.55000000000000004">
      <c r="A150" s="9" t="s">
        <v>116</v>
      </c>
      <c r="B150" s="9" t="s">
        <v>16</v>
      </c>
      <c r="C150" s="9" t="s">
        <v>19</v>
      </c>
      <c r="D150" s="9" t="s">
        <v>202</v>
      </c>
      <c r="E150" s="21"/>
      <c r="F150" s="5"/>
      <c r="G150" s="6" t="s">
        <v>17</v>
      </c>
      <c r="H150" s="7">
        <v>44575</v>
      </c>
      <c r="I150" s="14" t="str">
        <f t="shared" si="22"/>
        <v/>
      </c>
      <c r="J150" s="13" t="str">
        <f t="shared" si="23"/>
        <v/>
      </c>
      <c r="K150" s="13" t="str">
        <f t="shared" si="24"/>
        <v>"potential_cases": {</v>
      </c>
      <c r="L150" s="25" t="str">
        <f t="shared" si="25"/>
        <v>"ETH": {</v>
      </c>
      <c r="M150"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0" s="26" t="str">
        <f t="shared" si="27"/>
        <v>}</v>
      </c>
      <c r="O150" s="13" t="str">
        <f t="shared" si="28"/>
        <v>,</v>
      </c>
      <c r="P150" s="13" t="str">
        <f t="shared" si="29"/>
        <v/>
      </c>
      <c r="Q150" s="13" t="str">
        <f t="shared" si="30"/>
        <v/>
      </c>
      <c r="R150" s="13" t="str">
        <f t="shared" si="31"/>
        <v/>
      </c>
      <c r="S150"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1" spans="1:19" ht="43.2" x14ac:dyDescent="0.55000000000000004">
      <c r="A151" s="9" t="s">
        <v>116</v>
      </c>
      <c r="B151" s="9" t="s">
        <v>16</v>
      </c>
      <c r="C151" s="9" t="s">
        <v>18</v>
      </c>
      <c r="D151" s="9" t="s">
        <v>204</v>
      </c>
      <c r="E151" s="21"/>
      <c r="F151" s="5"/>
      <c r="G151" s="6" t="s">
        <v>285</v>
      </c>
      <c r="H151" s="7">
        <v>44575</v>
      </c>
      <c r="I151" s="14" t="str">
        <f t="shared" si="22"/>
        <v/>
      </c>
      <c r="J151" s="13" t="str">
        <f t="shared" si="23"/>
        <v/>
      </c>
      <c r="K151" s="13" t="str">
        <f t="shared" si="24"/>
        <v/>
      </c>
      <c r="L151" s="25" t="str">
        <f t="shared" si="25"/>
        <v>"PHL": {</v>
      </c>
      <c r="M151" s="13" t="str">
        <f t="shared" si="26"/>
        <v>"dengue": "Number of potential dengue cases, based on dengue risk and demographic data. &lt;br /&gt;&lt;br /&gt;Source demographic data: &lt;a target='_blank' href='https://data.humdata.org/dataset/philippines-pre-disaster-indicators'&gt;https://data.humdata.org/dataset/philippines-pre-disaster-indicators/&lt;/a&gt;"</v>
      </c>
      <c r="N151" s="26" t="str">
        <f t="shared" si="27"/>
        <v>}</v>
      </c>
      <c r="O151" s="13" t="str">
        <f t="shared" si="28"/>
        <v>}</v>
      </c>
      <c r="P151" s="13" t="str">
        <f t="shared" si="29"/>
        <v>,</v>
      </c>
      <c r="Q151" s="13" t="str">
        <f t="shared" si="30"/>
        <v/>
      </c>
      <c r="R151" s="13" t="str">
        <f t="shared" si="31"/>
        <v/>
      </c>
      <c r="S151" s="13" t="str">
        <f t="shared" si="32"/>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2" spans="1:19" ht="43.2" x14ac:dyDescent="0.55000000000000004">
      <c r="A152" s="9" t="s">
        <v>116</v>
      </c>
      <c r="B152" s="9" t="s">
        <v>23</v>
      </c>
      <c r="C152" s="9" t="s">
        <v>19</v>
      </c>
      <c r="D152" s="9" t="s">
        <v>202</v>
      </c>
      <c r="E152" s="21"/>
      <c r="F152" s="5"/>
      <c r="G152" s="6" t="s">
        <v>286</v>
      </c>
      <c r="H152" s="7">
        <v>44575</v>
      </c>
      <c r="I152" s="14" t="str">
        <f t="shared" si="22"/>
        <v/>
      </c>
      <c r="J152" s="13" t="str">
        <f t="shared" si="23"/>
        <v/>
      </c>
      <c r="K152" s="13" t="str">
        <f t="shared" si="24"/>
        <v>"potential_cases_65": {</v>
      </c>
      <c r="L152" s="25" t="str">
        <f t="shared" si="25"/>
        <v>"ETH": {</v>
      </c>
      <c r="M152" s="13" t="str">
        <f t="shared" si="26"/>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2" s="26" t="str">
        <f t="shared" si="27"/>
        <v>}</v>
      </c>
      <c r="O152" s="13" t="str">
        <f t="shared" si="28"/>
        <v>,</v>
      </c>
      <c r="P152" s="13" t="str">
        <f t="shared" si="29"/>
        <v/>
      </c>
      <c r="Q152" s="13" t="str">
        <f t="shared" si="30"/>
        <v/>
      </c>
      <c r="R152" s="13" t="str">
        <f t="shared" si="31"/>
        <v/>
      </c>
      <c r="S152" s="13" t="str">
        <f t="shared" si="32"/>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3" spans="1:19" ht="43.2" x14ac:dyDescent="0.55000000000000004">
      <c r="A153" s="9" t="s">
        <v>116</v>
      </c>
      <c r="B153" s="9" t="s">
        <v>23</v>
      </c>
      <c r="C153" s="9" t="s">
        <v>18</v>
      </c>
      <c r="D153" s="9" t="s">
        <v>204</v>
      </c>
      <c r="E153" s="21"/>
      <c r="F153" s="5"/>
      <c r="G153" s="6" t="s">
        <v>287</v>
      </c>
      <c r="H153" s="7">
        <v>44575</v>
      </c>
      <c r="I153" s="14" t="str">
        <f t="shared" si="22"/>
        <v/>
      </c>
      <c r="J153" s="13" t="str">
        <f t="shared" si="23"/>
        <v/>
      </c>
      <c r="K153" s="13" t="str">
        <f t="shared" si="24"/>
        <v/>
      </c>
      <c r="L153" s="25" t="str">
        <f t="shared" si="25"/>
        <v>"PHL": {</v>
      </c>
      <c r="M153" s="13" t="str">
        <f t="shared" si="26"/>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3" s="26" t="str">
        <f t="shared" si="27"/>
        <v>}</v>
      </c>
      <c r="O153" s="13" t="str">
        <f t="shared" si="28"/>
        <v>}</v>
      </c>
      <c r="P153" s="13" t="str">
        <f t="shared" si="29"/>
        <v>,</v>
      </c>
      <c r="Q153" s="13" t="str">
        <f t="shared" si="30"/>
        <v/>
      </c>
      <c r="R153" s="13" t="str">
        <f t="shared" si="31"/>
        <v/>
      </c>
      <c r="S153" s="13" t="str">
        <f t="shared" si="32"/>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54" spans="1:19" ht="57.6" x14ac:dyDescent="0.55000000000000004">
      <c r="A154" s="9" t="s">
        <v>116</v>
      </c>
      <c r="B154" s="9" t="s">
        <v>20</v>
      </c>
      <c r="C154" s="9" t="s">
        <v>19</v>
      </c>
      <c r="D154" s="9" t="s">
        <v>202</v>
      </c>
      <c r="E154" s="21"/>
      <c r="F154" s="5"/>
      <c r="G154" s="6" t="s">
        <v>288</v>
      </c>
      <c r="H154" s="7">
        <v>44575</v>
      </c>
      <c r="I154" s="14" t="str">
        <f t="shared" si="22"/>
        <v/>
      </c>
      <c r="J154" s="13" t="str">
        <f t="shared" si="23"/>
        <v/>
      </c>
      <c r="K154" s="13" t="str">
        <f t="shared" si="24"/>
        <v>"potential_cases_U5": {</v>
      </c>
      <c r="L154" s="25" t="str">
        <f t="shared" si="25"/>
        <v>"ETH": {</v>
      </c>
      <c r="M154" s="13" t="str">
        <f t="shared" si="26"/>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54" s="26" t="str">
        <f t="shared" si="27"/>
        <v>}</v>
      </c>
      <c r="O154" s="13" t="str">
        <f t="shared" si="28"/>
        <v>}</v>
      </c>
      <c r="P154" s="13" t="str">
        <f t="shared" si="29"/>
        <v>,</v>
      </c>
      <c r="Q154" s="13" t="str">
        <f t="shared" si="30"/>
        <v/>
      </c>
      <c r="R154" s="13" t="str">
        <f t="shared" si="31"/>
        <v/>
      </c>
      <c r="S154" s="13" t="str">
        <f t="shared" si="32"/>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55" spans="1:19" ht="43.2" x14ac:dyDescent="0.55000000000000004">
      <c r="A155" s="9" t="s">
        <v>116</v>
      </c>
      <c r="B155" s="9" t="s">
        <v>22</v>
      </c>
      <c r="C155" s="9" t="s">
        <v>18</v>
      </c>
      <c r="D155" s="9" t="s">
        <v>204</v>
      </c>
      <c r="E155" s="21"/>
      <c r="F155" s="5"/>
      <c r="G155" s="6" t="s">
        <v>289</v>
      </c>
      <c r="H155" s="7">
        <v>44575</v>
      </c>
      <c r="I155" s="14" t="str">
        <f t="shared" si="22"/>
        <v/>
      </c>
      <c r="J155" s="13" t="str">
        <f t="shared" si="23"/>
        <v/>
      </c>
      <c r="K155" s="13" t="str">
        <f t="shared" si="24"/>
        <v>"potential_cases_U9": {</v>
      </c>
      <c r="L155" s="25" t="str">
        <f t="shared" si="25"/>
        <v>"PHL": {</v>
      </c>
      <c r="M155" s="13" t="str">
        <f t="shared" si="26"/>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55" s="26" t="str">
        <f t="shared" si="27"/>
        <v>}</v>
      </c>
      <c r="O155" s="13" t="str">
        <f t="shared" si="28"/>
        <v>}</v>
      </c>
      <c r="P155" s="13" t="str">
        <f t="shared" si="29"/>
        <v>,</v>
      </c>
      <c r="Q155" s="13" t="str">
        <f t="shared" si="30"/>
        <v/>
      </c>
      <c r="R155" s="13" t="str">
        <f t="shared" si="31"/>
        <v/>
      </c>
      <c r="S155" s="13" t="str">
        <f t="shared" si="32"/>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56" spans="1:19" ht="43.2" x14ac:dyDescent="0.55000000000000004">
      <c r="A156" s="9" t="s">
        <v>116</v>
      </c>
      <c r="B156" s="9" t="s">
        <v>57</v>
      </c>
      <c r="C156" s="9" t="s">
        <v>7</v>
      </c>
      <c r="D156" s="9" t="s">
        <v>199</v>
      </c>
      <c r="E156" s="21"/>
      <c r="F156" s="5"/>
      <c r="G156" s="6" t="s">
        <v>58</v>
      </c>
      <c r="H156" s="7">
        <v>44575</v>
      </c>
      <c r="I156" s="14" t="str">
        <f t="shared" si="22"/>
        <v/>
      </c>
      <c r="J156" s="13" t="str">
        <f t="shared" si="23"/>
        <v/>
      </c>
      <c r="K156" s="13" t="str">
        <f t="shared" si="24"/>
        <v>"poverty_incidence": {</v>
      </c>
      <c r="L156" s="25" t="str">
        <f t="shared" si="25"/>
        <v>"UGA": {</v>
      </c>
      <c r="M156"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56" s="26" t="str">
        <f t="shared" si="27"/>
        <v>}</v>
      </c>
      <c r="O156" s="13" t="str">
        <f t="shared" si="28"/>
        <v>}</v>
      </c>
      <c r="P156" s="13" t="str">
        <f t="shared" si="29"/>
        <v>,</v>
      </c>
      <c r="Q156" s="13" t="str">
        <f t="shared" si="30"/>
        <v/>
      </c>
      <c r="R156" s="13" t="str">
        <f t="shared" si="31"/>
        <v/>
      </c>
      <c r="S156"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57" spans="1:19" ht="28.8" x14ac:dyDescent="0.55000000000000004">
      <c r="A157" s="9" t="s">
        <v>116</v>
      </c>
      <c r="B157" s="9" t="s">
        <v>130</v>
      </c>
      <c r="C157" s="9" t="s">
        <v>18</v>
      </c>
      <c r="D157" s="9" t="s">
        <v>203</v>
      </c>
      <c r="E157" s="21" t="s">
        <v>232</v>
      </c>
      <c r="F157" s="5"/>
      <c r="G157" s="6" t="s">
        <v>240</v>
      </c>
      <c r="H157" s="19"/>
      <c r="I157" s="14" t="str">
        <f t="shared" si="22"/>
        <v/>
      </c>
      <c r="J157" s="13" t="str">
        <f t="shared" si="23"/>
        <v/>
      </c>
      <c r="K157" s="13" t="str">
        <f t="shared" si="24"/>
        <v>"prob_within_50km": {</v>
      </c>
      <c r="L157" s="25" t="str">
        <f t="shared" si="25"/>
        <v>"PHL": {</v>
      </c>
      <c r="M157" s="13" t="str">
        <f t="shared" si="26"/>
        <v>"typhoon": "&lt;p&gt;Probability for a Municipality being with in 50km of the forecasted typhoon track. Source for Typhoon forecast is ECMWF&lt;/p&gt;"</v>
      </c>
      <c r="N157" s="26" t="str">
        <f t="shared" si="27"/>
        <v>}</v>
      </c>
      <c r="O157" s="13" t="str">
        <f t="shared" si="28"/>
        <v>}</v>
      </c>
      <c r="P157" s="13" t="str">
        <f t="shared" si="29"/>
        <v>,</v>
      </c>
      <c r="Q157" s="13" t="str">
        <f t="shared" si="30"/>
        <v/>
      </c>
      <c r="R157" s="13" t="str">
        <f t="shared" si="31"/>
        <v/>
      </c>
      <c r="S157" s="13" t="str">
        <f t="shared" si="32"/>
        <v>"prob_within_50km": {"PHL": {"typhoon": "&lt;p&gt;Probability for a Municipality being with in 50km of the forecasted typhoon track. Source for Typhoon forecast is ECMWF&lt;/p&gt;"}},</v>
      </c>
    </row>
    <row r="158" spans="1:19" ht="43.2" x14ac:dyDescent="0.55000000000000004">
      <c r="A158" s="9" t="s">
        <v>116</v>
      </c>
      <c r="B158" s="9" t="s">
        <v>132</v>
      </c>
      <c r="C158" s="9" t="s">
        <v>18</v>
      </c>
      <c r="D158" s="9" t="s">
        <v>203</v>
      </c>
      <c r="E158" s="21" t="s">
        <v>241</v>
      </c>
      <c r="F158" s="5"/>
      <c r="G158" s="6" t="s">
        <v>242</v>
      </c>
      <c r="H158" s="19"/>
      <c r="I158" s="14" t="str">
        <f t="shared" si="22"/>
        <v/>
      </c>
      <c r="J158" s="13" t="str">
        <f t="shared" si="23"/>
        <v/>
      </c>
      <c r="K158" s="13" t="str">
        <f t="shared" si="24"/>
        <v>"rainfall": {</v>
      </c>
      <c r="L158" s="25" t="str">
        <f t="shared" si="25"/>
        <v>"PHL": {</v>
      </c>
      <c r="M158" s="13" t="str">
        <f t="shared" si="26"/>
        <v>"typhoon": "&lt;p&gt;24 Hour Precipitation Total extracted from forecast issued by The Weather Prediction Center (WPC) of National Atmospheric Administration, NOAA.&lt;/p&gt;"</v>
      </c>
      <c r="N158" s="26" t="str">
        <f t="shared" si="27"/>
        <v>}</v>
      </c>
      <c r="O158" s="13" t="str">
        <f t="shared" si="28"/>
        <v>}</v>
      </c>
      <c r="P158" s="13" t="str">
        <f t="shared" si="29"/>
        <v>,</v>
      </c>
      <c r="Q158" s="13" t="str">
        <f t="shared" si="30"/>
        <v/>
      </c>
      <c r="R158" s="13" t="str">
        <f t="shared" si="31"/>
        <v/>
      </c>
      <c r="S158" s="13" t="str">
        <f t="shared" si="32"/>
        <v>"rainfall": {"PHL": {"typhoon": "&lt;p&gt;24 Hour Precipitation Total extracted from forecast issued by The Weather Prediction Center (WPC) of National Atmospheric Administration, NOAA.&lt;/p&gt;"}},</v>
      </c>
    </row>
    <row r="159" spans="1:19" ht="57.6" x14ac:dyDescent="0.55000000000000004">
      <c r="A159" s="9" t="s">
        <v>116</v>
      </c>
      <c r="B159" s="9" t="s">
        <v>46</v>
      </c>
      <c r="C159" s="9" t="s">
        <v>8</v>
      </c>
      <c r="D159" s="9" t="s">
        <v>201</v>
      </c>
      <c r="E159" s="21"/>
      <c r="F159" s="5"/>
      <c r="G159" s="6" t="s">
        <v>47</v>
      </c>
      <c r="H159" s="7">
        <v>44575</v>
      </c>
      <c r="I159" s="14" t="str">
        <f t="shared" si="22"/>
        <v/>
      </c>
      <c r="J159" s="13" t="str">
        <f t="shared" si="23"/>
        <v/>
      </c>
      <c r="K159" s="13" t="str">
        <f t="shared" si="24"/>
        <v>"rainfall_extent": {</v>
      </c>
      <c r="L159" s="25" t="str">
        <f t="shared" si="25"/>
        <v>"EGY": {</v>
      </c>
      <c r="M159"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9" s="26" t="str">
        <f t="shared" si="27"/>
        <v>}</v>
      </c>
      <c r="O159" s="13" t="str">
        <f t="shared" si="28"/>
        <v>}</v>
      </c>
      <c r="P159" s="13" t="str">
        <f t="shared" si="29"/>
        <v>,</v>
      </c>
      <c r="Q159" s="13" t="str">
        <f t="shared" si="30"/>
        <v/>
      </c>
      <c r="R159" s="13" t="str">
        <f t="shared" si="31"/>
        <v/>
      </c>
      <c r="S159"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0" spans="1:19" ht="86.4" x14ac:dyDescent="0.55000000000000004">
      <c r="A160" s="9" t="s">
        <v>116</v>
      </c>
      <c r="B160" s="9" t="s">
        <v>250</v>
      </c>
      <c r="C160" s="9" t="s">
        <v>19</v>
      </c>
      <c r="D160" s="9" t="s">
        <v>200</v>
      </c>
      <c r="E160" s="21"/>
      <c r="F160" s="5"/>
      <c r="G160" s="6" t="s">
        <v>344</v>
      </c>
      <c r="H160" s="7">
        <v>44737</v>
      </c>
      <c r="I160" s="14" t="str">
        <f t="shared" si="22"/>
        <v/>
      </c>
      <c r="J160" s="13" t="str">
        <f t="shared" si="23"/>
        <v/>
      </c>
      <c r="K160" s="13" t="str">
        <f t="shared" si="24"/>
        <v>"rainfall_forecast": {</v>
      </c>
      <c r="L160" s="25" t="str">
        <f t="shared" si="25"/>
        <v>"ETH": {</v>
      </c>
      <c r="M160"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0" s="26" t="str">
        <f t="shared" si="27"/>
        <v>}</v>
      </c>
      <c r="O160" s="13" t="str">
        <f t="shared" si="28"/>
        <v>,</v>
      </c>
      <c r="P160" s="13" t="str">
        <f t="shared" si="29"/>
        <v/>
      </c>
      <c r="Q160" s="13" t="str">
        <f t="shared" si="30"/>
        <v/>
      </c>
      <c r="R160" s="13" t="str">
        <f t="shared" si="31"/>
        <v/>
      </c>
      <c r="S160"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1" spans="1:19" ht="86.4" x14ac:dyDescent="0.55000000000000004">
      <c r="A161" s="9" t="s">
        <v>116</v>
      </c>
      <c r="B161" s="9" t="s">
        <v>250</v>
      </c>
      <c r="C161" s="9" t="s">
        <v>7</v>
      </c>
      <c r="D161" s="9" t="s">
        <v>200</v>
      </c>
      <c r="E161" s="21"/>
      <c r="F161" s="5"/>
      <c r="G161" s="6" t="s">
        <v>344</v>
      </c>
      <c r="H161" s="19"/>
      <c r="I161" s="14" t="str">
        <f t="shared" si="22"/>
        <v/>
      </c>
      <c r="J161" s="13" t="str">
        <f t="shared" si="23"/>
        <v/>
      </c>
      <c r="K161" s="13" t="str">
        <f t="shared" si="24"/>
        <v/>
      </c>
      <c r="L161" s="25" t="str">
        <f t="shared" si="25"/>
        <v>"UGA": {</v>
      </c>
      <c r="M161" s="13" t="str">
        <f t="shared" si="26"/>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1" s="26" t="str">
        <f t="shared" si="27"/>
        <v>}</v>
      </c>
      <c r="O161" s="13" t="str">
        <f t="shared" si="28"/>
        <v>}</v>
      </c>
      <c r="P161" s="13" t="str">
        <f t="shared" si="29"/>
        <v>,</v>
      </c>
      <c r="Q161" s="13" t="str">
        <f t="shared" si="30"/>
        <v/>
      </c>
      <c r="R161" s="13" t="str">
        <f t="shared" si="31"/>
        <v/>
      </c>
      <c r="S161" s="13" t="str">
        <f t="shared" si="32"/>
        <v>"UGA":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2" spans="1:19" ht="28.8" x14ac:dyDescent="0.55000000000000004">
      <c r="A162" s="9" t="s">
        <v>116</v>
      </c>
      <c r="B162" s="9" t="s">
        <v>134</v>
      </c>
      <c r="C162" s="9" t="s">
        <v>8</v>
      </c>
      <c r="D162" s="9" t="s">
        <v>201</v>
      </c>
      <c r="E162" s="21"/>
      <c r="F162" s="5"/>
      <c r="G162" s="6" t="s">
        <v>39</v>
      </c>
      <c r="H162" s="19"/>
      <c r="I162" s="14" t="str">
        <f t="shared" si="22"/>
        <v/>
      </c>
      <c r="J162" s="13" t="str">
        <f t="shared" si="23"/>
        <v/>
      </c>
      <c r="K162" s="13" t="str">
        <f t="shared" si="24"/>
        <v>"red_crescent_branches": {</v>
      </c>
      <c r="L162" s="25" t="str">
        <f t="shared" si="25"/>
        <v>"EGY": {</v>
      </c>
      <c r="M162" s="13" t="str">
        <f t="shared" si="26"/>
        <v>"heavy-rain": "This layer represents the locations of the local branches, the source of this data comes from the National Society and may need updating.&lt;br /&gt;&lt;br /&gt;Source link: Egyptian Red Crescent Society (ERCS). Year: 2020."</v>
      </c>
      <c r="N162" s="26" t="str">
        <f t="shared" si="27"/>
        <v>}</v>
      </c>
      <c r="O162" s="13" t="str">
        <f t="shared" si="28"/>
        <v>}</v>
      </c>
      <c r="P162" s="13" t="str">
        <f t="shared" si="29"/>
        <v>,</v>
      </c>
      <c r="Q162" s="13" t="str">
        <f t="shared" si="30"/>
        <v/>
      </c>
      <c r="R162" s="13" t="str">
        <f t="shared" si="31"/>
        <v/>
      </c>
      <c r="S162"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63" spans="1:19" ht="28.8" x14ac:dyDescent="0.55000000000000004">
      <c r="A163" s="9" t="s">
        <v>116</v>
      </c>
      <c r="B163" s="9" t="s">
        <v>34</v>
      </c>
      <c r="C163" s="9" t="s">
        <v>8</v>
      </c>
      <c r="D163" s="9" t="s">
        <v>201</v>
      </c>
      <c r="E163" s="21"/>
      <c r="F163" s="5"/>
      <c r="G163" s="6" t="s">
        <v>39</v>
      </c>
      <c r="H163" s="7">
        <v>44575</v>
      </c>
      <c r="I163" s="14" t="str">
        <f t="shared" si="22"/>
        <v/>
      </c>
      <c r="J163" s="13" t="str">
        <f t="shared" si="23"/>
        <v/>
      </c>
      <c r="K163" s="13" t="str">
        <f t="shared" si="24"/>
        <v>"red_cross_branches": {</v>
      </c>
      <c r="L163" s="25" t="str">
        <f t="shared" si="25"/>
        <v>"EGY": {</v>
      </c>
      <c r="M163" s="13" t="str">
        <f t="shared" si="26"/>
        <v>"heavy-rain": "This layer represents the locations of the local branches, the source of this data comes from the National Society and may need updating.&lt;br /&gt;&lt;br /&gt;Source link: Egyptian Red Crescent Society (ERCS). Year: 2020."</v>
      </c>
      <c r="N163" s="26" t="str">
        <f t="shared" si="27"/>
        <v>}</v>
      </c>
      <c r="O163" s="13" t="str">
        <f t="shared" si="28"/>
        <v>,</v>
      </c>
      <c r="P163" s="13" t="str">
        <f t="shared" si="29"/>
        <v/>
      </c>
      <c r="Q163" s="13" t="str">
        <f t="shared" si="30"/>
        <v/>
      </c>
      <c r="R163" s="13" t="str">
        <f t="shared" si="31"/>
        <v/>
      </c>
      <c r="S163" s="13" t="str">
        <f t="shared" si="32"/>
        <v>"red_cross_branches": {"EGY": {"heavy-rain": "This layer represents the locations of the local branches, the source of this data comes from the National Society and may need updating.&lt;br /&gt;&lt;br /&gt;Source link: Egyptian Red Crescent Society (ERCS). Year: 2020."},</v>
      </c>
    </row>
    <row r="164" spans="1:19" ht="28.8" x14ac:dyDescent="0.55000000000000004">
      <c r="A164" s="9" t="s">
        <v>116</v>
      </c>
      <c r="B164" s="9" t="s">
        <v>34</v>
      </c>
      <c r="C164" s="9" t="s">
        <v>19</v>
      </c>
      <c r="D164" s="9" t="s">
        <v>200</v>
      </c>
      <c r="E164" s="21"/>
      <c r="F164" s="5"/>
      <c r="G164" s="6" t="s">
        <v>38</v>
      </c>
      <c r="H164" s="7">
        <v>44737</v>
      </c>
      <c r="I164" s="14" t="str">
        <f t="shared" si="22"/>
        <v/>
      </c>
      <c r="J164" s="13" t="str">
        <f t="shared" si="23"/>
        <v/>
      </c>
      <c r="K164" s="13" t="str">
        <f t="shared" si="24"/>
        <v/>
      </c>
      <c r="L164" s="25" t="str">
        <f t="shared" si="25"/>
        <v>"ETH": {</v>
      </c>
      <c r="M164" s="13" t="str">
        <f t="shared" si="26"/>
        <v>"drought": "This layer represents the locations of the local branches, the source of this data comes from the National Society and may need updating.&lt;br /&gt;&lt;br /&gt;Source link: Ethiopia Red Cross Society (ERCS). Year: 2020."</v>
      </c>
      <c r="N164" s="26" t="str">
        <f t="shared" si="27"/>
        <v>,</v>
      </c>
      <c r="O164" s="13" t="str">
        <f t="shared" si="28"/>
        <v/>
      </c>
      <c r="P164" s="13" t="str">
        <f t="shared" si="29"/>
        <v/>
      </c>
      <c r="Q164" s="13" t="str">
        <f t="shared" si="30"/>
        <v/>
      </c>
      <c r="R164" s="13" t="str">
        <f t="shared" si="31"/>
        <v/>
      </c>
      <c r="S164" s="13" t="str">
        <f t="shared" si="32"/>
        <v>"ETH": {"drought": "This layer represents the locations of the local branches, the source of this data comes from the National Society and may need updating.&lt;br /&gt;&lt;br /&gt;Source link: Ethiopia Red Cross Society (ERCS). Year: 2020.",</v>
      </c>
    </row>
    <row r="165" spans="1:19" ht="28.8" x14ac:dyDescent="0.55000000000000004">
      <c r="A165" s="9" t="s">
        <v>116</v>
      </c>
      <c r="B165" s="9" t="s">
        <v>34</v>
      </c>
      <c r="C165" s="9" t="s">
        <v>19</v>
      </c>
      <c r="D165" s="9" t="s">
        <v>199</v>
      </c>
      <c r="E165" s="21"/>
      <c r="F165" s="5"/>
      <c r="G165" s="6" t="s">
        <v>38</v>
      </c>
      <c r="H165" s="7">
        <v>44575</v>
      </c>
      <c r="I165" s="14" t="str">
        <f t="shared" si="22"/>
        <v/>
      </c>
      <c r="J165" s="13" t="str">
        <f t="shared" si="23"/>
        <v/>
      </c>
      <c r="K165" s="13" t="str">
        <f t="shared" si="24"/>
        <v/>
      </c>
      <c r="L165" s="25" t="str">
        <f t="shared" si="25"/>
        <v/>
      </c>
      <c r="M165" s="13" t="str">
        <f t="shared" si="26"/>
        <v>"floods": "This layer represents the locations of the local branches, the source of this data comes from the National Society and may need updating.&lt;br /&gt;&lt;br /&gt;Source link: Ethiopia Red Cross Society (ERCS). Year: 2020."</v>
      </c>
      <c r="N165" s="26" t="str">
        <f t="shared" si="27"/>
        <v>,</v>
      </c>
      <c r="O165" s="13" t="str">
        <f t="shared" si="28"/>
        <v/>
      </c>
      <c r="P165" s="13" t="str">
        <f t="shared" si="29"/>
        <v/>
      </c>
      <c r="Q165" s="13" t="str">
        <f t="shared" si="30"/>
        <v/>
      </c>
      <c r="R165" s="13" t="str">
        <f t="shared" si="31"/>
        <v/>
      </c>
      <c r="S165" s="13" t="str">
        <f t="shared" si="32"/>
        <v>"floods": "This layer represents the locations of the local branches, the source of this data comes from the National Society and may need updating.&lt;br /&gt;&lt;br /&gt;Source link: Ethiopia Red Cross Society (ERCS). Year: 2020.",</v>
      </c>
    </row>
    <row r="166" spans="1:19" ht="28.8" x14ac:dyDescent="0.55000000000000004">
      <c r="A166" s="9" t="s">
        <v>116</v>
      </c>
      <c r="B166" s="9" t="s">
        <v>34</v>
      </c>
      <c r="C166" s="9" t="s">
        <v>19</v>
      </c>
      <c r="D166" s="9" t="s">
        <v>202</v>
      </c>
      <c r="E166" s="21"/>
      <c r="F166" s="5"/>
      <c r="G166" s="6" t="s">
        <v>38</v>
      </c>
      <c r="H166" s="19"/>
      <c r="I166" s="14" t="str">
        <f t="shared" si="22"/>
        <v/>
      </c>
      <c r="J166" s="13" t="str">
        <f t="shared" si="23"/>
        <v/>
      </c>
      <c r="K166" s="13" t="str">
        <f t="shared" si="24"/>
        <v/>
      </c>
      <c r="L166" s="25" t="str">
        <f t="shared" si="25"/>
        <v/>
      </c>
      <c r="M166" s="13" t="str">
        <f t="shared" si="26"/>
        <v>"malaria": "This layer represents the locations of the local branches, the source of this data comes from the National Society and may need updating.&lt;br /&gt;&lt;br /&gt;Source link: Ethiopia Red Cross Society (ERCS). Year: 2020."</v>
      </c>
      <c r="N166" s="26" t="str">
        <f t="shared" si="27"/>
        <v>}</v>
      </c>
      <c r="O166" s="13" t="str">
        <f t="shared" si="28"/>
        <v>,</v>
      </c>
      <c r="P166" s="13" t="str">
        <f t="shared" si="29"/>
        <v/>
      </c>
      <c r="Q166" s="13" t="str">
        <f t="shared" si="30"/>
        <v/>
      </c>
      <c r="R166" s="13" t="str">
        <f t="shared" si="31"/>
        <v/>
      </c>
      <c r="S166" s="13" t="str">
        <f t="shared" si="32"/>
        <v>"malaria": "This layer represents the locations of the local branches, the source of this data comes from the National Society and may need updating.&lt;br /&gt;&lt;br /&gt;Source link: Ethiopia Red Cross Society (ERCS). Year: 2020."},</v>
      </c>
    </row>
    <row r="167" spans="1:19" ht="86.4" x14ac:dyDescent="0.55000000000000004">
      <c r="A167" s="9" t="s">
        <v>116</v>
      </c>
      <c r="B167" s="9" t="s">
        <v>34</v>
      </c>
      <c r="C167" s="9" t="s">
        <v>40</v>
      </c>
      <c r="D167" s="9" t="s">
        <v>200</v>
      </c>
      <c r="E167" s="21" t="s">
        <v>216</v>
      </c>
      <c r="F167" s="23">
        <v>44635</v>
      </c>
      <c r="G167" s="6" t="s">
        <v>217</v>
      </c>
      <c r="H167" s="7">
        <v>44635</v>
      </c>
      <c r="I167" s="14" t="str">
        <f t="shared" si="22"/>
        <v/>
      </c>
      <c r="J167" s="13" t="str">
        <f t="shared" si="23"/>
        <v/>
      </c>
      <c r="K167" s="13" t="str">
        <f t="shared" si="24"/>
        <v/>
      </c>
      <c r="L167" s="25" t="str">
        <f t="shared" si="25"/>
        <v>"KEN": {</v>
      </c>
      <c r="M167"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7" s="26" t="str">
        <f t="shared" si="27"/>
        <v>,</v>
      </c>
      <c r="O167" s="13" t="str">
        <f t="shared" si="28"/>
        <v/>
      </c>
      <c r="P167" s="13" t="str">
        <f t="shared" si="29"/>
        <v/>
      </c>
      <c r="Q167" s="13" t="str">
        <f t="shared" si="30"/>
        <v/>
      </c>
      <c r="R167" s="13" t="str">
        <f t="shared" si="31"/>
        <v/>
      </c>
      <c r="S167"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8" spans="1:19" ht="86.4" x14ac:dyDescent="0.55000000000000004">
      <c r="A168" s="9" t="s">
        <v>116</v>
      </c>
      <c r="B168" s="9" t="s">
        <v>34</v>
      </c>
      <c r="C168" s="9" t="s">
        <v>40</v>
      </c>
      <c r="D168" s="9" t="s">
        <v>199</v>
      </c>
      <c r="E168" s="21" t="s">
        <v>216</v>
      </c>
      <c r="F168" s="23">
        <v>44635</v>
      </c>
      <c r="G168" s="6" t="s">
        <v>217</v>
      </c>
      <c r="H168" s="7">
        <v>44635</v>
      </c>
      <c r="I168" s="14" t="str">
        <f t="shared" si="22"/>
        <v/>
      </c>
      <c r="J168" s="13" t="str">
        <f t="shared" si="23"/>
        <v/>
      </c>
      <c r="K168" s="13" t="str">
        <f t="shared" si="24"/>
        <v/>
      </c>
      <c r="L168" s="25" t="str">
        <f t="shared" si="25"/>
        <v/>
      </c>
      <c r="M168"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8" s="26" t="str">
        <f t="shared" si="27"/>
        <v>}</v>
      </c>
      <c r="O168" s="13" t="str">
        <f t="shared" si="28"/>
        <v>,</v>
      </c>
      <c r="P168" s="13" t="str">
        <f t="shared" si="29"/>
        <v/>
      </c>
      <c r="Q168" s="13" t="str">
        <f t="shared" si="30"/>
        <v/>
      </c>
      <c r="R168" s="13" t="str">
        <f t="shared" si="31"/>
        <v/>
      </c>
      <c r="S168"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9" spans="1:19" x14ac:dyDescent="0.55000000000000004">
      <c r="A169" s="9" t="s">
        <v>116</v>
      </c>
      <c r="B169" s="9" t="s">
        <v>34</v>
      </c>
      <c r="C169" s="9" t="s">
        <v>245</v>
      </c>
      <c r="D169" s="9" t="s">
        <v>363</v>
      </c>
      <c r="E169" s="21"/>
      <c r="F169" s="5"/>
      <c r="G169" s="6" t="s">
        <v>228</v>
      </c>
      <c r="H169" s="19"/>
      <c r="I169" s="14" t="str">
        <f t="shared" si="22"/>
        <v/>
      </c>
      <c r="J169" s="13" t="str">
        <f t="shared" si="23"/>
        <v/>
      </c>
      <c r="K169" s="13" t="str">
        <f t="shared" si="24"/>
        <v/>
      </c>
      <c r="L169" s="25" t="str">
        <f t="shared" si="25"/>
        <v>"MWI": {</v>
      </c>
      <c r="M169" s="13" t="str">
        <f t="shared" si="26"/>
        <v>"flash-floods": "Data not available yet"</v>
      </c>
      <c r="N169" s="26" t="str">
        <f t="shared" si="27"/>
        <v>,</v>
      </c>
      <c r="O169" s="13" t="str">
        <f t="shared" si="28"/>
        <v/>
      </c>
      <c r="P169" s="13" t="str">
        <f t="shared" si="29"/>
        <v/>
      </c>
      <c r="Q169" s="13" t="str">
        <f t="shared" si="30"/>
        <v/>
      </c>
      <c r="R169" s="13" t="str">
        <f t="shared" si="31"/>
        <v/>
      </c>
      <c r="S169" s="13" t="str">
        <f t="shared" si="32"/>
        <v>"MWI": {"flash-floods": "Data not available yet",</v>
      </c>
    </row>
    <row r="170" spans="1:19" x14ac:dyDescent="0.55000000000000004">
      <c r="A170" s="9" t="s">
        <v>116</v>
      </c>
      <c r="B170" s="9" t="s">
        <v>34</v>
      </c>
      <c r="C170" s="9" t="s">
        <v>245</v>
      </c>
      <c r="D170" s="9" t="s">
        <v>199</v>
      </c>
      <c r="E170" s="21"/>
      <c r="F170" s="5"/>
      <c r="G170" s="6" t="s">
        <v>228</v>
      </c>
      <c r="H170" s="19"/>
      <c r="I170" s="14" t="str">
        <f t="shared" si="22"/>
        <v/>
      </c>
      <c r="J170" s="13" t="str">
        <f t="shared" si="23"/>
        <v/>
      </c>
      <c r="K170" s="13" t="str">
        <f t="shared" si="24"/>
        <v/>
      </c>
      <c r="L170" s="25" t="str">
        <f t="shared" si="25"/>
        <v/>
      </c>
      <c r="M170" s="13" t="str">
        <f t="shared" si="26"/>
        <v>"floods": "Data not available yet"</v>
      </c>
      <c r="N170" s="26" t="str">
        <f t="shared" si="27"/>
        <v>}</v>
      </c>
      <c r="O170" s="13" t="str">
        <f t="shared" si="28"/>
        <v>,</v>
      </c>
      <c r="P170" s="13" t="str">
        <f t="shared" si="29"/>
        <v/>
      </c>
      <c r="Q170" s="13" t="str">
        <f t="shared" si="30"/>
        <v/>
      </c>
      <c r="R170" s="13" t="str">
        <f t="shared" si="31"/>
        <v/>
      </c>
      <c r="S170" s="13" t="str">
        <f t="shared" si="32"/>
        <v>"floods": "Data not available yet"},</v>
      </c>
    </row>
    <row r="171" spans="1:19" x14ac:dyDescent="0.55000000000000004">
      <c r="A171" s="9" t="s">
        <v>116</v>
      </c>
      <c r="B171" s="9" t="s">
        <v>34</v>
      </c>
      <c r="C171" s="9" t="s">
        <v>18</v>
      </c>
      <c r="D171" s="9" t="s">
        <v>204</v>
      </c>
      <c r="E171" s="21"/>
      <c r="F171" s="5"/>
      <c r="G171" s="6" t="s">
        <v>228</v>
      </c>
      <c r="H171" s="7">
        <v>44659</v>
      </c>
      <c r="I171" s="14" t="str">
        <f t="shared" si="22"/>
        <v/>
      </c>
      <c r="J171" s="13" t="str">
        <f t="shared" si="23"/>
        <v/>
      </c>
      <c r="K171" s="13" t="str">
        <f t="shared" si="24"/>
        <v/>
      </c>
      <c r="L171" s="25" t="str">
        <f t="shared" si="25"/>
        <v>"PHL": {</v>
      </c>
      <c r="M171" s="13" t="str">
        <f t="shared" si="26"/>
        <v>"dengue": "Data not available yet"</v>
      </c>
      <c r="N171" s="26" t="str">
        <f t="shared" si="27"/>
        <v>,</v>
      </c>
      <c r="O171" s="13" t="str">
        <f t="shared" si="28"/>
        <v/>
      </c>
      <c r="P171" s="13" t="str">
        <f t="shared" si="29"/>
        <v/>
      </c>
      <c r="Q171" s="13" t="str">
        <f t="shared" si="30"/>
        <v/>
      </c>
      <c r="R171" s="13" t="str">
        <f t="shared" si="31"/>
        <v/>
      </c>
      <c r="S171" s="13" t="str">
        <f t="shared" si="32"/>
        <v>"PHL": {"dengue": "Data not available yet",</v>
      </c>
    </row>
    <row r="172" spans="1:19" x14ac:dyDescent="0.55000000000000004">
      <c r="A172" s="9" t="s">
        <v>116</v>
      </c>
      <c r="B172" s="9" t="s">
        <v>34</v>
      </c>
      <c r="C172" s="9" t="s">
        <v>18</v>
      </c>
      <c r="D172" s="9" t="s">
        <v>199</v>
      </c>
      <c r="E172" s="21"/>
      <c r="F172" s="5"/>
      <c r="G172" s="6" t="s">
        <v>228</v>
      </c>
      <c r="H172" s="7">
        <v>44659</v>
      </c>
      <c r="I172" s="14" t="str">
        <f t="shared" si="22"/>
        <v/>
      </c>
      <c r="J172" s="13" t="str">
        <f t="shared" si="23"/>
        <v/>
      </c>
      <c r="K172" s="13" t="str">
        <f t="shared" si="24"/>
        <v/>
      </c>
      <c r="L172" s="25" t="str">
        <f t="shared" si="25"/>
        <v/>
      </c>
      <c r="M172" s="13" t="str">
        <f t="shared" si="26"/>
        <v>"floods": "Data not available yet"</v>
      </c>
      <c r="N172" s="26" t="str">
        <f t="shared" si="27"/>
        <v>}</v>
      </c>
      <c r="O172" s="13" t="str">
        <f t="shared" si="28"/>
        <v>,</v>
      </c>
      <c r="P172" s="13" t="str">
        <f t="shared" si="29"/>
        <v/>
      </c>
      <c r="Q172" s="13" t="str">
        <f t="shared" si="30"/>
        <v/>
      </c>
      <c r="R172" s="13" t="str">
        <f t="shared" si="31"/>
        <v/>
      </c>
      <c r="S172" s="13" t="str">
        <f t="shared" si="32"/>
        <v>"floods": "Data not available yet"},</v>
      </c>
    </row>
    <row r="173" spans="1:19" ht="43.2" x14ac:dyDescent="0.55000000000000004">
      <c r="A173" s="9" t="s">
        <v>116</v>
      </c>
      <c r="B173" s="9" t="s">
        <v>34</v>
      </c>
      <c r="C173" s="9" t="s">
        <v>263</v>
      </c>
      <c r="D173" s="9" t="s">
        <v>199</v>
      </c>
      <c r="E173" s="21" t="s">
        <v>278</v>
      </c>
      <c r="F173" s="5"/>
      <c r="G173" s="6" t="s">
        <v>278</v>
      </c>
      <c r="H173" s="19"/>
      <c r="I173" s="14" t="str">
        <f t="shared" si="22"/>
        <v/>
      </c>
      <c r="J173" s="13" t="str">
        <f t="shared" si="23"/>
        <v/>
      </c>
      <c r="K173" s="13" t="str">
        <f t="shared" si="24"/>
        <v/>
      </c>
      <c r="L173" s="25" t="str">
        <f t="shared" si="25"/>
        <v>"SSD": {</v>
      </c>
      <c r="M173" s="13" t="str">
        <f t="shared" si="26"/>
        <v>"floods": "This layer is not available as the data is not available yet. When available, this layer will show the locations of the South Sudan Red Cross Society branches."</v>
      </c>
      <c r="N173" s="26" t="str">
        <f t="shared" si="27"/>
        <v>}</v>
      </c>
      <c r="O173" s="13" t="str">
        <f t="shared" si="28"/>
        <v>,</v>
      </c>
      <c r="P173" s="13" t="str">
        <f t="shared" si="29"/>
        <v/>
      </c>
      <c r="Q173" s="13" t="str">
        <f t="shared" si="30"/>
        <v/>
      </c>
      <c r="R173" s="13" t="str">
        <f t="shared" si="31"/>
        <v/>
      </c>
      <c r="S173" s="13" t="str">
        <f t="shared" si="32"/>
        <v>"SSD": {"floods": "This layer is not available as the data is not available yet. When available, this layer will show the locations of the South Sudan Red Cross Society branches."},</v>
      </c>
    </row>
    <row r="174" spans="1:19" ht="28.8" x14ac:dyDescent="0.55000000000000004">
      <c r="A174" s="9" t="s">
        <v>116</v>
      </c>
      <c r="B174" s="9" t="s">
        <v>34</v>
      </c>
      <c r="C174" s="9" t="s">
        <v>7</v>
      </c>
      <c r="D174" s="9" t="s">
        <v>200</v>
      </c>
      <c r="E174" s="21"/>
      <c r="F174" s="5"/>
      <c r="G174" s="6" t="s">
        <v>35</v>
      </c>
      <c r="H174" s="7">
        <v>44575</v>
      </c>
      <c r="I174" s="14" t="str">
        <f t="shared" si="22"/>
        <v/>
      </c>
      <c r="J174" s="13" t="str">
        <f t="shared" si="23"/>
        <v/>
      </c>
      <c r="K174" s="13" t="str">
        <f t="shared" si="24"/>
        <v/>
      </c>
      <c r="L174" s="25" t="str">
        <f t="shared" si="25"/>
        <v>"UGA": {</v>
      </c>
      <c r="M174" s="13" t="str">
        <f t="shared" si="26"/>
        <v>"drought": "This layer represents the locations of the local branches, the source of this data comes from the National Society and may need updating.&lt;br /&gt;&lt;br /&gt;Source link: Uganda Red Cross Society (URCS). Year: 2020."</v>
      </c>
      <c r="N174" s="26" t="str">
        <f t="shared" si="27"/>
        <v>,</v>
      </c>
      <c r="O174" s="13" t="str">
        <f t="shared" si="28"/>
        <v/>
      </c>
      <c r="P174" s="13" t="str">
        <f t="shared" si="29"/>
        <v/>
      </c>
      <c r="Q174" s="13" t="str">
        <f t="shared" si="30"/>
        <v/>
      </c>
      <c r="R174" s="13" t="str">
        <f t="shared" si="31"/>
        <v/>
      </c>
      <c r="S174" s="13" t="str">
        <f t="shared" si="32"/>
        <v>"UGA": {"drought": "This layer represents the locations of the local branches, the source of this data comes from the National Society and may need updating.&lt;br /&gt;&lt;br /&gt;Source link: Uganda Red Cross Society (URCS). Year: 2020.",</v>
      </c>
    </row>
    <row r="175" spans="1:19" ht="28.8" x14ac:dyDescent="0.55000000000000004">
      <c r="A175" s="9" t="s">
        <v>116</v>
      </c>
      <c r="B175" s="9" t="s">
        <v>34</v>
      </c>
      <c r="C175" s="9" t="s">
        <v>7</v>
      </c>
      <c r="D175" s="9" t="s">
        <v>199</v>
      </c>
      <c r="E175" s="21"/>
      <c r="F175" s="5"/>
      <c r="G175" s="6" t="s">
        <v>35</v>
      </c>
      <c r="H175" s="7">
        <v>44575</v>
      </c>
      <c r="I175" s="14" t="str">
        <f t="shared" si="22"/>
        <v/>
      </c>
      <c r="J175" s="13" t="str">
        <f t="shared" si="23"/>
        <v/>
      </c>
      <c r="K175" s="13" t="str">
        <f t="shared" si="24"/>
        <v/>
      </c>
      <c r="L175" s="25" t="str">
        <f t="shared" si="25"/>
        <v/>
      </c>
      <c r="M175" s="13" t="str">
        <f t="shared" si="26"/>
        <v>"floods": "This layer represents the locations of the local branches, the source of this data comes from the National Society and may need updating.&lt;br /&gt;&lt;br /&gt;Source link: Uganda Red Cross Society (URCS). Year: 2020."</v>
      </c>
      <c r="N175" s="26" t="str">
        <f t="shared" si="27"/>
        <v>}</v>
      </c>
      <c r="O175" s="13" t="str">
        <f t="shared" si="28"/>
        <v>,</v>
      </c>
      <c r="P175" s="13" t="str">
        <f t="shared" si="29"/>
        <v/>
      </c>
      <c r="Q175" s="13" t="str">
        <f t="shared" si="30"/>
        <v/>
      </c>
      <c r="R175" s="13" t="str">
        <f t="shared" si="31"/>
        <v/>
      </c>
      <c r="S175" s="13" t="str">
        <f t="shared" si="32"/>
        <v>"floods": "This layer represents the locations of the local branches, the source of this data comes from the National Society and may need updating.&lt;br /&gt;&lt;br /&gt;Source link: Uganda Red Cross Society (URCS). Year: 2020."},</v>
      </c>
    </row>
    <row r="176" spans="1:19" ht="28.8" x14ac:dyDescent="0.55000000000000004">
      <c r="A176" s="9" t="s">
        <v>116</v>
      </c>
      <c r="B176" s="9" t="s">
        <v>34</v>
      </c>
      <c r="C176" s="9" t="s">
        <v>41</v>
      </c>
      <c r="D176" s="9" t="s">
        <v>200</v>
      </c>
      <c r="E176" s="21"/>
      <c r="F176" s="5"/>
      <c r="G176" s="6" t="s">
        <v>37</v>
      </c>
      <c r="H176" s="19"/>
      <c r="I176" s="14" t="str">
        <f t="shared" si="22"/>
        <v/>
      </c>
      <c r="J176" s="13" t="str">
        <f t="shared" si="23"/>
        <v/>
      </c>
      <c r="K176" s="13" t="str">
        <f t="shared" si="24"/>
        <v/>
      </c>
      <c r="L176" s="25" t="str">
        <f t="shared" si="25"/>
        <v>"ZMB": {</v>
      </c>
      <c r="M176" s="13" t="str">
        <f t="shared" si="26"/>
        <v>"drought": "This layer represents the locations of the local branches, the source of this data comes from the National Society and may need updating.&lt;br /&gt;&lt;br /&gt;Source link: Zambia Red Cross Society (ZRCS). Year: 2020."</v>
      </c>
      <c r="N176" s="26" t="str">
        <f t="shared" si="27"/>
        <v>,</v>
      </c>
      <c r="O176" s="13" t="str">
        <f t="shared" si="28"/>
        <v/>
      </c>
      <c r="P176" s="13" t="str">
        <f t="shared" si="29"/>
        <v/>
      </c>
      <c r="Q176" s="13" t="str">
        <f t="shared" si="30"/>
        <v/>
      </c>
      <c r="R176" s="13" t="str">
        <f t="shared" si="31"/>
        <v/>
      </c>
      <c r="S176" s="13" t="str">
        <f t="shared" si="32"/>
        <v>"ZMB": {"drought": "This layer represents the locations of the local branches, the source of this data comes from the National Society and may need updating.&lt;br /&gt;&lt;br /&gt;Source link: Zambia Red Cross Society (ZRCS). Year: 2020.",</v>
      </c>
    </row>
    <row r="177" spans="1:19" ht="28.8" x14ac:dyDescent="0.55000000000000004">
      <c r="A177" s="9" t="s">
        <v>116</v>
      </c>
      <c r="B177" s="9" t="s">
        <v>34</v>
      </c>
      <c r="C177" s="9" t="s">
        <v>41</v>
      </c>
      <c r="D177" s="9" t="s">
        <v>199</v>
      </c>
      <c r="E177" s="21"/>
      <c r="F177" s="5"/>
      <c r="G177" s="6" t="s">
        <v>37</v>
      </c>
      <c r="H177" s="7">
        <v>44575</v>
      </c>
      <c r="I177" s="14" t="str">
        <f t="shared" si="22"/>
        <v/>
      </c>
      <c r="J177" s="13" t="str">
        <f t="shared" si="23"/>
        <v/>
      </c>
      <c r="K177" s="13" t="str">
        <f t="shared" si="24"/>
        <v/>
      </c>
      <c r="L177" s="25" t="str">
        <f t="shared" si="25"/>
        <v/>
      </c>
      <c r="M177" s="13" t="str">
        <f t="shared" si="26"/>
        <v>"floods": "This layer represents the locations of the local branches, the source of this data comes from the National Society and may need updating.&lt;br /&gt;&lt;br /&gt;Source link: Zambia Red Cross Society (ZRCS). Year: 2020."</v>
      </c>
      <c r="N177" s="26" t="str">
        <f t="shared" si="27"/>
        <v>}</v>
      </c>
      <c r="O177" s="13" t="str">
        <f t="shared" si="28"/>
        <v>,</v>
      </c>
      <c r="P177" s="13" t="str">
        <f t="shared" si="29"/>
        <v/>
      </c>
      <c r="Q177" s="13" t="str">
        <f t="shared" si="30"/>
        <v/>
      </c>
      <c r="R177" s="13" t="str">
        <f t="shared" si="31"/>
        <v/>
      </c>
      <c r="S177" s="13" t="str">
        <f t="shared" si="32"/>
        <v>"floods": "This layer represents the locations of the local branches, the source of this data comes from the National Society and may need updating.&lt;br /&gt;&lt;br /&gt;Source link: Zambia Red Cross Society (ZRCS). Year: 2020."},</v>
      </c>
    </row>
    <row r="178" spans="1:19" ht="57.6" x14ac:dyDescent="0.55000000000000004">
      <c r="A178" s="9" t="s">
        <v>116</v>
      </c>
      <c r="B178" s="9" t="s">
        <v>34</v>
      </c>
      <c r="C178" s="9" t="s">
        <v>9</v>
      </c>
      <c r="D178" s="9" t="s">
        <v>200</v>
      </c>
      <c r="E178" s="21" t="s">
        <v>147</v>
      </c>
      <c r="F178" s="23">
        <v>44614</v>
      </c>
      <c r="G178" s="6" t="s">
        <v>36</v>
      </c>
      <c r="H178" s="7">
        <v>44575</v>
      </c>
      <c r="I178" s="14" t="str">
        <f t="shared" si="22"/>
        <v/>
      </c>
      <c r="J178" s="13" t="str">
        <f t="shared" si="23"/>
        <v/>
      </c>
      <c r="K178" s="13" t="str">
        <f t="shared" si="24"/>
        <v/>
      </c>
      <c r="L178" s="25" t="str">
        <f t="shared" si="25"/>
        <v>"ZWE": {</v>
      </c>
      <c r="M178" s="13" t="str">
        <f t="shared" si="26"/>
        <v>"drought": "This layer represents the locations of the local branches, the source of this data comes from the National Society and may need updating.&lt;br /&gt;&lt;br /&gt;Source link Zimbabwe: ZRCS last updated July 2021 at provincial level."</v>
      </c>
      <c r="N178" s="26" t="str">
        <f t="shared" si="27"/>
        <v>}</v>
      </c>
      <c r="O178" s="13" t="str">
        <f t="shared" si="28"/>
        <v>}</v>
      </c>
      <c r="P178" s="13" t="str">
        <f t="shared" si="29"/>
        <v>,</v>
      </c>
      <c r="Q178" s="13" t="str">
        <f t="shared" si="30"/>
        <v/>
      </c>
      <c r="R178" s="13" t="str">
        <f t="shared" si="31"/>
        <v/>
      </c>
      <c r="S178" s="13" t="str">
        <f t="shared" si="32"/>
        <v>"ZWE": {"drought": "This layer represents the locations of the local branches, the source of this data comes from the National Society and may need updating.&lt;br /&gt;&lt;br /&gt;Source link Zimbabwe: ZRCS last updated July 2021 at provincial level."}},</v>
      </c>
    </row>
    <row r="179" spans="1:19" ht="100.8" x14ac:dyDescent="0.55000000000000004">
      <c r="A179" s="9" t="s">
        <v>116</v>
      </c>
      <c r="B179" s="9" t="s">
        <v>227</v>
      </c>
      <c r="C179" s="9" t="s">
        <v>18</v>
      </c>
      <c r="D179" s="9" t="s">
        <v>199</v>
      </c>
      <c r="E179" s="21"/>
      <c r="F179" s="5"/>
      <c r="G179" s="6" t="s">
        <v>345</v>
      </c>
      <c r="H179" s="7">
        <v>44663</v>
      </c>
      <c r="I179" s="14" t="str">
        <f t="shared" si="22"/>
        <v/>
      </c>
      <c r="J179" s="13" t="str">
        <f t="shared" si="23"/>
        <v/>
      </c>
      <c r="K179" s="13" t="str">
        <f t="shared" si="24"/>
        <v>"riceland": {</v>
      </c>
      <c r="L179" s="25" t="str">
        <f t="shared" si="25"/>
        <v>"PHL": {</v>
      </c>
      <c r="M179" s="13" t="str">
        <f t="shared" si="26"/>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79" s="26" t="str">
        <f t="shared" si="27"/>
        <v>}</v>
      </c>
      <c r="O179" s="13" t="str">
        <f t="shared" si="28"/>
        <v>}</v>
      </c>
      <c r="P179" s="13" t="str">
        <f t="shared" si="29"/>
        <v>,</v>
      </c>
      <c r="Q179" s="13" t="str">
        <f t="shared" si="30"/>
        <v/>
      </c>
      <c r="R179" s="13" t="str">
        <f t="shared" si="31"/>
        <v/>
      </c>
      <c r="S179" s="13" t="str">
        <f t="shared" si="32"/>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0" spans="1:19" x14ac:dyDescent="0.55000000000000004">
      <c r="A180" s="9" t="s">
        <v>116</v>
      </c>
      <c r="B180" s="9" t="s">
        <v>55</v>
      </c>
      <c r="C180" s="9" t="s">
        <v>7</v>
      </c>
      <c r="D180" s="9" t="s">
        <v>199</v>
      </c>
      <c r="E180" s="21"/>
      <c r="F180" s="5"/>
      <c r="G180" s="6" t="s">
        <v>266</v>
      </c>
      <c r="H180" s="7">
        <v>44575</v>
      </c>
      <c r="I180" s="14" t="str">
        <f t="shared" si="22"/>
        <v/>
      </c>
      <c r="J180" s="13" t="str">
        <f t="shared" si="23"/>
        <v/>
      </c>
      <c r="K180" s="13" t="str">
        <f t="shared" si="24"/>
        <v>"roof_type": {</v>
      </c>
      <c r="L180" s="25" t="str">
        <f t="shared" si="25"/>
        <v>"UGA": {</v>
      </c>
      <c r="M180" s="13" t="str">
        <f t="shared" si="26"/>
        <v>"floods": "Not currently available"</v>
      </c>
      <c r="N180" s="26" t="str">
        <f t="shared" si="27"/>
        <v>}</v>
      </c>
      <c r="O180" s="13" t="str">
        <f t="shared" si="28"/>
        <v>}</v>
      </c>
      <c r="P180" s="13" t="str">
        <f t="shared" si="29"/>
        <v>,</v>
      </c>
      <c r="Q180" s="13" t="str">
        <f t="shared" si="30"/>
        <v/>
      </c>
      <c r="R180" s="13" t="str">
        <f t="shared" si="31"/>
        <v/>
      </c>
      <c r="S180" s="13" t="str">
        <f t="shared" si="32"/>
        <v>"roof_type": {"UGA": {"floods": "Not currently available"}},</v>
      </c>
    </row>
    <row r="181" spans="1:19" ht="187.2" x14ac:dyDescent="0.55000000000000004">
      <c r="A181" s="9" t="s">
        <v>116</v>
      </c>
      <c r="B181" s="9" t="s">
        <v>71</v>
      </c>
      <c r="C181" s="9" t="s">
        <v>9</v>
      </c>
      <c r="D181" s="9" t="s">
        <v>200</v>
      </c>
      <c r="E181" s="21" t="s">
        <v>148</v>
      </c>
      <c r="F181" s="23">
        <v>44614</v>
      </c>
      <c r="G181" s="6" t="s">
        <v>346</v>
      </c>
      <c r="H181" s="7">
        <v>44575</v>
      </c>
      <c r="I181" s="14" t="str">
        <f t="shared" si="22"/>
        <v/>
      </c>
      <c r="J181" s="13" t="str">
        <f t="shared" si="23"/>
        <v/>
      </c>
      <c r="K181" s="13" t="str">
        <f t="shared" si="24"/>
        <v>"small_ruminants": {</v>
      </c>
      <c r="L181" s="25" t="str">
        <f t="shared" si="25"/>
        <v>"ZWE": {</v>
      </c>
      <c r="M181"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1" s="26" t="str">
        <f t="shared" si="27"/>
        <v>}</v>
      </c>
      <c r="O181" s="13" t="str">
        <f t="shared" si="28"/>
        <v>}</v>
      </c>
      <c r="P181" s="13" t="str">
        <f t="shared" si="29"/>
        <v>,</v>
      </c>
      <c r="Q181" s="13" t="str">
        <f t="shared" si="30"/>
        <v/>
      </c>
      <c r="R181" s="13" t="str">
        <f t="shared" si="31"/>
        <v/>
      </c>
      <c r="S181" s="13"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2" spans="1:19" ht="230.4" x14ac:dyDescent="0.55000000000000004">
      <c r="A182" s="9" t="s">
        <v>116</v>
      </c>
      <c r="B182" s="9" t="s">
        <v>24</v>
      </c>
      <c r="C182" s="9" t="s">
        <v>9</v>
      </c>
      <c r="D182" s="9" t="s">
        <v>200</v>
      </c>
      <c r="E182" s="21" t="s">
        <v>149</v>
      </c>
      <c r="F182" s="23">
        <v>44614</v>
      </c>
      <c r="G182" s="6" t="s">
        <v>346</v>
      </c>
      <c r="H182" s="7">
        <v>44575</v>
      </c>
      <c r="I182" s="14" t="str">
        <f t="shared" si="22"/>
        <v/>
      </c>
      <c r="J182" s="13" t="str">
        <f t="shared" si="23"/>
        <v/>
      </c>
      <c r="K182" s="13" t="str">
        <f t="shared" si="24"/>
        <v>"small_ruminants_exposed": {</v>
      </c>
      <c r="L182" s="25" t="str">
        <f t="shared" si="25"/>
        <v>"ZWE": {</v>
      </c>
      <c r="M182" s="13"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2" s="26" t="str">
        <f t="shared" si="27"/>
        <v>}</v>
      </c>
      <c r="O182" s="13" t="str">
        <f t="shared" si="28"/>
        <v>}</v>
      </c>
      <c r="P182" s="13" t="str">
        <f t="shared" si="29"/>
        <v>,</v>
      </c>
      <c r="Q182" s="13" t="str">
        <f t="shared" si="30"/>
        <v/>
      </c>
      <c r="R182" s="13" t="str">
        <f t="shared" si="31"/>
        <v/>
      </c>
      <c r="S182" s="13"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3" spans="1:19" x14ac:dyDescent="0.55000000000000004">
      <c r="A183" s="9" t="s">
        <v>116</v>
      </c>
      <c r="B183" s="9" t="s">
        <v>128</v>
      </c>
      <c r="C183" s="9" t="s">
        <v>18</v>
      </c>
      <c r="D183" s="9" t="s">
        <v>203</v>
      </c>
      <c r="E183" s="21" t="s">
        <v>233</v>
      </c>
      <c r="F183" s="5"/>
      <c r="G183" s="6" t="s">
        <v>243</v>
      </c>
      <c r="H183" s="19"/>
      <c r="I183" s="14" t="str">
        <f t="shared" si="22"/>
        <v/>
      </c>
      <c r="J183" s="13" t="str">
        <f t="shared" si="23"/>
        <v/>
      </c>
      <c r="K183" s="13" t="str">
        <f t="shared" si="24"/>
        <v>"total_houses": {</v>
      </c>
      <c r="L183" s="25" t="str">
        <f t="shared" si="25"/>
        <v>"PHL": {</v>
      </c>
      <c r="M183" s="13" t="str">
        <f t="shared" si="26"/>
        <v>"typhoon": "&lt;p&gt;Total Number of Housing units in each Municipality&lt;/p&gt;"</v>
      </c>
      <c r="N183" s="26" t="str">
        <f t="shared" si="27"/>
        <v>}</v>
      </c>
      <c r="O183" s="13" t="str">
        <f t="shared" si="28"/>
        <v>}</v>
      </c>
      <c r="P183" s="13" t="str">
        <f t="shared" si="29"/>
        <v>,</v>
      </c>
      <c r="Q183" s="13" t="str">
        <f t="shared" si="30"/>
        <v/>
      </c>
      <c r="R183" s="13" t="str">
        <f t="shared" si="31"/>
        <v/>
      </c>
      <c r="S183" s="13" t="str">
        <f t="shared" si="32"/>
        <v>"total_houses": {"PHL": {"typhoon": "&lt;p&gt;Total Number of Housing units in each Municipality&lt;/p&gt;"}},</v>
      </c>
    </row>
    <row r="184" spans="1:19" x14ac:dyDescent="0.55000000000000004">
      <c r="A184" s="9" t="s">
        <v>116</v>
      </c>
      <c r="B184" s="9" t="s">
        <v>86</v>
      </c>
      <c r="C184" s="9" t="s">
        <v>19</v>
      </c>
      <c r="D184" s="9" t="s">
        <v>200</v>
      </c>
      <c r="E184" s="21"/>
      <c r="F184" s="5"/>
      <c r="G184" s="6" t="s">
        <v>87</v>
      </c>
      <c r="H184" s="7">
        <v>44575</v>
      </c>
      <c r="I184" s="14" t="str">
        <f t="shared" si="22"/>
        <v/>
      </c>
      <c r="J184" s="13" t="str">
        <f t="shared" si="23"/>
        <v/>
      </c>
      <c r="K184" s="13" t="str">
        <f t="shared" si="24"/>
        <v>"total_idps": {</v>
      </c>
      <c r="L184" s="25" t="str">
        <f t="shared" si="25"/>
        <v>"ETH": {</v>
      </c>
      <c r="M184" s="13" t="str">
        <f t="shared" si="26"/>
        <v>"drought": "Total Internally Displaced People (IDPs) DTM Ethiopia National Displacement Report 7_2022"</v>
      </c>
      <c r="N184" s="26" t="str">
        <f t="shared" si="27"/>
        <v>,</v>
      </c>
      <c r="O184" s="13" t="str">
        <f t="shared" si="28"/>
        <v/>
      </c>
      <c r="P184" s="13" t="str">
        <f t="shared" si="29"/>
        <v/>
      </c>
      <c r="Q184" s="13" t="str">
        <f t="shared" si="30"/>
        <v/>
      </c>
      <c r="R184" s="13" t="str">
        <f t="shared" si="31"/>
        <v/>
      </c>
      <c r="S184" s="13" t="str">
        <f t="shared" si="32"/>
        <v>"total_idps": {"ETH": {"drought": "Total Internally Displaced People (IDPs) DTM Ethiopia National Displacement Report 7_2022",</v>
      </c>
    </row>
    <row r="185" spans="1:19" x14ac:dyDescent="0.55000000000000004">
      <c r="A185" s="9" t="s">
        <v>116</v>
      </c>
      <c r="B185" s="9" t="s">
        <v>86</v>
      </c>
      <c r="C185" s="9" t="s">
        <v>19</v>
      </c>
      <c r="D185" s="9" t="s">
        <v>199</v>
      </c>
      <c r="E185" s="21"/>
      <c r="F185" s="5"/>
      <c r="G185" s="6" t="s">
        <v>87</v>
      </c>
      <c r="H185" s="7">
        <v>44575</v>
      </c>
      <c r="I185" s="14" t="str">
        <f t="shared" si="22"/>
        <v/>
      </c>
      <c r="J185" s="13" t="str">
        <f t="shared" si="23"/>
        <v/>
      </c>
      <c r="K185" s="13" t="str">
        <f t="shared" si="24"/>
        <v/>
      </c>
      <c r="L185" s="25" t="str">
        <f t="shared" si="25"/>
        <v/>
      </c>
      <c r="M185" s="13" t="str">
        <f t="shared" si="26"/>
        <v>"floods": "Total Internally Displaced People (IDPs) DTM Ethiopia National Displacement Report 7_2022"</v>
      </c>
      <c r="N185" s="26" t="str">
        <f t="shared" si="27"/>
        <v>,</v>
      </c>
      <c r="O185" s="13" t="str">
        <f t="shared" si="28"/>
        <v/>
      </c>
      <c r="P185" s="13" t="str">
        <f t="shared" si="29"/>
        <v/>
      </c>
      <c r="Q185" s="13" t="str">
        <f t="shared" si="30"/>
        <v/>
      </c>
      <c r="R185" s="13" t="str">
        <f t="shared" si="31"/>
        <v/>
      </c>
      <c r="S185" s="13" t="str">
        <f t="shared" si="32"/>
        <v>"floods": "Total Internally Displaced People (IDPs) DTM Ethiopia National Displacement Report 7_2022",</v>
      </c>
    </row>
    <row r="186" spans="1:19" x14ac:dyDescent="0.55000000000000004">
      <c r="A186" s="9" t="s">
        <v>116</v>
      </c>
      <c r="B186" s="9" t="s">
        <v>86</v>
      </c>
      <c r="C186" s="9" t="s">
        <v>19</v>
      </c>
      <c r="D186" s="9" t="s">
        <v>202</v>
      </c>
      <c r="E186" s="21"/>
      <c r="F186" s="5"/>
      <c r="G186" s="6" t="s">
        <v>87</v>
      </c>
      <c r="H186" s="19"/>
      <c r="I186" s="14" t="str">
        <f t="shared" si="22"/>
        <v/>
      </c>
      <c r="J186" s="13" t="str">
        <f t="shared" si="23"/>
        <v/>
      </c>
      <c r="K186" s="13" t="str">
        <f t="shared" si="24"/>
        <v/>
      </c>
      <c r="L186" s="25" t="str">
        <f t="shared" si="25"/>
        <v/>
      </c>
      <c r="M186" s="13" t="str">
        <f t="shared" si="26"/>
        <v>"malaria": "Total Internally Displaced People (IDPs) DTM Ethiopia National Displacement Report 7_2022"</v>
      </c>
      <c r="N186" s="26" t="str">
        <f t="shared" si="27"/>
        <v>}</v>
      </c>
      <c r="O186" s="13" t="str">
        <f t="shared" si="28"/>
        <v>}</v>
      </c>
      <c r="P186" s="13" t="str">
        <f t="shared" si="29"/>
        <v>,</v>
      </c>
      <c r="Q186" s="13" t="str">
        <f t="shared" si="30"/>
        <v/>
      </c>
      <c r="R186" s="13" t="str">
        <f t="shared" si="31"/>
        <v/>
      </c>
      <c r="S186" s="13" t="str">
        <f t="shared" si="32"/>
        <v>"malaria": "Total Internally Displaced People (IDPs) DTM Ethiopia National Displacement Report 7_2022"}},</v>
      </c>
    </row>
    <row r="187" spans="1:19" ht="28.8" x14ac:dyDescent="0.55000000000000004">
      <c r="A187" s="9" t="s">
        <v>116</v>
      </c>
      <c r="B187" s="9" t="s">
        <v>80</v>
      </c>
      <c r="C187" s="9" t="s">
        <v>19</v>
      </c>
      <c r="D187" s="9" t="s">
        <v>199</v>
      </c>
      <c r="E187" s="21"/>
      <c r="F187" s="5"/>
      <c r="G187" s="6" t="s">
        <v>347</v>
      </c>
      <c r="H187" s="7">
        <v>44575</v>
      </c>
      <c r="I187" s="14" t="str">
        <f t="shared" si="22"/>
        <v/>
      </c>
      <c r="J187" s="13" t="str">
        <f t="shared" si="23"/>
        <v/>
      </c>
      <c r="K187" s="13" t="str">
        <f t="shared" si="24"/>
        <v>"travel_time_cities": {</v>
      </c>
      <c r="L187" s="25" t="str">
        <f t="shared" si="25"/>
        <v>"ETH": {</v>
      </c>
      <c r="M187" s="13" t="str">
        <f t="shared" si="26"/>
        <v>"floods": "Predicted travel time (minutes) to nearest city &lt;a target='_blank' href='https://malariaatlas.org/research-project/accessibility-to-healthcare/'&gt;https://malariaatlas.org/research-project/accessibility-to-healthcare/&lt;/a&gt;"</v>
      </c>
      <c r="N187" s="26" t="str">
        <f t="shared" si="27"/>
        <v>,</v>
      </c>
      <c r="O187" s="13" t="str">
        <f t="shared" si="28"/>
        <v/>
      </c>
      <c r="P187" s="13" t="str">
        <f t="shared" si="29"/>
        <v/>
      </c>
      <c r="Q187" s="13" t="str">
        <f t="shared" si="30"/>
        <v/>
      </c>
      <c r="R187" s="13" t="str">
        <f t="shared" si="31"/>
        <v/>
      </c>
      <c r="S187" s="13" t="str">
        <f t="shared" si="32"/>
        <v>"travel_time_cities": {"ETH": {"floods": "Predicted travel time (minutes) to nearest city &lt;a target='_blank' href='https://malariaatlas.org/research-project/accessibility-to-healthcare/'&gt;https://malariaatlas.org/research-project/accessibility-to-healthcare/&lt;/a&gt;",</v>
      </c>
    </row>
    <row r="188" spans="1:19" ht="28.8" x14ac:dyDescent="0.55000000000000004">
      <c r="A188" s="9" t="s">
        <v>116</v>
      </c>
      <c r="B188" s="9" t="s">
        <v>80</v>
      </c>
      <c r="C188" s="9" t="s">
        <v>19</v>
      </c>
      <c r="D188" s="9" t="s">
        <v>202</v>
      </c>
      <c r="E188" s="21"/>
      <c r="F188" s="5"/>
      <c r="G188" s="6" t="s">
        <v>347</v>
      </c>
      <c r="H188" s="19"/>
      <c r="I188" s="14" t="str">
        <f t="shared" si="22"/>
        <v/>
      </c>
      <c r="J188" s="13" t="str">
        <f t="shared" si="23"/>
        <v/>
      </c>
      <c r="K188" s="13" t="str">
        <f t="shared" si="24"/>
        <v/>
      </c>
      <c r="L188" s="25" t="str">
        <f t="shared" si="25"/>
        <v/>
      </c>
      <c r="M188" s="13" t="str">
        <f t="shared" si="26"/>
        <v>"malaria": "Predicted travel time (minutes) to nearest city &lt;a target='_blank' href='https://malariaatlas.org/research-project/accessibility-to-healthcare/'&gt;https://malariaatlas.org/research-project/accessibility-to-healthcare/&lt;/a&gt;"</v>
      </c>
      <c r="N188" s="26" t="str">
        <f t="shared" si="27"/>
        <v>}</v>
      </c>
      <c r="O188" s="13" t="str">
        <f t="shared" si="28"/>
        <v>}</v>
      </c>
      <c r="P188" s="13" t="str">
        <f t="shared" si="29"/>
        <v>,</v>
      </c>
      <c r="Q188" s="13" t="str">
        <f t="shared" si="30"/>
        <v/>
      </c>
      <c r="R188" s="13" t="str">
        <f t="shared" si="31"/>
        <v/>
      </c>
      <c r="S188" s="13" t="str">
        <f t="shared" si="32"/>
        <v>"malaria": "Predicted travel time (minutes) to nearest city &lt;a target='_blank' href='https://malariaatlas.org/research-project/accessibility-to-healthcare/'&gt;https://malariaatlas.org/research-project/accessibility-to-healthcare/&lt;/a&gt;"}},</v>
      </c>
    </row>
    <row r="189" spans="1:19" ht="144" x14ac:dyDescent="0.55000000000000004">
      <c r="A189" s="9" t="s">
        <v>116</v>
      </c>
      <c r="B189" s="9" t="s">
        <v>133</v>
      </c>
      <c r="C189" s="9" t="s">
        <v>18</v>
      </c>
      <c r="D189" s="9" t="s">
        <v>203</v>
      </c>
      <c r="E189" s="21"/>
      <c r="F189" s="23">
        <v>44879</v>
      </c>
      <c r="G189" s="6" t="s">
        <v>269</v>
      </c>
      <c r="H189" s="7">
        <v>44879</v>
      </c>
      <c r="I189" s="14" t="str">
        <f t="shared" si="22"/>
        <v/>
      </c>
      <c r="J189" s="13" t="str">
        <f t="shared" si="23"/>
        <v/>
      </c>
      <c r="K189" s="13" t="str">
        <f t="shared" si="24"/>
        <v>"typhoon_track": {</v>
      </c>
      <c r="L189" s="25" t="str">
        <f t="shared" si="25"/>
        <v>"PHL": {</v>
      </c>
      <c r="M189" s="13" t="str">
        <f t="shared" si="26"/>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89" s="26" t="str">
        <f t="shared" si="27"/>
        <v>}</v>
      </c>
      <c r="O189" s="13" t="str">
        <f t="shared" si="28"/>
        <v>}</v>
      </c>
      <c r="P189" s="13" t="str">
        <f t="shared" si="29"/>
        <v>,</v>
      </c>
      <c r="Q189" s="13" t="str">
        <f t="shared" si="30"/>
        <v/>
      </c>
      <c r="R189" s="13" t="str">
        <f t="shared" si="31"/>
        <v/>
      </c>
      <c r="S189" s="13" t="str">
        <f t="shared" si="32"/>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0" spans="1:19" ht="316.8" x14ac:dyDescent="0.55000000000000004">
      <c r="A190" s="9" t="s">
        <v>116</v>
      </c>
      <c r="B190" s="9" t="s">
        <v>196</v>
      </c>
      <c r="C190" s="9" t="s">
        <v>40</v>
      </c>
      <c r="D190" s="9" t="s">
        <v>200</v>
      </c>
      <c r="E190" s="21" t="s">
        <v>218</v>
      </c>
      <c r="F190" s="23">
        <v>44635</v>
      </c>
      <c r="G190" s="6" t="s">
        <v>348</v>
      </c>
      <c r="H190" s="7">
        <v>44635</v>
      </c>
      <c r="I190" s="14" t="str">
        <f t="shared" si="22"/>
        <v/>
      </c>
      <c r="J190" s="13" t="str">
        <f t="shared" si="23"/>
        <v/>
      </c>
      <c r="K190" s="13" t="str">
        <f t="shared" si="24"/>
        <v>"vegetation_condition": {</v>
      </c>
      <c r="L190" s="25" t="str">
        <f t="shared" si="25"/>
        <v>"KEN": {</v>
      </c>
      <c r="M190" s="13" t="str">
        <f t="shared" si="26"/>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0" s="26" t="str">
        <f t="shared" si="27"/>
        <v>}</v>
      </c>
      <c r="O190" s="13" t="str">
        <f t="shared" si="28"/>
        <v>}</v>
      </c>
      <c r="P190" s="13" t="str">
        <f t="shared" si="29"/>
        <v>,</v>
      </c>
      <c r="Q190" s="13" t="str">
        <f t="shared" si="30"/>
        <v/>
      </c>
      <c r="R190" s="13" t="str">
        <f t="shared" si="31"/>
        <v/>
      </c>
      <c r="S190" s="13" t="str">
        <f t="shared" si="32"/>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1" spans="1:19" ht="86.4" x14ac:dyDescent="0.55000000000000004">
      <c r="A191" s="9" t="s">
        <v>116</v>
      </c>
      <c r="B191" s="9" t="s">
        <v>362</v>
      </c>
      <c r="C191" s="9" t="s">
        <v>7</v>
      </c>
      <c r="D191" s="9" t="s">
        <v>200</v>
      </c>
      <c r="E191" s="21"/>
      <c r="F191" s="5"/>
      <c r="G191" s="6" t="s">
        <v>264</v>
      </c>
      <c r="H191" s="19"/>
      <c r="I191" s="14" t="str">
        <f t="shared" si="22"/>
        <v/>
      </c>
      <c r="J191" s="13" t="str">
        <f t="shared" si="23"/>
        <v/>
      </c>
      <c r="K191" s="13" t="str">
        <f t="shared" si="24"/>
        <v>"vulnerability_index": {</v>
      </c>
      <c r="L191" s="25" t="str">
        <f t="shared" si="25"/>
        <v>"UGA": {</v>
      </c>
      <c r="M191" s="13" t="str">
        <f t="shared" si="26"/>
        <v>"drought":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1" s="26" t="str">
        <f t="shared" si="27"/>
        <v>}</v>
      </c>
      <c r="O191" s="13" t="str">
        <f t="shared" si="28"/>
        <v>}</v>
      </c>
      <c r="P191" s="13" t="str">
        <f t="shared" si="29"/>
        <v>,</v>
      </c>
      <c r="Q191" s="13" t="str">
        <f t="shared" si="30"/>
        <v/>
      </c>
      <c r="R191" s="13" t="str">
        <f t="shared" si="31"/>
        <v/>
      </c>
      <c r="S191" s="13" t="str">
        <f t="shared" si="32"/>
        <v>"vulnerability_index": {"UGA": {"drought":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2" spans="1:19" ht="100.8" x14ac:dyDescent="0.55000000000000004">
      <c r="A192" s="9" t="s">
        <v>116</v>
      </c>
      <c r="B192" s="9" t="s">
        <v>83</v>
      </c>
      <c r="C192" s="9" t="s">
        <v>18</v>
      </c>
      <c r="D192" s="9" t="s">
        <v>199</v>
      </c>
      <c r="E192" s="21"/>
      <c r="F192" s="5"/>
      <c r="G192" s="6" t="s">
        <v>349</v>
      </c>
      <c r="H192" s="7">
        <v>44663</v>
      </c>
      <c r="I192" s="14" t="str">
        <f t="shared" si="22"/>
        <v/>
      </c>
      <c r="J192" s="13" t="str">
        <f t="shared" si="23"/>
        <v/>
      </c>
      <c r="K192" s="13" t="str">
        <f t="shared" si="24"/>
        <v>"vulnerable_group": {</v>
      </c>
      <c r="L192" s="25" t="str">
        <f t="shared" si="25"/>
        <v>"PHL": {</v>
      </c>
      <c r="M192" s="13" t="str">
        <f t="shared" si="26"/>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2" s="26" t="str">
        <f t="shared" si="27"/>
        <v>,</v>
      </c>
      <c r="O192" s="13" t="str">
        <f t="shared" si="28"/>
        <v/>
      </c>
      <c r="P192" s="13" t="str">
        <f t="shared" si="29"/>
        <v/>
      </c>
      <c r="Q192" s="13" t="str">
        <f t="shared" si="30"/>
        <v/>
      </c>
      <c r="R192" s="13" t="str">
        <f t="shared" si="31"/>
        <v/>
      </c>
      <c r="S192" s="13" t="str">
        <f t="shared" si="32"/>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3" spans="1:19" ht="43.2" x14ac:dyDescent="0.55000000000000004">
      <c r="A193" s="9" t="s">
        <v>116</v>
      </c>
      <c r="B193" s="9" t="s">
        <v>83</v>
      </c>
      <c r="C193" s="9" t="s">
        <v>18</v>
      </c>
      <c r="D193" s="9" t="s">
        <v>203</v>
      </c>
      <c r="E193" s="21" t="s">
        <v>231</v>
      </c>
      <c r="F193" s="5"/>
      <c r="G193" s="6" t="s">
        <v>244</v>
      </c>
      <c r="H193" s="7">
        <v>44575</v>
      </c>
      <c r="I193" s="14" t="str">
        <f t="shared" si="22"/>
        <v/>
      </c>
      <c r="J193" s="13" t="str">
        <f t="shared" si="23"/>
        <v/>
      </c>
      <c r="K193" s="13" t="str">
        <f t="shared" si="24"/>
        <v/>
      </c>
      <c r="L193" s="25" t="str">
        <f t="shared" si="25"/>
        <v/>
      </c>
      <c r="M193" s="13" t="str">
        <f t="shared" si="26"/>
        <v>"typhoon": "&lt;p&gt;calculated based on the Pantawid Pamilya Beneficiary Households by Municipality.The source for this data is 
DSWD, NATIONAL HOUSEHOLD TARGETING OFFICE&lt;/p&gt;"</v>
      </c>
      <c r="N193" s="26" t="str">
        <f t="shared" si="27"/>
        <v>}</v>
      </c>
      <c r="O193" s="13" t="str">
        <f t="shared" si="28"/>
        <v>}</v>
      </c>
      <c r="P193" s="13" t="str">
        <f t="shared" si="29"/>
        <v>,</v>
      </c>
      <c r="Q193" s="13" t="str">
        <f t="shared" si="30"/>
        <v/>
      </c>
      <c r="R193" s="13" t="str">
        <f t="shared" si="31"/>
        <v/>
      </c>
      <c r="S193" s="13" t="str">
        <f t="shared" si="32"/>
        <v>"typhoon": "&lt;p&gt;calculated based on the Pantawid Pamilya Beneficiary Households by Municipality.The source for this data is 
DSWD, NATIONAL HOUSEHOLD TARGETING OFFICE&lt;/p&gt;"}},</v>
      </c>
    </row>
    <row r="194" spans="1:19" ht="100.8" x14ac:dyDescent="0.55000000000000004">
      <c r="A194" s="9" t="s">
        <v>116</v>
      </c>
      <c r="B194" s="9" t="s">
        <v>85</v>
      </c>
      <c r="C194" s="9" t="s">
        <v>18</v>
      </c>
      <c r="D194" s="9" t="s">
        <v>199</v>
      </c>
      <c r="E194" s="21"/>
      <c r="F194" s="5"/>
      <c r="G194" s="6" t="s">
        <v>350</v>
      </c>
      <c r="H194" s="7">
        <v>44663</v>
      </c>
      <c r="I194" s="14" t="str">
        <f t="shared" si="22"/>
        <v/>
      </c>
      <c r="J194" s="13" t="str">
        <f t="shared" si="23"/>
        <v/>
      </c>
      <c r="K194" s="13" t="str">
        <f t="shared" si="24"/>
        <v>"vulnerable_housing": {</v>
      </c>
      <c r="L194" s="25" t="str">
        <f t="shared" si="25"/>
        <v>"PHL": {</v>
      </c>
      <c r="M194" s="13" t="str">
        <f t="shared" si="26"/>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4" s="26" t="str">
        <f t="shared" si="27"/>
        <v>,</v>
      </c>
      <c r="O194" s="13" t="str">
        <f t="shared" si="28"/>
        <v/>
      </c>
      <c r="P194" s="13" t="str">
        <f t="shared" si="29"/>
        <v/>
      </c>
      <c r="Q194" s="13" t="str">
        <f t="shared" si="30"/>
        <v/>
      </c>
      <c r="R194" s="13" t="str">
        <f t="shared" si="31"/>
        <v/>
      </c>
      <c r="S194" s="13" t="str">
        <f t="shared" si="32"/>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95" spans="1:19" ht="43.2" x14ac:dyDescent="0.55000000000000004">
      <c r="A195" s="9" t="s">
        <v>116</v>
      </c>
      <c r="B195" s="9" t="s">
        <v>85</v>
      </c>
      <c r="C195" s="9" t="s">
        <v>18</v>
      </c>
      <c r="D195" s="9" t="s">
        <v>203</v>
      </c>
      <c r="E195" s="21"/>
      <c r="F195" s="5"/>
      <c r="G195" s="6" t="s">
        <v>351</v>
      </c>
      <c r="H195" s="7">
        <v>44575</v>
      </c>
      <c r="I195" s="14" t="str">
        <f t="shared" ref="I195:I258" si="33">IF(A194="section","{","")</f>
        <v/>
      </c>
      <c r="J195" s="13" t="str">
        <f t="shared" ref="J195:J258" si="34">IF(A195=A194,"",""""&amp;A195&amp;""": {")</f>
        <v/>
      </c>
      <c r="K195" s="13" t="str">
        <f t="shared" ref="K195:K258" si="35">IF(B195=B194,"",""""&amp;B195&amp;""": {")</f>
        <v/>
      </c>
      <c r="L195" s="25" t="str">
        <f t="shared" ref="L195:L258" si="36">IF(AND(B195=B194,C195=C194),"",""""&amp;C195&amp;""": {")</f>
        <v/>
      </c>
      <c r="M195" s="13" t="str">
        <f t="shared" ref="M195:M258" si="37">""""&amp;D195&amp;""": """&amp;SUBSTITUTE(G195,"""","'")&amp;""""</f>
        <v>"typhoon": "&lt;a target='_blank' href='https://data.humdata.org/showcase/philippines-pre-disaster-indicators-dashboard'&gt;https://data.humdata.org/showcase/philippines-pre-disaster-indicators-dashboard&lt;/a&gt; This dataset has been generated by combining PSGC and 4Ps data from DSWD."</v>
      </c>
      <c r="N195" s="26" t="str">
        <f t="shared" ref="N195:N258" si="38">IF(AND(B196=B195,C196=C195),",","}")</f>
        <v>}</v>
      </c>
      <c r="O195" s="13" t="str">
        <f t="shared" ref="O195:O258" si="39">IF(NOT(B195=B196),"}",IF(C195=C196,"",","))</f>
        <v>}</v>
      </c>
      <c r="P195" s="13" t="str">
        <f t="shared" ref="P195:P258" si="40">IF(B195=B196,"",IF(A195=A196,",",""))</f>
        <v>,</v>
      </c>
      <c r="Q195" s="13" t="str">
        <f t="shared" ref="Q195:Q258" si="41">IF(A196=A195,"",IF(A196="","}","},"))</f>
        <v/>
      </c>
      <c r="R195" s="13" t="str">
        <f t="shared" ref="R195:R258" si="42">IF(A196="","}","")</f>
        <v/>
      </c>
      <c r="S195" s="13" t="str">
        <f t="shared" ref="S195:S258" si="43">IF(A195="","",I195&amp;J195&amp;K195&amp;L195&amp;M195&amp;N195&amp;O195&amp;P195&amp;Q195&amp;R195)</f>
        <v>"typhoon": "&lt;a target='_blank' href='https://data.humdata.org/showcase/philippines-pre-disaster-indicators-dashboard'&gt;https://data.humdata.org/showcase/philippines-pre-disaster-indicators-dashboard&lt;/a&gt; This dataset has been generated by combining PSGC and 4Ps data from DSWD."}},</v>
      </c>
    </row>
    <row r="196" spans="1:19" x14ac:dyDescent="0.55000000000000004">
      <c r="A196" s="9" t="s">
        <v>116</v>
      </c>
      <c r="B196" s="9" t="s">
        <v>78</v>
      </c>
      <c r="C196" s="9" t="s">
        <v>19</v>
      </c>
      <c r="D196" s="9" t="s">
        <v>202</v>
      </c>
      <c r="E196" s="21"/>
      <c r="F196" s="5"/>
      <c r="G196" s="6" t="s">
        <v>230</v>
      </c>
      <c r="H196" s="7">
        <v>44575</v>
      </c>
      <c r="I196" s="14" t="str">
        <f t="shared" si="33"/>
        <v/>
      </c>
      <c r="J196" s="13" t="str">
        <f t="shared" si="34"/>
        <v/>
      </c>
      <c r="K196" s="13" t="str">
        <f t="shared" si="35"/>
        <v>"walking_travel_time_to_health": {</v>
      </c>
      <c r="L196" s="25" t="str">
        <f t="shared" si="36"/>
        <v>"ETH": {</v>
      </c>
      <c r="M196" s="13" t="str">
        <f t="shared" si="37"/>
        <v>"malaria": "Ongoing (updated regularly)"</v>
      </c>
      <c r="N196" s="26" t="str">
        <f t="shared" si="38"/>
        <v>}</v>
      </c>
      <c r="O196" s="13" t="str">
        <f t="shared" si="39"/>
        <v>}</v>
      </c>
      <c r="P196" s="13" t="str">
        <f t="shared" si="40"/>
        <v>,</v>
      </c>
      <c r="Q196" s="13" t="str">
        <f t="shared" si="41"/>
        <v/>
      </c>
      <c r="R196" s="13" t="str">
        <f t="shared" si="42"/>
        <v/>
      </c>
      <c r="S196" s="13" t="str">
        <f t="shared" si="43"/>
        <v>"walking_travel_time_to_health": {"ETH": {"malaria": "Ongoing (updated regularly)"}},</v>
      </c>
    </row>
    <row r="197" spans="1:19" ht="43.2" x14ac:dyDescent="0.55000000000000004">
      <c r="A197" s="9" t="s">
        <v>116</v>
      </c>
      <c r="B197" s="9" t="s">
        <v>53</v>
      </c>
      <c r="C197" s="9" t="s">
        <v>7</v>
      </c>
      <c r="D197" s="9" t="s">
        <v>199</v>
      </c>
      <c r="E197" s="21"/>
      <c r="F197" s="5"/>
      <c r="G197" s="6" t="s">
        <v>352</v>
      </c>
      <c r="H197" s="7">
        <v>44575</v>
      </c>
      <c r="I197" s="14" t="str">
        <f t="shared" si="33"/>
        <v/>
      </c>
      <c r="J197" s="13" t="str">
        <f t="shared" si="34"/>
        <v/>
      </c>
      <c r="K197" s="13" t="str">
        <f t="shared" si="35"/>
        <v>"wall_type": {</v>
      </c>
      <c r="L197" s="25" t="str">
        <f t="shared" si="36"/>
        <v>"UGA": {</v>
      </c>
      <c r="M197" s="13" t="str">
        <f t="shared" si="37"/>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197" s="26" t="str">
        <f t="shared" si="38"/>
        <v>}</v>
      </c>
      <c r="O197" s="13" t="str">
        <f t="shared" si="39"/>
        <v>}</v>
      </c>
      <c r="P197" s="13" t="str">
        <f t="shared" si="40"/>
        <v>,</v>
      </c>
      <c r="Q197" s="13" t="str">
        <f t="shared" si="41"/>
        <v/>
      </c>
      <c r="R197" s="13" t="str">
        <f t="shared" si="42"/>
        <v/>
      </c>
      <c r="S197" s="13" t="str">
        <f t="shared" si="43"/>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198" spans="1:19" ht="57.6" x14ac:dyDescent="0.55000000000000004">
      <c r="A198" s="9" t="s">
        <v>116</v>
      </c>
      <c r="B198" s="9" t="s">
        <v>42</v>
      </c>
      <c r="C198" s="9" t="s">
        <v>19</v>
      </c>
      <c r="D198" s="9" t="s">
        <v>200</v>
      </c>
      <c r="E198" s="21"/>
      <c r="F198" s="5"/>
      <c r="G198" s="6" t="s">
        <v>353</v>
      </c>
      <c r="H198" s="19"/>
      <c r="I198" s="14" t="str">
        <f t="shared" si="33"/>
        <v/>
      </c>
      <c r="J198" s="13" t="str">
        <f t="shared" si="34"/>
        <v/>
      </c>
      <c r="K198" s="13" t="str">
        <f t="shared" si="35"/>
        <v>"waterpoints": {</v>
      </c>
      <c r="L198" s="25" t="str">
        <f t="shared" si="36"/>
        <v>"ETH": {</v>
      </c>
      <c r="M19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198" s="26" t="str">
        <f t="shared" si="38"/>
        <v>,</v>
      </c>
      <c r="O198" s="13" t="str">
        <f t="shared" si="39"/>
        <v/>
      </c>
      <c r="P198" s="13" t="str">
        <f t="shared" si="40"/>
        <v/>
      </c>
      <c r="Q198" s="13" t="str">
        <f t="shared" si="41"/>
        <v/>
      </c>
      <c r="R198" s="13" t="str">
        <f t="shared" si="42"/>
        <v/>
      </c>
      <c r="S198" s="13"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199" spans="1:19" ht="57.6" x14ac:dyDescent="0.55000000000000004">
      <c r="A199" s="9" t="s">
        <v>116</v>
      </c>
      <c r="B199" s="9" t="s">
        <v>42</v>
      </c>
      <c r="C199" s="9" t="s">
        <v>19</v>
      </c>
      <c r="D199" s="9" t="s">
        <v>199</v>
      </c>
      <c r="E199" s="21"/>
      <c r="F199" s="5"/>
      <c r="G199" s="6" t="s">
        <v>353</v>
      </c>
      <c r="H199" s="19"/>
      <c r="I199" s="14" t="str">
        <f t="shared" si="33"/>
        <v/>
      </c>
      <c r="J199" s="13" t="str">
        <f t="shared" si="34"/>
        <v/>
      </c>
      <c r="K199" s="13" t="str">
        <f t="shared" si="35"/>
        <v/>
      </c>
      <c r="L199" s="25" t="str">
        <f t="shared" si="36"/>
        <v/>
      </c>
      <c r="M19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199" s="26" t="str">
        <f t="shared" si="38"/>
        <v>}</v>
      </c>
      <c r="O199" s="13" t="str">
        <f t="shared" si="39"/>
        <v>,</v>
      </c>
      <c r="P199" s="13" t="str">
        <f t="shared" si="40"/>
        <v/>
      </c>
      <c r="Q199" s="13" t="str">
        <f t="shared" si="41"/>
        <v/>
      </c>
      <c r="R199" s="13" t="str">
        <f t="shared" si="42"/>
        <v/>
      </c>
      <c r="S19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0" spans="1:19" ht="86.4" x14ac:dyDescent="0.55000000000000004">
      <c r="A200" s="9" t="s">
        <v>116</v>
      </c>
      <c r="B200" s="9" t="s">
        <v>42</v>
      </c>
      <c r="C200" s="9" t="s">
        <v>40</v>
      </c>
      <c r="D200" s="9" t="s">
        <v>200</v>
      </c>
      <c r="E200" s="21" t="s">
        <v>224</v>
      </c>
      <c r="F200" s="23">
        <v>44659</v>
      </c>
      <c r="G200" s="6" t="s">
        <v>354</v>
      </c>
      <c r="H200" s="7">
        <v>44659</v>
      </c>
      <c r="I200" s="14" t="str">
        <f t="shared" si="33"/>
        <v/>
      </c>
      <c r="J200" s="13" t="str">
        <f t="shared" si="34"/>
        <v/>
      </c>
      <c r="K200" s="13" t="str">
        <f t="shared" si="35"/>
        <v/>
      </c>
      <c r="L200" s="25" t="str">
        <f t="shared" si="36"/>
        <v>"KEN": {</v>
      </c>
      <c r="M20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0" s="26" t="str">
        <f t="shared" si="38"/>
        <v>,</v>
      </c>
      <c r="O200" s="13" t="str">
        <f t="shared" si="39"/>
        <v/>
      </c>
      <c r="P200" s="13" t="str">
        <f t="shared" si="40"/>
        <v/>
      </c>
      <c r="Q200" s="13" t="str">
        <f t="shared" si="41"/>
        <v/>
      </c>
      <c r="R200" s="13" t="str">
        <f t="shared" si="42"/>
        <v/>
      </c>
      <c r="S200"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1" spans="1:19" ht="86.4" x14ac:dyDescent="0.55000000000000004">
      <c r="A201" s="9" t="s">
        <v>116</v>
      </c>
      <c r="B201" s="9" t="s">
        <v>42</v>
      </c>
      <c r="C201" s="9" t="s">
        <v>40</v>
      </c>
      <c r="D201" s="9" t="s">
        <v>199</v>
      </c>
      <c r="E201" s="21" t="s">
        <v>223</v>
      </c>
      <c r="F201" s="23">
        <v>44659</v>
      </c>
      <c r="G201" s="6" t="s">
        <v>354</v>
      </c>
      <c r="H201" s="7">
        <v>44659</v>
      </c>
      <c r="I201" s="14" t="str">
        <f t="shared" si="33"/>
        <v/>
      </c>
      <c r="J201" s="13" t="str">
        <f t="shared" si="34"/>
        <v/>
      </c>
      <c r="K201" s="13" t="str">
        <f t="shared" si="35"/>
        <v/>
      </c>
      <c r="L201" s="25" t="str">
        <f t="shared" si="36"/>
        <v/>
      </c>
      <c r="M20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1" s="26" t="str">
        <f t="shared" si="38"/>
        <v>}</v>
      </c>
      <c r="O201" s="13" t="str">
        <f t="shared" si="39"/>
        <v>,</v>
      </c>
      <c r="P201" s="13" t="str">
        <f t="shared" si="40"/>
        <v/>
      </c>
      <c r="Q201" s="13" t="str">
        <f t="shared" si="41"/>
        <v/>
      </c>
      <c r="R201" s="13" t="str">
        <f t="shared" si="42"/>
        <v/>
      </c>
      <c r="S20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2" spans="1:19" ht="57.6" x14ac:dyDescent="0.55000000000000004">
      <c r="A202" s="9" t="s">
        <v>116</v>
      </c>
      <c r="B202" s="9" t="s">
        <v>42</v>
      </c>
      <c r="C202" s="9" t="s">
        <v>245</v>
      </c>
      <c r="D202" s="9" t="s">
        <v>363</v>
      </c>
      <c r="E202" s="21"/>
      <c r="F202" s="5"/>
      <c r="G202" s="6" t="s">
        <v>354</v>
      </c>
      <c r="H202" s="19"/>
      <c r="I202" s="14" t="str">
        <f t="shared" si="33"/>
        <v/>
      </c>
      <c r="J202" s="13" t="str">
        <f t="shared" si="34"/>
        <v/>
      </c>
      <c r="K202" s="13" t="str">
        <f t="shared" si="35"/>
        <v/>
      </c>
      <c r="L202" s="25" t="str">
        <f t="shared" si="36"/>
        <v>"MWI": {</v>
      </c>
      <c r="M202" s="13" t="str">
        <f t="shared" si="37"/>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2" s="26" t="str">
        <f t="shared" si="38"/>
        <v>,</v>
      </c>
      <c r="O202" s="13" t="str">
        <f t="shared" si="39"/>
        <v/>
      </c>
      <c r="P202" s="13" t="str">
        <f t="shared" si="40"/>
        <v/>
      </c>
      <c r="Q202" s="13" t="str">
        <f t="shared" si="41"/>
        <v/>
      </c>
      <c r="R202" s="13" t="str">
        <f t="shared" si="42"/>
        <v/>
      </c>
      <c r="S202" s="13" t="str">
        <f t="shared" si="43"/>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3" spans="1:19" ht="57.6" x14ac:dyDescent="0.55000000000000004">
      <c r="A203" s="9" t="s">
        <v>116</v>
      </c>
      <c r="B203" s="9" t="s">
        <v>42</v>
      </c>
      <c r="C203" s="9" t="s">
        <v>245</v>
      </c>
      <c r="D203" s="9" t="s">
        <v>199</v>
      </c>
      <c r="E203" s="21"/>
      <c r="F203" s="5"/>
      <c r="G203" s="6" t="s">
        <v>354</v>
      </c>
      <c r="H203" s="7">
        <v>44659</v>
      </c>
      <c r="I203" s="14" t="str">
        <f t="shared" si="33"/>
        <v/>
      </c>
      <c r="J203" s="13" t="str">
        <f t="shared" si="34"/>
        <v/>
      </c>
      <c r="K203" s="13" t="str">
        <f t="shared" si="35"/>
        <v/>
      </c>
      <c r="L203" s="25" t="str">
        <f t="shared" si="36"/>
        <v/>
      </c>
      <c r="M20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3" s="26" t="str">
        <f t="shared" si="38"/>
        <v>}</v>
      </c>
      <c r="O203" s="13" t="str">
        <f t="shared" si="39"/>
        <v>,</v>
      </c>
      <c r="P203" s="13" t="str">
        <f t="shared" si="40"/>
        <v/>
      </c>
      <c r="Q203" s="13" t="str">
        <f t="shared" si="41"/>
        <v/>
      </c>
      <c r="R203" s="13" t="str">
        <f t="shared" si="42"/>
        <v/>
      </c>
      <c r="S20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4" spans="1:19" ht="57.6" x14ac:dyDescent="0.55000000000000004">
      <c r="A204" s="9" t="s">
        <v>116</v>
      </c>
      <c r="B204" s="9" t="s">
        <v>42</v>
      </c>
      <c r="C204" s="9" t="s">
        <v>7</v>
      </c>
      <c r="D204" s="9" t="s">
        <v>200</v>
      </c>
      <c r="E204" s="21"/>
      <c r="F204" s="5"/>
      <c r="G204" s="6" t="s">
        <v>354</v>
      </c>
      <c r="H204" s="7">
        <v>44659</v>
      </c>
      <c r="I204" s="14" t="str">
        <f t="shared" si="33"/>
        <v/>
      </c>
      <c r="J204" s="13" t="str">
        <f t="shared" si="34"/>
        <v/>
      </c>
      <c r="K204" s="13" t="str">
        <f t="shared" si="35"/>
        <v/>
      </c>
      <c r="L204" s="25" t="str">
        <f t="shared" si="36"/>
        <v>"UGA": {</v>
      </c>
      <c r="M20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4" s="26" t="str">
        <f t="shared" si="38"/>
        <v>,</v>
      </c>
      <c r="O204" s="13" t="str">
        <f t="shared" si="39"/>
        <v/>
      </c>
      <c r="P204" s="13" t="str">
        <f t="shared" si="40"/>
        <v/>
      </c>
      <c r="Q204" s="13" t="str">
        <f t="shared" si="41"/>
        <v/>
      </c>
      <c r="R204" s="13" t="str">
        <f t="shared" si="42"/>
        <v/>
      </c>
      <c r="S204"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5" spans="1:19" ht="57.6" x14ac:dyDescent="0.55000000000000004">
      <c r="A205" s="9" t="s">
        <v>116</v>
      </c>
      <c r="B205" s="9" t="s">
        <v>42</v>
      </c>
      <c r="C205" s="9" t="s">
        <v>7</v>
      </c>
      <c r="D205" s="9" t="s">
        <v>199</v>
      </c>
      <c r="E205" s="21"/>
      <c r="F205" s="5"/>
      <c r="G205" s="6" t="s">
        <v>353</v>
      </c>
      <c r="H205" s="7">
        <v>44575</v>
      </c>
      <c r="I205" s="14" t="str">
        <f t="shared" si="33"/>
        <v/>
      </c>
      <c r="J205" s="13" t="str">
        <f t="shared" si="34"/>
        <v/>
      </c>
      <c r="K205" s="13" t="str">
        <f t="shared" si="35"/>
        <v/>
      </c>
      <c r="L205" s="25" t="str">
        <f t="shared" si="36"/>
        <v/>
      </c>
      <c r="M20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 t="shared" si="38"/>
        <v>}</v>
      </c>
      <c r="O205" s="13" t="str">
        <f t="shared" si="39"/>
        <v>,</v>
      </c>
      <c r="P205" s="13" t="str">
        <f t="shared" si="40"/>
        <v/>
      </c>
      <c r="Q205" s="13" t="str">
        <f t="shared" si="41"/>
        <v/>
      </c>
      <c r="R205" s="13" t="str">
        <f t="shared" si="42"/>
        <v/>
      </c>
      <c r="S20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57.6" x14ac:dyDescent="0.55000000000000004">
      <c r="A206" s="9" t="s">
        <v>116</v>
      </c>
      <c r="B206" s="9" t="s">
        <v>42</v>
      </c>
      <c r="C206" s="9" t="s">
        <v>41</v>
      </c>
      <c r="D206" s="9" t="s">
        <v>200</v>
      </c>
      <c r="E206" s="21"/>
      <c r="F206" s="5"/>
      <c r="G206" s="6" t="s">
        <v>353</v>
      </c>
      <c r="H206" s="19"/>
      <c r="I206" s="14" t="str">
        <f t="shared" si="33"/>
        <v/>
      </c>
      <c r="J206" s="13" t="str">
        <f t="shared" si="34"/>
        <v/>
      </c>
      <c r="K206" s="13" t="str">
        <f t="shared" si="35"/>
        <v/>
      </c>
      <c r="L206" s="25" t="str">
        <f t="shared" si="36"/>
        <v>"ZMB": {</v>
      </c>
      <c r="M206"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6" s="26" t="str">
        <f t="shared" si="38"/>
        <v>,</v>
      </c>
      <c r="O206" s="13" t="str">
        <f t="shared" si="39"/>
        <v/>
      </c>
      <c r="P206" s="13" t="str">
        <f t="shared" si="40"/>
        <v/>
      </c>
      <c r="Q206" s="13" t="str">
        <f t="shared" si="41"/>
        <v/>
      </c>
      <c r="R206" s="13" t="str">
        <f t="shared" si="42"/>
        <v/>
      </c>
      <c r="S206" s="13"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7" spans="1:19" ht="57.6" x14ac:dyDescent="0.55000000000000004">
      <c r="A207" s="9" t="s">
        <v>116</v>
      </c>
      <c r="B207" s="9" t="s">
        <v>42</v>
      </c>
      <c r="C207" s="9" t="s">
        <v>41</v>
      </c>
      <c r="D207" s="9" t="s">
        <v>199</v>
      </c>
      <c r="E207" s="21"/>
      <c r="F207" s="5"/>
      <c r="G207" s="6" t="s">
        <v>353</v>
      </c>
      <c r="H207" s="19"/>
      <c r="I207" s="14" t="str">
        <f t="shared" si="33"/>
        <v/>
      </c>
      <c r="J207" s="13" t="str">
        <f t="shared" si="34"/>
        <v/>
      </c>
      <c r="K207" s="13" t="str">
        <f t="shared" si="35"/>
        <v/>
      </c>
      <c r="L207" s="25" t="str">
        <f t="shared" si="36"/>
        <v/>
      </c>
      <c r="M20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7" s="26" t="str">
        <f t="shared" si="38"/>
        <v>}</v>
      </c>
      <c r="O207" s="13" t="str">
        <f t="shared" si="39"/>
        <v>,</v>
      </c>
      <c r="P207" s="13" t="str">
        <f t="shared" si="40"/>
        <v/>
      </c>
      <c r="Q207" s="13" t="str">
        <f t="shared" si="41"/>
        <v/>
      </c>
      <c r="R207" s="13" t="str">
        <f t="shared" si="42"/>
        <v/>
      </c>
      <c r="S207"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8" spans="1:19" ht="86.4" x14ac:dyDescent="0.55000000000000004">
      <c r="A208" s="9" t="s">
        <v>116</v>
      </c>
      <c r="B208" s="9" t="s">
        <v>42</v>
      </c>
      <c r="C208" s="9" t="s">
        <v>9</v>
      </c>
      <c r="D208" s="9" t="s">
        <v>200</v>
      </c>
      <c r="E208" s="21" t="s">
        <v>150</v>
      </c>
      <c r="F208" s="23">
        <v>44614</v>
      </c>
      <c r="G208" s="6" t="s">
        <v>353</v>
      </c>
      <c r="H208" s="7">
        <v>44614</v>
      </c>
      <c r="I208" s="14" t="str">
        <f t="shared" si="33"/>
        <v/>
      </c>
      <c r="J208" s="13" t="str">
        <f t="shared" si="34"/>
        <v/>
      </c>
      <c r="K208" s="13" t="str">
        <f t="shared" si="35"/>
        <v/>
      </c>
      <c r="L208" s="25" t="str">
        <f t="shared" si="36"/>
        <v>"ZWE": {</v>
      </c>
      <c r="M20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8" s="26" t="str">
        <f t="shared" si="38"/>
        <v>}</v>
      </c>
      <c r="O208" s="13" t="str">
        <f t="shared" si="39"/>
        <v>}</v>
      </c>
      <c r="P208" s="13" t="str">
        <f t="shared" si="40"/>
        <v>,</v>
      </c>
      <c r="Q208" s="13" t="str">
        <f t="shared" si="41"/>
        <v/>
      </c>
      <c r="R208" s="13" t="str">
        <f t="shared" si="42"/>
        <v/>
      </c>
      <c r="S208"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9" spans="1:19" ht="43.2" x14ac:dyDescent="0.55000000000000004">
      <c r="A209" s="9" t="s">
        <v>116</v>
      </c>
      <c r="B209" s="9" t="s">
        <v>131</v>
      </c>
      <c r="C209" s="9" t="s">
        <v>18</v>
      </c>
      <c r="D209" s="9" t="s">
        <v>203</v>
      </c>
      <c r="E209" s="21" t="s">
        <v>256</v>
      </c>
      <c r="F209" s="5"/>
      <c r="G209" s="6" t="s">
        <v>257</v>
      </c>
      <c r="H209" s="19"/>
      <c r="I209" s="14" t="str">
        <f t="shared" si="33"/>
        <v/>
      </c>
      <c r="J209" s="13" t="str">
        <f t="shared" si="34"/>
        <v/>
      </c>
      <c r="K209" s="13" t="str">
        <f t="shared" si="35"/>
        <v>"windspeed": {</v>
      </c>
      <c r="L209" s="25" t="str">
        <f t="shared" si="36"/>
        <v>"PHL": {</v>
      </c>
      <c r="M209" s="13" t="str">
        <f t="shared" si="37"/>
        <v>"typhoon": "&lt;p&gt;Forecasted 1 minute average maximum wind speed in kilometers per hour for each municipality during the duration of the typhoon event. The source for this forecast data is ECMWF.&lt;/p&gt;"</v>
      </c>
      <c r="N209" s="26" t="str">
        <f t="shared" si="38"/>
        <v>}</v>
      </c>
      <c r="O209" s="13" t="str">
        <f t="shared" si="39"/>
        <v>}</v>
      </c>
      <c r="P209" s="13" t="str">
        <f t="shared" si="40"/>
        <v/>
      </c>
      <c r="Q209" s="13" t="str">
        <f t="shared" si="41"/>
        <v>}</v>
      </c>
      <c r="R209" s="13" t="str">
        <f t="shared" si="42"/>
        <v>}</v>
      </c>
      <c r="S209" s="13" t="str">
        <f t="shared" si="43"/>
        <v>"windspeed": {"PHL": {"typhoon": "&lt;p&gt;Forecasted 1 minute average maximum wind speed in kilometers per hour for each municipality during the duration of the typhoon event. The source for this forecast data is ECMWF.&lt;/p&gt;"}}}}</v>
      </c>
    </row>
    <row r="210" spans="1:19" x14ac:dyDescent="0.55000000000000004">
      <c r="A210" s="9"/>
      <c r="B210" s="9"/>
      <c r="C210" s="9"/>
      <c r="D210" s="9"/>
      <c r="E210" s="21"/>
      <c r="F210" s="5"/>
      <c r="G210" s="6"/>
      <c r="H210" s="19"/>
      <c r="I210" s="14" t="str">
        <f t="shared" si="33"/>
        <v/>
      </c>
      <c r="J210" s="13" t="str">
        <f t="shared" si="34"/>
        <v>"": {</v>
      </c>
      <c r="K210" s="13" t="str">
        <f t="shared" si="35"/>
        <v>"": {</v>
      </c>
      <c r="L210" s="25" t="str">
        <f t="shared" si="36"/>
        <v>"": {</v>
      </c>
      <c r="M210" s="13" t="str">
        <f t="shared" si="37"/>
        <v>"": ""</v>
      </c>
      <c r="N210" s="26" t="str">
        <f t="shared" si="38"/>
        <v>,</v>
      </c>
      <c r="O210" s="13" t="str">
        <f t="shared" si="39"/>
        <v/>
      </c>
      <c r="P210" s="13" t="str">
        <f t="shared" si="40"/>
        <v/>
      </c>
      <c r="Q210" s="13" t="str">
        <f t="shared" si="41"/>
        <v/>
      </c>
      <c r="R210" s="13" t="str">
        <f t="shared" si="42"/>
        <v>}</v>
      </c>
      <c r="S210" s="13" t="str">
        <f t="shared" si="43"/>
        <v/>
      </c>
    </row>
    <row r="211" spans="1:19" x14ac:dyDescent="0.55000000000000004">
      <c r="A211" s="9"/>
      <c r="B211" s="9"/>
      <c r="C211" s="9"/>
      <c r="D211" s="9"/>
      <c r="E211" s="21"/>
      <c r="F211" s="5"/>
      <c r="G211" s="6"/>
      <c r="H211" s="19"/>
      <c r="I211" s="14" t="str">
        <f t="shared" si="33"/>
        <v/>
      </c>
      <c r="J211" s="13" t="str">
        <f t="shared" si="34"/>
        <v/>
      </c>
      <c r="K211" s="13" t="str">
        <f t="shared" si="35"/>
        <v/>
      </c>
      <c r="L211" s="25" t="str">
        <f t="shared" si="36"/>
        <v/>
      </c>
      <c r="M211" s="13" t="str">
        <f t="shared" si="37"/>
        <v>"": ""</v>
      </c>
      <c r="N211" s="26" t="str">
        <f t="shared" si="38"/>
        <v>,</v>
      </c>
      <c r="O211" s="13" t="str">
        <f t="shared" si="39"/>
        <v/>
      </c>
      <c r="P211" s="13" t="str">
        <f t="shared" si="40"/>
        <v/>
      </c>
      <c r="Q211" s="13" t="str">
        <f t="shared" si="41"/>
        <v/>
      </c>
      <c r="R211" s="13" t="str">
        <f t="shared" si="42"/>
        <v>}</v>
      </c>
      <c r="S211" s="13" t="str">
        <f t="shared" si="43"/>
        <v/>
      </c>
    </row>
    <row r="212" spans="1:19" x14ac:dyDescent="0.55000000000000004">
      <c r="A212" s="9"/>
      <c r="B212" s="9"/>
      <c r="C212" s="9"/>
      <c r="D212" s="9"/>
      <c r="E212" s="21"/>
      <c r="F212" s="5"/>
      <c r="G212" s="6"/>
      <c r="H212" s="19"/>
      <c r="I212" s="14" t="str">
        <f t="shared" si="33"/>
        <v/>
      </c>
      <c r="J212" s="13" t="str">
        <f t="shared" si="34"/>
        <v/>
      </c>
      <c r="K212" s="13" t="str">
        <f t="shared" si="35"/>
        <v/>
      </c>
      <c r="L212" s="25" t="str">
        <f t="shared" si="36"/>
        <v/>
      </c>
      <c r="M212" s="13" t="str">
        <f t="shared" si="37"/>
        <v>"": ""</v>
      </c>
      <c r="N212" s="26" t="str">
        <f t="shared" si="38"/>
        <v>,</v>
      </c>
      <c r="O212" s="13" t="str">
        <f t="shared" si="39"/>
        <v/>
      </c>
      <c r="P212" s="13" t="str">
        <f t="shared" si="40"/>
        <v/>
      </c>
      <c r="Q212" s="13" t="str">
        <f t="shared" si="41"/>
        <v/>
      </c>
      <c r="R212" s="13" t="str">
        <f t="shared" si="42"/>
        <v>}</v>
      </c>
      <c r="S212" s="13" t="str">
        <f t="shared" si="43"/>
        <v/>
      </c>
    </row>
    <row r="213" spans="1:19" x14ac:dyDescent="0.55000000000000004">
      <c r="A213" s="9"/>
      <c r="B213" s="9"/>
      <c r="C213" s="9"/>
      <c r="D213" s="9"/>
      <c r="E213" s="21"/>
      <c r="F213" s="5"/>
      <c r="G213" s="6"/>
      <c r="H213" s="19"/>
      <c r="I213" s="14" t="str">
        <f t="shared" si="33"/>
        <v/>
      </c>
      <c r="J213" s="13" t="str">
        <f t="shared" si="34"/>
        <v/>
      </c>
      <c r="K213" s="13" t="str">
        <f t="shared" si="35"/>
        <v/>
      </c>
      <c r="L213" s="25" t="str">
        <f t="shared" si="36"/>
        <v/>
      </c>
      <c r="M213" s="13" t="str">
        <f t="shared" si="37"/>
        <v>"": ""</v>
      </c>
      <c r="N213" s="26" t="str">
        <f t="shared" si="38"/>
        <v>,</v>
      </c>
      <c r="O213" s="13" t="str">
        <f t="shared" si="39"/>
        <v/>
      </c>
      <c r="P213" s="13" t="str">
        <f t="shared" si="40"/>
        <v/>
      </c>
      <c r="Q213" s="13" t="str">
        <f t="shared" si="41"/>
        <v/>
      </c>
      <c r="R213" s="13" t="str">
        <f t="shared" si="42"/>
        <v>}</v>
      </c>
      <c r="S213" s="13" t="str">
        <f t="shared" si="43"/>
        <v/>
      </c>
    </row>
    <row r="214" spans="1:19" x14ac:dyDescent="0.55000000000000004">
      <c r="A214" s="9"/>
      <c r="B214" s="9"/>
      <c r="C214" s="9"/>
      <c r="D214" s="9"/>
      <c r="E214" s="21"/>
      <c r="F214" s="5"/>
      <c r="G214" s="6"/>
      <c r="H214" s="19"/>
      <c r="I214" s="14" t="str">
        <f t="shared" si="33"/>
        <v/>
      </c>
      <c r="J214" s="13" t="str">
        <f t="shared" si="34"/>
        <v/>
      </c>
      <c r="K214" s="13" t="str">
        <f t="shared" si="35"/>
        <v/>
      </c>
      <c r="L214" s="25" t="str">
        <f t="shared" si="36"/>
        <v/>
      </c>
      <c r="M214" s="13" t="str">
        <f t="shared" si="37"/>
        <v>"": ""</v>
      </c>
      <c r="N214" s="26" t="str">
        <f t="shared" si="38"/>
        <v>,</v>
      </c>
      <c r="O214" s="13" t="str">
        <f t="shared" si="39"/>
        <v/>
      </c>
      <c r="P214" s="13" t="str">
        <f t="shared" si="40"/>
        <v/>
      </c>
      <c r="Q214" s="13" t="str">
        <f t="shared" si="41"/>
        <v/>
      </c>
      <c r="R214" s="13" t="str">
        <f t="shared" si="42"/>
        <v>}</v>
      </c>
      <c r="S214" s="13" t="str">
        <f t="shared" si="43"/>
        <v/>
      </c>
    </row>
    <row r="215" spans="1:19" x14ac:dyDescent="0.55000000000000004">
      <c r="A215" s="9"/>
      <c r="B215" s="9"/>
      <c r="C215" s="9"/>
      <c r="D215" s="9"/>
      <c r="E215" s="21"/>
      <c r="F215" s="5"/>
      <c r="G215" s="6"/>
      <c r="H215" s="19"/>
      <c r="I215" s="14" t="str">
        <f t="shared" si="33"/>
        <v/>
      </c>
      <c r="J215" s="13" t="str">
        <f t="shared" si="34"/>
        <v/>
      </c>
      <c r="K215" s="13" t="str">
        <f t="shared" si="35"/>
        <v/>
      </c>
      <c r="L215" s="25" t="str">
        <f t="shared" si="36"/>
        <v/>
      </c>
      <c r="M215" s="13" t="str">
        <f t="shared" si="37"/>
        <v>"": ""</v>
      </c>
      <c r="N215" s="26" t="str">
        <f t="shared" si="38"/>
        <v>,</v>
      </c>
      <c r="O215" s="13" t="str">
        <f t="shared" si="39"/>
        <v/>
      </c>
      <c r="P215" s="13" t="str">
        <f t="shared" si="40"/>
        <v/>
      </c>
      <c r="Q215" s="13" t="str">
        <f t="shared" si="41"/>
        <v/>
      </c>
      <c r="R215" s="13" t="str">
        <f t="shared" si="42"/>
        <v>}</v>
      </c>
      <c r="S215" s="13" t="str">
        <f t="shared" si="43"/>
        <v/>
      </c>
    </row>
    <row r="216" spans="1:19" x14ac:dyDescent="0.55000000000000004">
      <c r="A216" s="9"/>
      <c r="B216" s="9"/>
      <c r="C216" s="9"/>
      <c r="D216" s="9"/>
      <c r="E216" s="21"/>
      <c r="F216" s="5"/>
      <c r="G216" s="6"/>
      <c r="H216" s="19"/>
      <c r="I216" s="14" t="str">
        <f t="shared" si="33"/>
        <v/>
      </c>
      <c r="J216" s="13" t="str">
        <f t="shared" si="34"/>
        <v/>
      </c>
      <c r="K216" s="13" t="str">
        <f t="shared" si="35"/>
        <v/>
      </c>
      <c r="L216" s="25" t="str">
        <f t="shared" si="36"/>
        <v/>
      </c>
      <c r="M216" s="13" t="str">
        <f t="shared" si="37"/>
        <v>"": ""</v>
      </c>
      <c r="N216" s="26" t="str">
        <f t="shared" si="38"/>
        <v>,</v>
      </c>
      <c r="O216" s="13" t="str">
        <f t="shared" si="39"/>
        <v/>
      </c>
      <c r="P216" s="13" t="str">
        <f t="shared" si="40"/>
        <v/>
      </c>
      <c r="Q216" s="13" t="str">
        <f t="shared" si="41"/>
        <v/>
      </c>
      <c r="R216" s="13" t="str">
        <f t="shared" si="42"/>
        <v>}</v>
      </c>
      <c r="S216" s="13" t="str">
        <f t="shared" si="43"/>
        <v/>
      </c>
    </row>
    <row r="217" spans="1:19" x14ac:dyDescent="0.55000000000000004">
      <c r="A217" s="9"/>
      <c r="B217" s="9"/>
      <c r="C217" s="9"/>
      <c r="D217" s="9"/>
      <c r="E217" s="21"/>
      <c r="F217" s="5"/>
      <c r="G217" s="6"/>
      <c r="H217" s="19"/>
      <c r="I217" s="14" t="str">
        <f t="shared" si="33"/>
        <v/>
      </c>
      <c r="J217" s="13" t="str">
        <f t="shared" si="34"/>
        <v/>
      </c>
      <c r="K217" s="13" t="str">
        <f t="shared" si="35"/>
        <v/>
      </c>
      <c r="L217" s="25" t="str">
        <f t="shared" si="36"/>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x14ac:dyDescent="0.55000000000000004">
      <c r="A218" s="9"/>
      <c r="B218" s="9"/>
      <c r="C218" s="9"/>
      <c r="D218" s="9"/>
      <c r="E218" s="21"/>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x14ac:dyDescent="0.55000000000000004">
      <c r="A219" s="9"/>
      <c r="B219" s="9"/>
      <c r="C219" s="9"/>
      <c r="D219" s="9"/>
      <c r="E219" s="21"/>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x14ac:dyDescent="0.55000000000000004">
      <c r="A220" s="9"/>
      <c r="B220" s="9"/>
      <c r="C220" s="9"/>
      <c r="D220" s="9"/>
      <c r="E220" s="21"/>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x14ac:dyDescent="0.55000000000000004">
      <c r="A221" s="9"/>
      <c r="B221" s="9"/>
      <c r="C221" s="9"/>
      <c r="D221" s="9"/>
      <c r="E221" s="21"/>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x14ac:dyDescent="0.55000000000000004">
      <c r="A222" s="9"/>
      <c r="B222" s="9"/>
      <c r="C222" s="9"/>
      <c r="D222" s="9"/>
      <c r="E222" s="21"/>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x14ac:dyDescent="0.55000000000000004">
      <c r="A223" s="9"/>
      <c r="B223" s="9"/>
      <c r="C223" s="9"/>
      <c r="D223" s="9"/>
      <c r="E223" s="21"/>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x14ac:dyDescent="0.55000000000000004">
      <c r="A224" s="9"/>
      <c r="B224" s="9"/>
      <c r="C224" s="9"/>
      <c r="D224" s="9"/>
      <c r="E224" s="21"/>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x14ac:dyDescent="0.55000000000000004">
      <c r="A225" s="9"/>
      <c r="B225" s="9"/>
      <c r="C225" s="9"/>
      <c r="D225" s="9"/>
      <c r="E225" s="21"/>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x14ac:dyDescent="0.55000000000000004">
      <c r="A226" s="9"/>
      <c r="B226" s="9"/>
      <c r="C226" s="9"/>
      <c r="D226" s="9"/>
      <c r="E226" s="21"/>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x14ac:dyDescent="0.55000000000000004">
      <c r="A227" s="9"/>
      <c r="B227" s="9"/>
      <c r="C227" s="9"/>
      <c r="D227" s="9"/>
      <c r="E227" s="21"/>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x14ac:dyDescent="0.55000000000000004">
      <c r="A228" s="9"/>
      <c r="B228" s="9"/>
      <c r="C228" s="9"/>
      <c r="D228" s="9"/>
      <c r="E228" s="21"/>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55000000000000004">
      <c r="A229" s="9"/>
      <c r="B229" s="9"/>
      <c r="C229" s="9"/>
      <c r="D229" s="9"/>
      <c r="E229" s="21"/>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55000000000000004">
      <c r="A230" s="9"/>
      <c r="B230" s="9"/>
      <c r="C230" s="9"/>
      <c r="D230" s="9"/>
      <c r="E230" s="21"/>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21"/>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21"/>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21"/>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21"/>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21"/>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21"/>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21"/>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21"/>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21"/>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21"/>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21"/>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21"/>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21"/>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21"/>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21"/>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21"/>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21"/>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21"/>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21"/>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21"/>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21"/>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21"/>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21"/>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21"/>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21"/>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21"/>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21"/>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21"/>
      <c r="F258" s="5"/>
      <c r="G258" s="6"/>
      <c r="H258" s="19"/>
      <c r="I258" s="14" t="str">
        <f t="shared" si="33"/>
        <v/>
      </c>
      <c r="J258" s="13" t="str">
        <f t="shared" si="34"/>
        <v/>
      </c>
      <c r="K258" s="13" t="str">
        <f t="shared" si="35"/>
        <v/>
      </c>
      <c r="L258" s="25" t="str">
        <f t="shared" si="36"/>
        <v/>
      </c>
      <c r="M258" s="13" t="str">
        <f t="shared" si="37"/>
        <v>"": ""</v>
      </c>
      <c r="N258" s="26" t="str">
        <f t="shared" si="38"/>
        <v>,</v>
      </c>
      <c r="O258" s="13" t="str">
        <f t="shared" si="39"/>
        <v/>
      </c>
      <c r="P258" s="13" t="str">
        <f t="shared" si="40"/>
        <v/>
      </c>
      <c r="Q258" s="13" t="str">
        <f t="shared" si="41"/>
        <v/>
      </c>
      <c r="R258" s="13" t="str">
        <f t="shared" si="42"/>
        <v>}</v>
      </c>
      <c r="S258" s="13" t="str">
        <f t="shared" si="43"/>
        <v/>
      </c>
    </row>
    <row r="259" spans="1:19" x14ac:dyDescent="0.55000000000000004">
      <c r="A259" s="9"/>
      <c r="B259" s="9"/>
      <c r="C259" s="9"/>
      <c r="D259" s="9"/>
      <c r="E259" s="21"/>
      <c r="F259" s="5"/>
      <c r="G259" s="6"/>
      <c r="H259" s="19"/>
      <c r="I259" s="14" t="str">
        <f t="shared" ref="I259:I322" si="44">IF(A258="section","{","")</f>
        <v/>
      </c>
      <c r="J259" s="13" t="str">
        <f t="shared" ref="J259:J322" si="45">IF(A259=A258,"",""""&amp;A259&amp;""": {")</f>
        <v/>
      </c>
      <c r="K259" s="13" t="str">
        <f t="shared" ref="K259:K322" si="46">IF(B259=B258,"",""""&amp;B259&amp;""": {")</f>
        <v/>
      </c>
      <c r="L259" s="25" t="str">
        <f t="shared" ref="L259:L322" si="47">IF(AND(B259=B258,C259=C258),"",""""&amp;C259&amp;""": {")</f>
        <v/>
      </c>
      <c r="M259" s="13" t="str">
        <f t="shared" ref="M259:M322" si="48">""""&amp;D259&amp;""": """&amp;SUBSTITUTE(G259,"""","'")&amp;""""</f>
        <v>"": ""</v>
      </c>
      <c r="N259" s="26" t="str">
        <f t="shared" ref="N259:N322" si="49">IF(AND(B260=B259,C260=C259),",","}")</f>
        <v>,</v>
      </c>
      <c r="O259" s="13" t="str">
        <f t="shared" ref="O259:O322" si="50">IF(NOT(B259=B260),"}",IF(C259=C260,"",","))</f>
        <v/>
      </c>
      <c r="P259" s="13" t="str">
        <f t="shared" ref="P259:P322" si="51">IF(B259=B260,"",IF(A259=A260,",",""))</f>
        <v/>
      </c>
      <c r="Q259" s="13" t="str">
        <f t="shared" ref="Q259:Q322" si="52">IF(A260=A259,"",IF(A260="","}","},"))</f>
        <v/>
      </c>
      <c r="R259" s="13" t="str">
        <f t="shared" ref="R259:R322" si="53">IF(A260="","}","")</f>
        <v>}</v>
      </c>
      <c r="S259" s="13" t="str">
        <f t="shared" ref="S259:S322" si="54">IF(A259="","",I259&amp;J259&amp;K259&amp;L259&amp;M259&amp;N259&amp;O259&amp;P259&amp;Q259&amp;R259)</f>
        <v/>
      </c>
    </row>
    <row r="260" spans="1:19" x14ac:dyDescent="0.55000000000000004">
      <c r="A260" s="9"/>
      <c r="B260" s="9"/>
      <c r="C260" s="9"/>
      <c r="D260" s="9"/>
      <c r="E260" s="21"/>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21"/>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21"/>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21"/>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21"/>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21"/>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21"/>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21"/>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21"/>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21"/>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21"/>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21"/>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21"/>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21"/>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21"/>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21"/>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21"/>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21"/>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21"/>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21"/>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21"/>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21"/>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21"/>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21"/>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21"/>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21"/>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21"/>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21"/>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21"/>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21"/>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21"/>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21"/>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21"/>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21"/>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21"/>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21"/>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21"/>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21"/>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21"/>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21"/>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21"/>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21"/>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21"/>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21"/>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21"/>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21"/>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21"/>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21"/>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21"/>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21"/>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21"/>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21"/>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21"/>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21"/>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21"/>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21"/>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21"/>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21"/>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21"/>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21"/>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21"/>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21"/>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21"/>
      <c r="F322" s="5"/>
      <c r="G322" s="6"/>
      <c r="H322" s="19"/>
      <c r="I322" s="14" t="str">
        <f t="shared" si="44"/>
        <v/>
      </c>
      <c r="J322" s="13" t="str">
        <f t="shared" si="45"/>
        <v/>
      </c>
      <c r="K322" s="13" t="str">
        <f t="shared" si="46"/>
        <v/>
      </c>
      <c r="L322" s="25" t="str">
        <f t="shared" si="47"/>
        <v/>
      </c>
      <c r="M322" s="13" t="str">
        <f t="shared" si="48"/>
        <v>"": ""</v>
      </c>
      <c r="N322" s="26" t="str">
        <f t="shared" si="49"/>
        <v>,</v>
      </c>
      <c r="O322" s="13" t="str">
        <f t="shared" si="50"/>
        <v/>
      </c>
      <c r="P322" s="13" t="str">
        <f t="shared" si="51"/>
        <v/>
      </c>
      <c r="Q322" s="13" t="str">
        <f t="shared" si="52"/>
        <v/>
      </c>
      <c r="R322" s="13" t="str">
        <f t="shared" si="53"/>
        <v>}</v>
      </c>
      <c r="S322" s="13" t="str">
        <f t="shared" si="54"/>
        <v/>
      </c>
    </row>
    <row r="323" spans="1:19" x14ac:dyDescent="0.55000000000000004">
      <c r="A323" s="9"/>
      <c r="B323" s="9"/>
      <c r="C323" s="9"/>
      <c r="D323" s="9"/>
      <c r="E323" s="21"/>
      <c r="F323" s="5"/>
      <c r="G323" s="6"/>
      <c r="H323" s="19"/>
      <c r="I323" s="14" t="str">
        <f t="shared" ref="I323:I335" si="55">IF(A322="section","{","")</f>
        <v/>
      </c>
      <c r="J323" s="13" t="str">
        <f t="shared" ref="J323:J335" si="56">IF(A323=A322,"",""""&amp;A323&amp;""": {")</f>
        <v/>
      </c>
      <c r="K323" s="13" t="str">
        <f t="shared" ref="K323:K335" si="57">IF(B323=B322,"",""""&amp;B323&amp;""": {")</f>
        <v/>
      </c>
      <c r="L323" s="25" t="str">
        <f t="shared" ref="L323:L335" si="58">IF(AND(B323=B322,C323=C322),"",""""&amp;C323&amp;""": {")</f>
        <v/>
      </c>
      <c r="M323" s="13" t="str">
        <f t="shared" ref="M323:M335" si="59">""""&amp;D323&amp;""": """&amp;SUBSTITUTE(G323,"""","'")&amp;""""</f>
        <v>"": ""</v>
      </c>
      <c r="N323" s="26" t="str">
        <f t="shared" ref="N323:N335" si="60">IF(AND(B324=B323,C324=C323),",","}")</f>
        <v>,</v>
      </c>
      <c r="O323" s="13" t="str">
        <f t="shared" ref="O323:O335" si="61">IF(NOT(B323=B324),"}",IF(C323=C324,"",","))</f>
        <v/>
      </c>
      <c r="P323" s="13" t="str">
        <f t="shared" ref="P323:P335" si="62">IF(B323=B324,"",IF(A323=A324,",",""))</f>
        <v/>
      </c>
      <c r="Q323" s="13" t="str">
        <f t="shared" ref="Q323:Q335" si="63">IF(A324=A323,"",IF(A324="","}","},"))</f>
        <v/>
      </c>
      <c r="R323" s="13" t="str">
        <f t="shared" ref="R323:R335" si="64">IF(A324="","}","")</f>
        <v>}</v>
      </c>
      <c r="S323" s="13" t="str">
        <f t="shared" ref="S323:S335" si="65">IF(A323="","",I323&amp;J323&amp;K323&amp;L323&amp;M323&amp;N323&amp;O323&amp;P323&amp;Q323&amp;R323)</f>
        <v/>
      </c>
    </row>
    <row r="324" spans="1:19" x14ac:dyDescent="0.55000000000000004">
      <c r="A324" s="9"/>
      <c r="B324" s="9"/>
      <c r="C324" s="9"/>
      <c r="D324" s="9"/>
      <c r="E324" s="21"/>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21"/>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21"/>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21"/>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21"/>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21"/>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21"/>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21"/>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21"/>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21"/>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21"/>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21"/>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sheetData>
  <sheetProtection algorithmName="SHA-512" hashValue="mnVg83uGxHrmv0aYHpm3HCqhYbad/uEfLf3UqS65esIf6/4s0mimGkKzjwOo4jhxUsQVUUhpfcfRHv11ZOzXdg==" saltValue="BUqdNrv/ZJYUf+eozKH5+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H196">
    <sortCondition ref="A2:A196"/>
    <sortCondition ref="B2:B196"/>
    <sortCondition ref="C2:C19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2023-03-20T10:38:22Z</dcterms:modified>
</cp:coreProperties>
</file>