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github\IBF-system\interfaces\IBF-dashboard\src\assets\i18n\"/>
    </mc:Choice>
  </mc:AlternateContent>
  <xr:revisionPtr revIDLastSave="0" documentId="13_ncr:1_{3E643ABC-E031-42FA-A24F-76CA00BE8C6B}" xr6:coauthVersionLast="47" xr6:coauthVersionMax="47" xr10:uidLastSave="{00000000-0000-0000-0000-000000000000}"/>
  <bookViews>
    <workbookView xWindow="15195" yWindow="-16320" windowWidth="29040" windowHeight="15225" xr2:uid="{596CF045-89F9-477C-A1A6-2B5E1A5402AC}"/>
  </bookViews>
  <sheets>
    <sheet name="data" sheetId="1" r:id="rId1"/>
    <sheet name="README"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6" i="1" l="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85" i="1"/>
  <c r="I2"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2" i="1"/>
  <c r="O2" i="1"/>
  <c r="N85" i="1"/>
  <c r="M85" i="1"/>
  <c r="L85" i="1"/>
  <c r="J85" i="1"/>
  <c r="I85" i="1"/>
  <c r="N84" i="1"/>
  <c r="M84" i="1"/>
  <c r="L84" i="1"/>
  <c r="J84" i="1"/>
  <c r="I84" i="1"/>
  <c r="N83" i="1"/>
  <c r="M83" i="1"/>
  <c r="L83" i="1"/>
  <c r="J83" i="1"/>
  <c r="I83" i="1"/>
  <c r="N82" i="1"/>
  <c r="M82" i="1"/>
  <c r="L82" i="1"/>
  <c r="J82" i="1"/>
  <c r="I82" i="1"/>
  <c r="N81" i="1"/>
  <c r="M81" i="1"/>
  <c r="L81" i="1"/>
  <c r="J81" i="1"/>
  <c r="I81" i="1"/>
  <c r="N80" i="1"/>
  <c r="M80" i="1"/>
  <c r="L80" i="1"/>
  <c r="J80" i="1"/>
  <c r="I80" i="1"/>
  <c r="N79" i="1"/>
  <c r="M79" i="1"/>
  <c r="L79" i="1"/>
  <c r="J79" i="1"/>
  <c r="I79" i="1"/>
  <c r="N78" i="1"/>
  <c r="M78" i="1"/>
  <c r="L78" i="1"/>
  <c r="J78" i="1"/>
  <c r="I78" i="1"/>
  <c r="N77" i="1"/>
  <c r="M77" i="1"/>
  <c r="L77" i="1"/>
  <c r="J77" i="1"/>
  <c r="I77" i="1"/>
  <c r="N76" i="1"/>
  <c r="M76" i="1"/>
  <c r="L76" i="1"/>
  <c r="J76" i="1"/>
  <c r="I76" i="1"/>
  <c r="N75" i="1"/>
  <c r="M75" i="1"/>
  <c r="L75" i="1"/>
  <c r="J75" i="1"/>
  <c r="I75" i="1"/>
  <c r="N74" i="1"/>
  <c r="M74" i="1"/>
  <c r="L74" i="1"/>
  <c r="J74" i="1"/>
  <c r="I74" i="1"/>
  <c r="N73" i="1"/>
  <c r="M73" i="1"/>
  <c r="L73" i="1"/>
  <c r="J73" i="1"/>
  <c r="I73" i="1"/>
  <c r="N72" i="1"/>
  <c r="M72" i="1"/>
  <c r="L72" i="1"/>
  <c r="J72" i="1"/>
  <c r="I72" i="1"/>
  <c r="N71" i="1"/>
  <c r="M71" i="1"/>
  <c r="L71" i="1"/>
  <c r="J71" i="1"/>
  <c r="I71" i="1"/>
  <c r="N70" i="1"/>
  <c r="M70" i="1"/>
  <c r="L70" i="1"/>
  <c r="J70" i="1"/>
  <c r="I70" i="1"/>
  <c r="N69" i="1"/>
  <c r="M69" i="1"/>
  <c r="L69" i="1"/>
  <c r="J69" i="1"/>
  <c r="I69" i="1"/>
  <c r="N68" i="1"/>
  <c r="M68" i="1"/>
  <c r="L68" i="1"/>
  <c r="J68" i="1"/>
  <c r="I68" i="1"/>
  <c r="N67" i="1"/>
  <c r="M67" i="1"/>
  <c r="L67" i="1"/>
  <c r="J67" i="1"/>
  <c r="I67" i="1"/>
  <c r="N66" i="1"/>
  <c r="M66" i="1"/>
  <c r="L66" i="1"/>
  <c r="J66" i="1"/>
  <c r="I66" i="1"/>
  <c r="N65" i="1"/>
  <c r="M65" i="1"/>
  <c r="L65" i="1"/>
  <c r="J65" i="1"/>
  <c r="I65" i="1"/>
  <c r="N64" i="1"/>
  <c r="M64" i="1"/>
  <c r="L64" i="1"/>
  <c r="J64" i="1"/>
  <c r="I64" i="1"/>
  <c r="N63" i="1"/>
  <c r="M63" i="1"/>
  <c r="L63" i="1"/>
  <c r="J63" i="1"/>
  <c r="I63" i="1"/>
  <c r="N62" i="1"/>
  <c r="M62" i="1"/>
  <c r="L62" i="1"/>
  <c r="J62" i="1"/>
  <c r="I62" i="1"/>
  <c r="N61" i="1"/>
  <c r="M61" i="1"/>
  <c r="L61" i="1"/>
  <c r="J61" i="1"/>
  <c r="I61" i="1"/>
  <c r="N60" i="1"/>
  <c r="M60" i="1"/>
  <c r="L60" i="1"/>
  <c r="J60" i="1"/>
  <c r="I60" i="1"/>
  <c r="N59" i="1"/>
  <c r="M59" i="1"/>
  <c r="L59" i="1"/>
  <c r="J59" i="1"/>
  <c r="I59" i="1"/>
  <c r="N58" i="1"/>
  <c r="M58" i="1"/>
  <c r="L58" i="1"/>
  <c r="J58" i="1"/>
  <c r="I58" i="1"/>
  <c r="N57" i="1"/>
  <c r="M57" i="1"/>
  <c r="L57" i="1"/>
  <c r="J57" i="1"/>
  <c r="I57" i="1"/>
  <c r="N56" i="1"/>
  <c r="M56" i="1"/>
  <c r="L56" i="1"/>
  <c r="J56" i="1"/>
  <c r="I56" i="1"/>
  <c r="N55" i="1"/>
  <c r="M55" i="1"/>
  <c r="L55" i="1"/>
  <c r="J55" i="1"/>
  <c r="I55" i="1"/>
  <c r="N54" i="1"/>
  <c r="M54" i="1"/>
  <c r="L54" i="1"/>
  <c r="J54" i="1"/>
  <c r="I54" i="1"/>
  <c r="N53" i="1"/>
  <c r="M53" i="1"/>
  <c r="L53" i="1"/>
  <c r="J53" i="1"/>
  <c r="I53" i="1"/>
  <c r="N52" i="1"/>
  <c r="M52" i="1"/>
  <c r="L52" i="1"/>
  <c r="J52" i="1"/>
  <c r="I52" i="1"/>
  <c r="N51" i="1"/>
  <c r="M51" i="1"/>
  <c r="L51" i="1"/>
  <c r="J51" i="1"/>
  <c r="I51" i="1"/>
  <c r="N50" i="1"/>
  <c r="M50" i="1"/>
  <c r="L50" i="1"/>
  <c r="J50" i="1"/>
  <c r="I50" i="1"/>
  <c r="N49" i="1"/>
  <c r="M49" i="1"/>
  <c r="L49" i="1"/>
  <c r="J49" i="1"/>
  <c r="I49" i="1"/>
  <c r="N48" i="1"/>
  <c r="M48" i="1"/>
  <c r="L48" i="1"/>
  <c r="J48" i="1"/>
  <c r="I48" i="1"/>
  <c r="N47" i="1"/>
  <c r="M47" i="1"/>
  <c r="L47" i="1"/>
  <c r="J47" i="1"/>
  <c r="I47" i="1"/>
  <c r="N46" i="1"/>
  <c r="M46" i="1"/>
  <c r="L46" i="1"/>
  <c r="J46" i="1"/>
  <c r="I46" i="1"/>
  <c r="N45" i="1"/>
  <c r="M45" i="1"/>
  <c r="L45" i="1"/>
  <c r="J45" i="1"/>
  <c r="I45" i="1"/>
  <c r="N44" i="1"/>
  <c r="M44" i="1"/>
  <c r="L44" i="1"/>
  <c r="J44" i="1"/>
  <c r="I44" i="1"/>
  <c r="N43" i="1"/>
  <c r="M43" i="1"/>
  <c r="L43" i="1"/>
  <c r="J43" i="1"/>
  <c r="I43" i="1"/>
  <c r="N42" i="1"/>
  <c r="M42" i="1"/>
  <c r="L42" i="1"/>
  <c r="J42" i="1"/>
  <c r="I42" i="1"/>
  <c r="N41" i="1"/>
  <c r="M41" i="1"/>
  <c r="L41" i="1"/>
  <c r="J41" i="1"/>
  <c r="I41" i="1"/>
  <c r="N40" i="1"/>
  <c r="M40" i="1"/>
  <c r="L40" i="1"/>
  <c r="J40" i="1"/>
  <c r="I40" i="1"/>
  <c r="N39" i="1"/>
  <c r="M39" i="1"/>
  <c r="L39" i="1"/>
  <c r="J39" i="1"/>
  <c r="I39" i="1"/>
  <c r="N38" i="1"/>
  <c r="M38" i="1"/>
  <c r="L38" i="1"/>
  <c r="J38" i="1"/>
  <c r="I38" i="1"/>
  <c r="N37" i="1"/>
  <c r="M37" i="1"/>
  <c r="L37" i="1"/>
  <c r="J37" i="1"/>
  <c r="I37" i="1"/>
  <c r="N36" i="1"/>
  <c r="M36" i="1"/>
  <c r="L36" i="1"/>
  <c r="J36" i="1"/>
  <c r="I36" i="1"/>
  <c r="N35" i="1"/>
  <c r="M35" i="1"/>
  <c r="L35" i="1"/>
  <c r="J35" i="1"/>
  <c r="I35" i="1"/>
  <c r="N34" i="1"/>
  <c r="M34" i="1"/>
  <c r="L34" i="1"/>
  <c r="J34" i="1"/>
  <c r="I34" i="1"/>
  <c r="N33" i="1"/>
  <c r="M33" i="1"/>
  <c r="L33" i="1"/>
  <c r="J33" i="1"/>
  <c r="I33" i="1"/>
  <c r="N32" i="1"/>
  <c r="M32" i="1"/>
  <c r="L32" i="1"/>
  <c r="J32" i="1"/>
  <c r="I32" i="1"/>
  <c r="N31" i="1"/>
  <c r="M31" i="1"/>
  <c r="L31" i="1"/>
  <c r="J31" i="1"/>
  <c r="I31" i="1"/>
  <c r="N30" i="1"/>
  <c r="M30" i="1"/>
  <c r="L30" i="1"/>
  <c r="J30" i="1"/>
  <c r="I30" i="1"/>
  <c r="N29" i="1"/>
  <c r="M29" i="1"/>
  <c r="L29" i="1"/>
  <c r="J29" i="1"/>
  <c r="I29" i="1"/>
  <c r="N28" i="1"/>
  <c r="M28" i="1"/>
  <c r="L28" i="1"/>
  <c r="J28" i="1"/>
  <c r="I28" i="1"/>
  <c r="N27" i="1"/>
  <c r="M27" i="1"/>
  <c r="L27" i="1"/>
  <c r="J27" i="1"/>
  <c r="I27" i="1"/>
  <c r="N26" i="1"/>
  <c r="M26" i="1"/>
  <c r="L26" i="1"/>
  <c r="J26" i="1"/>
  <c r="I26" i="1"/>
  <c r="N25" i="1"/>
  <c r="M25" i="1"/>
  <c r="L25" i="1"/>
  <c r="J25" i="1"/>
  <c r="I25" i="1"/>
  <c r="N24" i="1"/>
  <c r="M24" i="1"/>
  <c r="L24" i="1"/>
  <c r="J24" i="1"/>
  <c r="I24" i="1"/>
  <c r="N23" i="1"/>
  <c r="M23" i="1"/>
  <c r="L23" i="1"/>
  <c r="J23" i="1"/>
  <c r="I23" i="1"/>
  <c r="N22" i="1"/>
  <c r="M22" i="1"/>
  <c r="L22" i="1"/>
  <c r="J22" i="1"/>
  <c r="I22" i="1"/>
  <c r="N21" i="1"/>
  <c r="M21" i="1"/>
  <c r="L21" i="1"/>
  <c r="J21" i="1"/>
  <c r="I21" i="1"/>
  <c r="N20" i="1"/>
  <c r="M20" i="1"/>
  <c r="L20" i="1"/>
  <c r="J20" i="1"/>
  <c r="I20" i="1"/>
  <c r="N19" i="1"/>
  <c r="M19" i="1"/>
  <c r="L19" i="1"/>
  <c r="J19" i="1"/>
  <c r="I19" i="1"/>
  <c r="N18" i="1"/>
  <c r="M18" i="1"/>
  <c r="L18" i="1"/>
  <c r="J18" i="1"/>
  <c r="I18" i="1"/>
  <c r="N17" i="1"/>
  <c r="M17" i="1"/>
  <c r="L17" i="1"/>
  <c r="J17" i="1"/>
  <c r="I17" i="1"/>
  <c r="N16" i="1"/>
  <c r="M16" i="1"/>
  <c r="L16" i="1"/>
  <c r="J16" i="1"/>
  <c r="I16" i="1"/>
  <c r="N15" i="1"/>
  <c r="M15" i="1"/>
  <c r="L15" i="1"/>
  <c r="J15" i="1"/>
  <c r="I15" i="1"/>
  <c r="N14" i="1"/>
  <c r="M14" i="1"/>
  <c r="L14" i="1"/>
  <c r="J14" i="1"/>
  <c r="I14" i="1"/>
  <c r="N13" i="1"/>
  <c r="M13" i="1"/>
  <c r="L13" i="1"/>
  <c r="J13" i="1"/>
  <c r="I13" i="1"/>
  <c r="N12" i="1"/>
  <c r="M12" i="1"/>
  <c r="L12" i="1"/>
  <c r="J12" i="1"/>
  <c r="I12" i="1"/>
  <c r="N11" i="1"/>
  <c r="M11" i="1"/>
  <c r="L11" i="1"/>
  <c r="J11" i="1"/>
  <c r="I11" i="1"/>
  <c r="N10" i="1"/>
  <c r="M10" i="1"/>
  <c r="L10" i="1"/>
  <c r="J10" i="1"/>
  <c r="I10" i="1"/>
  <c r="N9" i="1"/>
  <c r="M9" i="1"/>
  <c r="L9" i="1"/>
  <c r="J9" i="1"/>
  <c r="I9" i="1"/>
  <c r="N8" i="1"/>
  <c r="M8" i="1"/>
  <c r="L8" i="1"/>
  <c r="J8" i="1"/>
  <c r="I8" i="1"/>
  <c r="N7" i="1"/>
  <c r="M7" i="1"/>
  <c r="L7" i="1"/>
  <c r="J7" i="1"/>
  <c r="I7" i="1"/>
  <c r="N6" i="1"/>
  <c r="M6" i="1"/>
  <c r="L6" i="1"/>
  <c r="J6" i="1"/>
  <c r="I6" i="1"/>
  <c r="N5" i="1"/>
  <c r="M5" i="1"/>
  <c r="L5" i="1"/>
  <c r="J5" i="1"/>
  <c r="I5" i="1"/>
  <c r="N4" i="1"/>
  <c r="M4" i="1"/>
  <c r="L4" i="1"/>
  <c r="J4" i="1"/>
  <c r="I4" i="1"/>
  <c r="N3" i="1"/>
  <c r="M3" i="1"/>
  <c r="L3" i="1"/>
  <c r="J3" i="1"/>
  <c r="I3" i="1"/>
  <c r="Q3" i="1" s="1"/>
  <c r="L2" i="1"/>
  <c r="N2" i="1"/>
  <c r="M2" i="1"/>
  <c r="J2" i="1"/>
  <c r="Q34" i="1" l="1"/>
  <c r="Q46" i="1"/>
  <c r="Q58" i="1"/>
  <c r="Q65" i="1"/>
  <c r="Q82" i="1"/>
  <c r="Q83" i="1"/>
  <c r="Q71" i="1"/>
  <c r="Q59" i="1"/>
  <c r="Q47" i="1"/>
  <c r="Q35" i="1"/>
  <c r="Q23" i="1"/>
  <c r="Q11" i="1"/>
  <c r="Q51" i="1"/>
  <c r="Q63" i="1"/>
  <c r="Q75" i="1"/>
  <c r="Q22" i="1"/>
  <c r="Q39" i="1"/>
  <c r="Q68" i="1"/>
  <c r="Q54" i="1"/>
  <c r="Q70" i="1"/>
  <c r="Q10" i="1"/>
  <c r="Q20" i="1"/>
  <c r="Q21" i="1"/>
  <c r="Q44" i="1"/>
  <c r="Q80" i="1"/>
  <c r="Q56" i="1"/>
  <c r="Q32" i="1"/>
  <c r="Q8" i="1"/>
  <c r="Q18" i="1"/>
  <c r="Q79" i="1"/>
  <c r="Q67" i="1"/>
  <c r="Q55" i="1"/>
  <c r="Q43" i="1"/>
  <c r="Q31" i="1"/>
  <c r="Q19" i="1"/>
  <c r="Q7" i="1"/>
  <c r="Q30" i="1"/>
  <c r="Q16" i="1"/>
  <c r="Q77" i="1"/>
  <c r="Q53" i="1"/>
  <c r="Q41" i="1"/>
  <c r="Q29" i="1"/>
  <c r="Q17" i="1"/>
  <c r="Q78" i="1"/>
  <c r="Q6" i="1"/>
  <c r="Q9" i="1"/>
  <c r="Q76" i="1"/>
  <c r="Q64" i="1"/>
  <c r="Q52" i="1"/>
  <c r="Q28" i="1"/>
  <c r="Q4" i="1"/>
  <c r="Q66" i="1"/>
  <c r="Q27" i="1"/>
  <c r="Q15" i="1"/>
  <c r="Q74" i="1"/>
  <c r="Q62" i="1"/>
  <c r="Q50" i="1"/>
  <c r="Q38" i="1"/>
  <c r="Q26" i="1"/>
  <c r="Q14" i="1"/>
  <c r="Q42" i="1"/>
  <c r="Q12" i="1"/>
  <c r="Q24" i="1"/>
  <c r="Q36" i="1"/>
  <c r="Q40" i="1"/>
  <c r="Q48" i="1"/>
  <c r="Q60" i="1"/>
  <c r="Q72" i="1"/>
  <c r="Q13" i="1"/>
  <c r="Q5" i="1"/>
  <c r="Q84" i="1"/>
  <c r="Q81" i="1"/>
  <c r="Q69" i="1"/>
  <c r="Q45" i="1"/>
  <c r="Q33" i="1"/>
  <c r="Q57" i="1"/>
  <c r="Q73" i="1"/>
  <c r="Q61" i="1"/>
  <c r="Q49" i="1"/>
  <c r="Q37" i="1"/>
  <c r="Q25" i="1"/>
  <c r="Q85" i="1"/>
  <c r="Q2" i="1"/>
</calcChain>
</file>

<file path=xl/sharedStrings.xml><?xml version="1.0" encoding="utf-8"?>
<sst xmlns="http://schemas.openxmlformats.org/spreadsheetml/2006/main" count="380" uniqueCount="173">
  <si>
    <t>section</t>
  </si>
  <si>
    <t>layer</t>
  </si>
  <si>
    <t>countryCodeISO3</t>
  </si>
  <si>
    <t>original text</t>
  </si>
  <si>
    <t>date changed</t>
  </si>
  <si>
    <t>html-text</t>
  </si>
  <si>
    <t>population_affected</t>
  </si>
  <si>
    <t>UGA</t>
  </si>
  <si>
    <t>EGY</t>
  </si>
  <si>
    <t>ZWE</t>
  </si>
  <si>
    <t>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</si>
  <si>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</si>
  <si>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t>
  </si>
  <si>
    <t>population_affected_percentage</t>
  </si>
  <si>
    <t>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</si>
  <si>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</si>
  <si>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populationTotal</t>
  </si>
  <si>
    <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</si>
  <si>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t>
  </si>
  <si>
    <t>female_head_hh</t>
  </si>
  <si>
    <t>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</si>
  <si>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population_u8</t>
  </si>
  <si>
    <t>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</si>
  <si>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population_over65</t>
  </si>
  <si>
    <t>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t>
  </si>
  <si>
    <t>potential_cases</t>
  </si>
  <si>
    <t>Number of potential dengue cases, based on dengue risk and demographic data. &lt;br /&gt;&lt;br /&gt;Source demographic data: &lt;a href=\"https://data.humdata.org/dataset/philippines-pre-disaster-indicators\"&gt;https://data.humdata.org/dataset/philippines-pre-disaster-indicators/&lt;/a&gt;</t>
  </si>
  <si>
    <t>Potential number of cases are calculated with the assumtion of a rough proportionality between malaria mosquito enviromental suitability and malaria risk. Then estimating a time lag between optimal malaria mosquito environmental conditions and the peak in number of malaria cases.</t>
  </si>
  <si>
    <t>PHL</t>
  </si>
  <si>
    <t>ETH</t>
  </si>
  <si>
    <t>potential_cases_U5</t>
  </si>
  <si>
    <t>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</si>
  <si>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potential_cases_U9</t>
  </si>
  <si>
    <t>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t>
  </si>
  <si>
    <t>potential_cases_65</t>
  </si>
  <si>
    <t>Number of potential dengue cases among people above 65 years of age, based on dengue risk and demographic data. &lt;br /&gt;&lt;br /&gt;Source demographic data: &lt;a href=\"https://data.humdata.org/dataset/philippines-pre-disaster-indicators\"&gt;https://data.humdata.org/dataset/philippines-pre-disaster-indicators/&lt;/a&gt;</t>
  </si>
  <si>
    <t>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t>
  </si>
  <si>
    <t>small_ruminants_exposed</t>
  </si>
  <si>
    <t>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</si>
  <si>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t>
  </si>
  <si>
    <t>cattle_exposed</t>
  </si>
  <si>
    <t>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</si>
  <si>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t>
  </si>
  <si>
    <t>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t>
  </si>
  <si>
    <t>Percentage of people living in female headed households.&lt;br /&gt;&lt;br /&gt;Source Data: &lt;a href='https://unstats.un.org/unsd/demographic/sources/census/wphc/Uganda/UGA-2016-05-23.pdf'&gt;https://unstats.un.org/unsd/demographic/sources/census/wphc/Uganda/UGA-2016-05-23.pdf.&lt;/a&gt; Year: 2014.</t>
  </si>
  <si>
    <t>Percentage of people living in female-headed households. &lt;br /&gt;&lt;br /&gt;Source demographic data: &lt;a href=\"https://data.humdata.org/dataset/philippines-pre-disaster-indicators\"&gt;https://data.humdata.org/dataset/philippines-pre-disaster-indicators/&lt;/a&gt;</t>
  </si>
  <si>
    <t>population_u5</t>
  </si>
  <si>
    <t>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t>
  </si>
  <si>
    <t>Percentage of people under 8 years old.&lt;br /&gt;&lt;br /&gt;Source Data: &lt;a href='https://unstats.un.org/unsd/demographic/sources/census/wphc/Uganda/UGA-2016-05-23.pdf'&gt;https://unstats.un.org/unsd/demographic/sources/census/wphc/Uganda/UGA-2016-05-23.pdf.&lt;/a&gt; Year: 2014.</t>
  </si>
  <si>
    <t>population_u9</t>
  </si>
  <si>
    <t>Percentage of people under 9 years of age. &lt;br /&gt;&lt;br /&gt;Source demographic data: &lt;a href=\"https://data.humdata.org/dataset/philippines-pre-disaster-indicators\"&gt;https://data.humdata.org/dataset/philippines-pre-disaster-indicators/&lt;/a&gt;</t>
  </si>
  <si>
    <t>Percentage of people over 65 years old.&lt;br /&gt;&lt;br /&gt;Source Data: &lt;a href='https://unstats.un.org/unsd/demographic/sources/census/wphc/Uganda/UGA-2016-05-23.pdf'&gt;https://unstats.un.org/unsd/demographic/sources/census/wphc/Uganda/UGA-2016-05-23.pdf.&lt;/a&gt; Year: 2014.</t>
  </si>
  <si>
    <t>Percentage of people over 65 years of age. &lt;br /&gt;&lt;br /&gt;Source demographic data: &lt;a href=\"https://data.humdata.org/dataset/philippines-pre-disaster-indicators\"&gt;https://data.humdata.org/dataset/philippines-pre-disaster-indicators/&lt;/a&gt;</t>
  </si>
  <si>
    <t>glofas_stations</t>
  </si>
  <si>
    <t>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</si>
  <si>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typhoon_tracks</t>
  </si>
  <si>
    <t>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t>
  </si>
  <si>
    <t>red_cross_branches</t>
  </si>
  <si>
    <t>This layer represents the locations of the local branches, the source of this data comes from the National Society and may need updating.&lt;br /&gt;&lt;br /&gt;Source link: Uganda Red Cross Society (URCS). Year: 2020.</t>
  </si>
  <si>
    <t>This layer represents the locations of the local branches, the source of this data comes from the National Society and may need updating.&lt;br /&gt;&lt;br /&gt;Source link Zimbabwe: ZRCS last updated July 2021 at provincial level.</t>
  </si>
  <si>
    <t>This layer represents the locations of the local branches, the source of this data comes from the National Society and may need updating.&lt;br /&gt;&lt;br /&gt;Source link: Zambia Red Cross Society (ZRCS). Year: 2020.</t>
  </si>
  <si>
    <t>This layer represents the locations of the local branches, the source of this data comes from the National Society and may need updating.&lt;br /&gt;&lt;br /&gt;Source link: Ethiopia Red Cross Society (ERCS). Year: 2020.</t>
  </si>
  <si>
    <t>This layer represents the locations of the local branches, the source of this data comes from the National Society and may need updating.&lt;br /&gt;&lt;br /&gt;Source link: Kenya Red Cross Society (KRCS). Year: 2020.</t>
  </si>
  <si>
    <t>This layer represents the locations of the local branches, the source of this data comes from the National Society and may need updating.&lt;br /&gt;&lt;br /&gt;Source link: Egyptian Red Crescent Society (ERCS). Year: 2020.</t>
  </si>
  <si>
    <t>KEN</t>
  </si>
  <si>
    <t>ZMB</t>
  </si>
  <si>
    <t>waterpoints</t>
  </si>
  <si>
    <t>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t>
  </si>
  <si>
    <t>flood_extent</t>
  </si>
  <si>
    <t>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t>
  </si>
  <si>
    <t>rainfall_extent</t>
  </si>
  <si>
    <t>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t>
  </si>
  <si>
    <t>cropland</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</si>
  <si>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t>
  </si>
  <si>
    <t>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t>
  </si>
  <si>
    <t>grassland</t>
  </si>
  <si>
    <t>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t>
  </si>
  <si>
    <t>wall_type</t>
  </si>
  <si>
    <t>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t>
  </si>
  <si>
    <t>roof_type</t>
  </si>
  <si>
    <t>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t>
  </si>
  <si>
    <t>poverty_incidence</t>
  </si>
  <si>
    <t>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t>
  </si>
  <si>
    <t>flood_vulnerability_index</t>
  </si>
  <si>
    <t>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t>
  </si>
  <si>
    <t>dam</t>
  </si>
  <si>
    <t>This layer represents a selection of dams, and their associated reservoirs in Zimbabwe. The selection is made, based on the  Zimbabwe National Water Authority.&lt;br /&gt;&lt;br /&gt;Source Link Zimbabwe:&lt;ul&gt;&lt;li&gt;&lt;a href='https://www.zinwa.co.zw/dam-levels/'&gt;https://www.zinwa.co.zw/dam-levels/&lt;/a&gt;&lt;/li&gt;&lt;/ul&gt;</t>
  </si>
  <si>
    <t>drought_vulnerability_index</t>
  </si>
  <si>
    <t>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t>
  </si>
  <si>
    <t>covidrisk</t>
  </si>
  <si>
    <t>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t>
  </si>
  <si>
    <t>health_sites</t>
  </si>
  <si>
    <t>Health facilities by type and location. Health facility types &lt;strong&gt;hospital&lt;/strong&gt; and &lt;strong&gt;clinic&lt;/strong&gt; are shown with different markers. Other types are omitted and rare in the data.&lt;br /&gt;&lt;br /&gt;Source: &lt;a href='https://healthsites.io/'&gt;https://healthsites.io/&lt;a/&gt;</t>
  </si>
  <si>
    <t>population</t>
  </si>
  <si>
    <t>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t>
  </si>
  <si>
    <t>flood_susceptibility</t>
  </si>
  <si>
    <t>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t>
  </si>
  <si>
    <t>dengue_cases_average</t>
  </si>
  <si>
    <t>Number of dengue cases per administrative division per year. &lt;br /&gt;&lt;br /&gt;Source: &lt;a href=\"https://doh.gov.ph/statistics\"&gt;https://doh.gov.ph/statistics/&lt;/a&gt;</t>
  </si>
  <si>
    <t>dengue_incidence_average</t>
  </si>
  <si>
    <t>Number of dengue cases per 10.000.000 people per administrative division per year. &lt;br /&gt;&lt;br /&gt;Source: &lt;a href=\"https://doh.gov.ph/statistics\"&gt;https://doh.gov.ph/statistics/&lt;/a&gt;</t>
  </si>
  <si>
    <t>small_ruminants</t>
  </si>
  <si>
    <t>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</si>
  <si>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cattle</t>
  </si>
  <si>
    <t>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t>
  </si>
  <si>
    <t>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t>
  </si>
  <si>
    <t>Hotspot_General</t>
  </si>
  <si>
    <t>Woreda need priority class: Hotspot Woredas Classification Final &lt;a href=\"http://www.ndrmc.gov.et/\"&gt;http://www.ndrmc.gov.et/&lt;/a&gt;</t>
  </si>
  <si>
    <t>Hotspot_Water</t>
  </si>
  <si>
    <t>WASH  need priority class: Hotspot Woredas Classification WASH &lt;a href=\"http://www.ndrmc.gov.et/\"&gt;http://www.ndrmc.gov.et/&lt;/a&gt;</t>
  </si>
  <si>
    <t>Hotspot_Health</t>
  </si>
  <si>
    <t>Health  need priority class: Hotspot Woredas Classification Health &lt;a href=\"http://www.ndrmc.gov.et/\"&gt;http://www.ndrmc.gov.et/&lt;/a&gt;</t>
  </si>
  <si>
    <t>IPC_forecast_short</t>
  </si>
  <si>
    <t>IPC short forecast: Most likely food security outcomes - the near-term projection  &lt;a href=\"https://fews.net/IPC\"&gt;https://fews.net/IPC&lt;/a&gt;</t>
  </si>
  <si>
    <t>IPC_forecast_long</t>
  </si>
  <si>
    <t>IPC long forecast: Most likely food security outcomes -  the medium-term projection &lt;a href=\"https://fews.net/IPC\"&gt;https://fews.net/IPC&lt;/a&gt;</t>
  </si>
  <si>
    <t>walking_travel_time_to_health</t>
  </si>
  <si>
    <t>Access to Health walking: Estimated travel time (minutes) to the nearest healthcare facility, walking &lt;a href=\"https://malariaatlas.org/research-project/accessibility-to-healthcare/\"&gt;https://malariaatlas.org/research-project/accessibility-to-healthcare/&lt;/a&gt;</t>
  </si>
  <si>
    <t>motorized_travel_time_to_health</t>
  </si>
  <si>
    <t>Access to Health with vehicle: Estimated travel time (minutes) to the nearest healthcare facility, with motorized vehicle &lt;a href=\"https://malariaatlas.org/research-project/accessibility-to-healthcare/\"&gt;https://malariaatlas.org/research-project/accessibility-to-healthcare/&lt;/a&gt;</t>
  </si>
  <si>
    <t>travel_time_cities</t>
  </si>
  <si>
    <t>Predicted travel time (minutes) to nearest city &lt;a href=\"https://malariaatlas.org/research-project/accessibility-to-healthcare/\"&gt;https://malariaatlas.org/research-project/accessibility-to-healthcare/&lt;/a&gt;</t>
  </si>
  <si>
    <t>malaria_suitable_temperature</t>
  </si>
  <si>
    <t>Malaria suitability:Temperature suitability index for Plasmodium vivax transmission, 2010 &lt;a href=\"https://malariaatlas.org/research-project/accessibility-to-healthcare/\"&gt;https://malariaatlas.org/research-project/accessibility-to-healthcare/&lt;/a&gt;</t>
  </si>
  <si>
    <t>malaria_risk</t>
  </si>
  <si>
    <t>Malaria risk:Spatial limits of Plasmodium vivax malaria transmission (0-none 2- high)  &lt;a href=\"https://malariaatlas.org/\"&gt;https://malariaatlas.org/&lt;/a&gt;</t>
  </si>
  <si>
    <t>vulnerable_group</t>
  </si>
  <si>
    <t>TBD</t>
  </si>
  <si>
    <t>vulnerable_housing</t>
  </si>
  <si>
    <t>total_idps</t>
  </si>
  <si>
    <t>Total Internally Displaced People (IDPs) DTM Ethiopia National Displacement Report 7_2022</t>
  </si>
  <si>
    <t>alert_threshold</t>
  </si>
  <si>
    <t>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t>
  </si>
  <si>
    <t>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t>
  </si>
  <si>
    <t>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t>
  </si>
  <si>
    <t>aggregates-section</t>
  </si>
  <si>
    <t>- The file `layer-popup-info.xlsx` should at any time contain rows for all layers in IBF-dashboard that require popup-texts.</t>
  </si>
  <si>
    <t>- SW-DEV is responsible for keeping this up to date</t>
  </si>
  <si>
    <t>- This involves all entries from `indicator-metadata.json` and all 'point' and 'wms' layers from `layer-metadata.json`</t>
  </si>
  <si>
    <t>- Extend the formula-columns downward</t>
  </si>
  <si>
    <t>- this is done in column D</t>
  </si>
  <si>
    <t>- make as much as possible use of existing entries for other countries or layers</t>
  </si>
  <si>
    <t>- DATA-DEV is responsible for this</t>
  </si>
  <si>
    <t>- if it is an existing entry, but column D is still empty, start with copying the existing full text from the dashboard</t>
  </si>
  <si>
    <t>- whenever a change is made, fill in the date of change in column E</t>
  </si>
  <si>
    <t>- if necessary, check UX copy with HCD</t>
  </si>
  <si>
    <t>- make the changes in column D</t>
  </si>
  <si>
    <t>- update the date of change in column E again</t>
  </si>
  <si>
    <t>- DATA-DEV is responsible for making the changes</t>
  </si>
  <si>
    <t>- Copy the text from column D into column F</t>
  </si>
  <si>
    <t>- and make HTML-compatible changes where necessary</t>
  </si>
  <si>
    <t>  - &lt;br&gt; instead of a new line</t>
  </si>
  <si>
    <t>  - &lt;ul&gt;&lt;li&gt;bullet 1&lt;/li&gt;&lt;li&gt;bullet 2&lt;/li&gt;&lt;/ul&gt; for bullet lists</t>
  </si>
  <si>
    <t>  - &lt;a href="http://example.com"&gt;http://example.com&lt;/a&gt; for links</t>
  </si>
  <si>
    <t>  - etc.</t>
  </si>
  <si>
    <t>- use e.g. [https://wordtohtml.net/](https://wordtohtml.net/) for this as help</t>
  </si>
  <si>
    <t>- IMPORTANT: Do not use any double quotes (") in the text, as they may create problems in the conversion later</t>
  </si>
  <si>
    <t>- update the date of change in column G</t>
  </si>
  <si>
    <t>- DATA-DEV create a PR with the changed XLSX-file.</t>
  </si>
  <si>
    <t>- SW-DEV checks out PR locally</t>
  </si>
  <si>
    <t>- check if dashboard runs without errors</t>
  </si>
  <si>
    <t>- open popups for added/edited layers to see if text comes out right (use the 'date of change' column G for this)</t>
  </si>
  <si>
    <t>layers-section</t>
  </si>
  <si>
    <t>1. [SW-DEV] Keeping rows of file up to date</t>
  </si>
  <si>
    <t>2. [DATA-DEV] Adding/editing info popup</t>
  </si>
  <si>
    <t>3. [DATA-DEV] Check UX copy with HCD</t>
  </si>
  <si>
    <t>4. [DATA-DEV] Transform text to HTML-compatible text</t>
  </si>
  <si>
    <t>5. [DATA-DEV] Upload to Github</t>
  </si>
  <si>
    <t>6. [SW-DEV] Process into dashboard and review</t>
  </si>
  <si>
    <t>- runs script to convert XLSX into JSON</t>
  </si>
  <si>
    <t>  - go to right (this) folder: `cd ./src/assets/i18n`</t>
  </si>
  <si>
    <t>  - if first time, install 'xlsx'-package: `npm i xlsx`</t>
  </si>
  <si>
    <t>  - `node _convert-layer-info-popup-xlsx-to-json.js`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</si>
</sst>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31">
    <xf numFmtId="0" fontId="0" fillId="0" borderId="0" xfId="0"/>
    <xf numFmtId="0" fontId="0" fillId="2" borderId="0" xfId="0" applyFill="1"/>
    <xf numFmtId="0" fontId="0" fillId="3" borderId="0" xfId="0" applyFill="1"/>
    <xf numFmtId="0" fontId="0" fillId="4" borderId="0" xfId="0" applyFill="1" applyAlignment="1">
      <alignment wrapText="1"/>
    </xf>
    <xf numFmtId="0" fontId="0" fillId="4" borderId="0" xfId="0" applyFill="1"/>
    <xf numFmtId="0" fontId="0" fillId="5" borderId="0" xfId="0" applyFill="1"/>
    <xf numFmtId="0" fontId="1" fillId="2" borderId="1" xfId="0" applyFont="1" applyFill="1" applyBorder="1"/>
    <xf numFmtId="0" fontId="1" fillId="3" borderId="1" xfId="0" applyFont="1" applyFill="1" applyBorder="1"/>
    <xf numFmtId="0" fontId="1" fillId="4" borderId="1" xfId="0" applyFont="1" applyFill="1" applyBorder="1" applyAlignment="1">
      <alignment wrapText="1"/>
    </xf>
    <xf numFmtId="0" fontId="1" fillId="4" borderId="1" xfId="0" applyFont="1" applyFill="1" applyBorder="1"/>
    <xf numFmtId="0" fontId="1" fillId="5" borderId="1" xfId="0" applyFont="1" applyFill="1" applyBorder="1"/>
    <xf numFmtId="0" fontId="0" fillId="5" borderId="1" xfId="0" applyFill="1" applyBorder="1"/>
    <xf numFmtId="0" fontId="0" fillId="2" borderId="1" xfId="0" applyFill="1" applyBorder="1"/>
    <xf numFmtId="0" fontId="0" fillId="3" borderId="1" xfId="0" applyFill="1" applyBorder="1"/>
    <xf numFmtId="0" fontId="0" fillId="4" borderId="1" xfId="0" applyFill="1" applyBorder="1" applyAlignment="1">
      <alignment wrapText="1"/>
    </xf>
    <xf numFmtId="14" fontId="0" fillId="4" borderId="1" xfId="0" applyNumberFormat="1" applyFill="1" applyBorder="1"/>
    <xf numFmtId="14" fontId="0" fillId="5" borderId="1" xfId="0" applyNumberFormat="1" applyFill="1" applyBorder="1"/>
    <xf numFmtId="0" fontId="0" fillId="2" borderId="2" xfId="0" applyFill="1" applyBorder="1"/>
    <xf numFmtId="0" fontId="0" fillId="3" borderId="2" xfId="0" applyFill="1" applyBorder="1"/>
    <xf numFmtId="0" fontId="0" fillId="4" borderId="2" xfId="0" applyFill="1" applyBorder="1" applyAlignment="1">
      <alignment wrapText="1"/>
    </xf>
    <xf numFmtId="14" fontId="0" fillId="4" borderId="2" xfId="0" applyNumberFormat="1" applyFill="1" applyBorder="1"/>
    <xf numFmtId="14" fontId="0" fillId="5" borderId="2" xfId="0" applyNumberFormat="1" applyFill="1" applyBorder="1"/>
    <xf numFmtId="0" fontId="0" fillId="5" borderId="2" xfId="0" applyFill="1" applyBorder="1"/>
    <xf numFmtId="0" fontId="0" fillId="0" borderId="3" xfId="0" applyBorder="1"/>
    <xf numFmtId="0" fontId="0" fillId="2" borderId="3" xfId="0" applyFill="1" applyBorder="1"/>
    <xf numFmtId="0" fontId="0" fillId="3" borderId="3" xfId="0" applyFill="1" applyBorder="1"/>
    <xf numFmtId="0" fontId="0" fillId="4" borderId="3" xfId="0" applyFill="1" applyBorder="1" applyAlignment="1">
      <alignment wrapText="1"/>
    </xf>
    <xf numFmtId="0" fontId="0" fillId="4" borderId="3" xfId="0" applyFill="1" applyBorder="1"/>
    <xf numFmtId="14" fontId="0" fillId="5" borderId="3" xfId="0" applyNumberFormat="1" applyFill="1" applyBorder="1"/>
    <xf numFmtId="0" fontId="0" fillId="5" borderId="3" xfId="0" applyFill="1" applyBorder="1"/>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31E7F-BFF5-4ADE-901A-4F6BC662C23D}">
  <dimension ref="A1:Q86"/>
  <sheetViews>
    <sheetView tabSelected="1" zoomScale="55" zoomScaleNormal="55" workbookViewId="0">
      <pane ySplit="1" topLeftCell="A2" activePane="bottomLeft" state="frozen"/>
      <selection pane="bottomLeft" activeCell="B3" sqref="B3"/>
    </sheetView>
  </sheetViews>
  <sheetFormatPr defaultRowHeight="14.4" x14ac:dyDescent="0.55000000000000004"/>
  <cols>
    <col min="1" max="1" width="18.47265625" style="1" bestFit="1" customWidth="1"/>
    <col min="2" max="2" width="28.3671875" style="1" bestFit="1" customWidth="1"/>
    <col min="3" max="3" width="14.578125" style="1" customWidth="1"/>
    <col min="4" max="4" width="10" style="2" customWidth="1"/>
    <col min="5" max="5" width="11.26171875" style="2" customWidth="1"/>
    <col min="6" max="6" width="88.89453125" style="3" customWidth="1"/>
    <col min="7" max="7" width="11.26171875" style="4" bestFit="1" customWidth="1"/>
    <col min="8" max="8" width="11.26171875" style="5" hidden="1" customWidth="1"/>
    <col min="9" max="9" width="13.47265625" style="5" hidden="1" customWidth="1"/>
    <col min="10" max="10" width="21.89453125" style="5" hidden="1" customWidth="1"/>
    <col min="11" max="17" width="8.83984375" style="5" hidden="1" customWidth="1"/>
    <col min="108" max="108" width="93.3125" customWidth="1"/>
  </cols>
  <sheetData>
    <row r="1" spans="1:17" x14ac:dyDescent="0.55000000000000004">
      <c r="A1" s="6" t="s">
        <v>0</v>
      </c>
      <c r="B1" s="6" t="s">
        <v>1</v>
      </c>
      <c r="C1" s="6" t="s">
        <v>2</v>
      </c>
      <c r="D1" s="7" t="s">
        <v>3</v>
      </c>
      <c r="E1" s="7" t="s">
        <v>4</v>
      </c>
      <c r="F1" s="8" t="s">
        <v>5</v>
      </c>
      <c r="G1" s="9" t="s">
        <v>4</v>
      </c>
      <c r="H1" s="10"/>
      <c r="I1" s="11"/>
      <c r="J1" s="11"/>
      <c r="K1" s="11"/>
      <c r="L1" s="11"/>
      <c r="M1" s="11"/>
      <c r="N1" s="11"/>
      <c r="O1" s="11"/>
      <c r="P1" s="11"/>
      <c r="Q1" s="11"/>
    </row>
    <row r="2" spans="1:17" ht="144" x14ac:dyDescent="0.55000000000000004">
      <c r="A2" s="12" t="s">
        <v>135</v>
      </c>
      <c r="B2" s="12" t="s">
        <v>6</v>
      </c>
      <c r="C2" s="12" t="s">
        <v>7</v>
      </c>
      <c r="D2" s="13"/>
      <c r="E2" s="13"/>
      <c r="F2" s="14" t="s">
        <v>10</v>
      </c>
      <c r="G2" s="15">
        <v>44575</v>
      </c>
      <c r="H2" s="16" t="str">
        <f>IF(A1="section","{","")</f>
        <v>{</v>
      </c>
      <c r="I2" s="11" t="str">
        <f>IF(A2=A1,"",""""&amp;A2&amp;""": {")</f>
        <v>"aggregates-section": {</v>
      </c>
      <c r="J2" s="11" t="str">
        <f>IF(B2=B1,"",""""&amp;B2&amp;""": {")</f>
        <v>"population_affected": {</v>
      </c>
      <c r="K2" s="11" t="str">
        <f>""""&amp;C2&amp;""": """&amp;F2&amp;""""</f>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 s="11" t="str">
        <f>IF(B3=B2,",","}")</f>
        <v>,</v>
      </c>
      <c r="M2" s="11" t="str">
        <f>IF(B2=B3,"",IF(A2=A3,",",""))</f>
        <v/>
      </c>
      <c r="N2" s="11" t="str">
        <f>IF(A3=A2,"",IF(A3="","}","},"))</f>
        <v/>
      </c>
      <c r="O2" s="11" t="str">
        <f>IF(A3="","}","")</f>
        <v/>
      </c>
      <c r="P2" s="11" t="str">
        <f t="shared" ref="P2:P65" si="0">IF(A3="","}","")</f>
        <v/>
      </c>
      <c r="Q2" s="11" t="str">
        <f>H2&amp;I2&amp;J2&amp;K2&amp;L2&amp;M2&amp;N2&amp;O2</f>
        <v>{"aggregates-section": {"population_affected":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3" spans="1:17" ht="144" x14ac:dyDescent="0.55000000000000004">
      <c r="A3" s="12" t="s">
        <v>135</v>
      </c>
      <c r="B3" s="12" t="s">
        <v>6</v>
      </c>
      <c r="C3" s="12" t="s">
        <v>8</v>
      </c>
      <c r="D3" s="13"/>
      <c r="E3" s="13"/>
      <c r="F3" s="14" t="s">
        <v>11</v>
      </c>
      <c r="G3" s="15">
        <v>44575</v>
      </c>
      <c r="H3" s="16" t="str">
        <f t="shared" ref="H3:H66" si="1">IF(A2="section","{","")</f>
        <v/>
      </c>
      <c r="I3" s="11" t="str">
        <f t="shared" ref="I3:I66" si="2">IF(A3=A2,"",""""&amp;A3&amp;""": {")</f>
        <v/>
      </c>
      <c r="J3" s="11" t="str">
        <f t="shared" ref="J3:J66" si="3">IF(B3=B2,"",""""&amp;B3&amp;""": {")</f>
        <v/>
      </c>
      <c r="K3" s="11" t="str">
        <f t="shared" ref="K3:K66" si="4">""""&amp;C3&amp;""": """&amp;F3&amp;""""</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3" s="11" t="str">
        <f t="shared" ref="L3:L66" si="5">IF(B4=B3,",","}")</f>
        <v>,</v>
      </c>
      <c r="M3" s="11" t="str">
        <f t="shared" ref="M3:M66" si="6">IF(B3=B4,"",IF(A3=A4,",",""))</f>
        <v/>
      </c>
      <c r="N3" s="11" t="str">
        <f t="shared" ref="N3:N66" si="7">IF(A4=A3,"",IF(A4="","}","},"))</f>
        <v/>
      </c>
      <c r="O3" s="11" t="str">
        <f t="shared" ref="O3:O66" si="8">IF(A4="","}","")</f>
        <v/>
      </c>
      <c r="P3" s="11" t="str">
        <f t="shared" si="0"/>
        <v/>
      </c>
      <c r="Q3" s="11" t="str">
        <f t="shared" ref="Q3:Q66" si="9">H3&amp;I3&amp;J3&amp;K3&amp;L3&amp;M3&amp;N3&amp;O3</f>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4" spans="1:17" ht="201.6" customHeight="1" x14ac:dyDescent="0.55000000000000004">
      <c r="A4" s="12" t="s">
        <v>135</v>
      </c>
      <c r="B4" s="12" t="s">
        <v>6</v>
      </c>
      <c r="C4" s="12" t="s">
        <v>9</v>
      </c>
      <c r="D4" s="13"/>
      <c r="E4" s="13"/>
      <c r="F4" s="14" t="s">
        <v>12</v>
      </c>
      <c r="G4" s="15">
        <v>44575</v>
      </c>
      <c r="H4" s="16" t="str">
        <f t="shared" si="1"/>
        <v/>
      </c>
      <c r="I4" s="11" t="str">
        <f t="shared" si="2"/>
        <v/>
      </c>
      <c r="J4" s="11" t="str">
        <f t="shared" si="3"/>
        <v/>
      </c>
      <c r="K4" s="11" t="str">
        <f t="shared" si="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4" s="11" t="str">
        <f t="shared" si="5"/>
        <v>}</v>
      </c>
      <c r="M4" s="11" t="str">
        <f t="shared" si="6"/>
        <v>,</v>
      </c>
      <c r="N4" s="11" t="str">
        <f t="shared" si="7"/>
        <v/>
      </c>
      <c r="O4" s="11" t="str">
        <f t="shared" si="8"/>
        <v/>
      </c>
      <c r="P4" s="11" t="str">
        <f t="shared" si="0"/>
        <v/>
      </c>
      <c r="Q4" s="11" t="str">
        <f t="shared" si="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5" spans="1:17" ht="144" x14ac:dyDescent="0.55000000000000004">
      <c r="A5" s="12" t="s">
        <v>135</v>
      </c>
      <c r="B5" s="12" t="s">
        <v>13</v>
      </c>
      <c r="C5" s="12" t="s">
        <v>7</v>
      </c>
      <c r="D5" s="13"/>
      <c r="E5" s="13"/>
      <c r="F5" s="14" t="s">
        <v>14</v>
      </c>
      <c r="G5" s="15">
        <v>44575</v>
      </c>
      <c r="H5" s="16" t="str">
        <f t="shared" si="1"/>
        <v/>
      </c>
      <c r="I5" s="11" t="str">
        <f t="shared" si="2"/>
        <v/>
      </c>
      <c r="J5" s="11" t="str">
        <f t="shared" si="3"/>
        <v>"population_affected_percentage": {</v>
      </c>
      <c r="K5" s="11" t="str">
        <f t="shared" si="4"/>
        <v>"UGA":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5" s="11" t="str">
        <f t="shared" si="5"/>
        <v>,</v>
      </c>
      <c r="M5" s="11" t="str">
        <f t="shared" si="6"/>
        <v/>
      </c>
      <c r="N5" s="11" t="str">
        <f t="shared" si="7"/>
        <v/>
      </c>
      <c r="O5" s="11" t="str">
        <f t="shared" si="8"/>
        <v/>
      </c>
      <c r="P5" s="11" t="str">
        <f t="shared" si="0"/>
        <v/>
      </c>
      <c r="Q5" s="11" t="str">
        <f t="shared" si="9"/>
        <v>"population_affected_percentage": {"UGA": "Percentage of people exposed is calculated by the population living in the flood extent area within the districts currently triggered. The number of people and the flood extent are derived from the below sources.&lt;br /&gt;&lt;br /&gt;&lt;b&gt;Source (Population Data):&lt;/b&gt;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6" spans="1:17" ht="144" x14ac:dyDescent="0.55000000000000004">
      <c r="A6" s="12" t="s">
        <v>135</v>
      </c>
      <c r="B6" s="12" t="s">
        <v>13</v>
      </c>
      <c r="C6" s="12" t="s">
        <v>8</v>
      </c>
      <c r="D6" s="13"/>
      <c r="E6" s="13"/>
      <c r="F6" s="14" t="s">
        <v>15</v>
      </c>
      <c r="G6" s="15">
        <v>44575</v>
      </c>
      <c r="H6" s="16" t="str">
        <f t="shared" si="1"/>
        <v/>
      </c>
      <c r="I6" s="11" t="str">
        <f t="shared" si="2"/>
        <v/>
      </c>
      <c r="J6" s="11" t="str">
        <f t="shared" si="3"/>
        <v/>
      </c>
      <c r="K6" s="11" t="str">
        <f t="shared" si="4"/>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6" s="11" t="str">
        <f t="shared" si="5"/>
        <v>}</v>
      </c>
      <c r="M6" s="11" t="str">
        <f t="shared" si="6"/>
        <v>,</v>
      </c>
      <c r="N6" s="11" t="str">
        <f t="shared" si="7"/>
        <v/>
      </c>
      <c r="O6" s="11" t="str">
        <f t="shared" si="8"/>
        <v/>
      </c>
      <c r="P6" s="11" t="str">
        <f t="shared" si="0"/>
        <v/>
      </c>
      <c r="Q6" s="11" t="str">
        <f t="shared" si="9"/>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/&gt;&lt;br/&gt;Explanation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7" spans="1:17" ht="57.6" x14ac:dyDescent="0.55000000000000004">
      <c r="A7" s="12" t="s">
        <v>135</v>
      </c>
      <c r="B7" s="12" t="s">
        <v>16</v>
      </c>
      <c r="C7" s="12" t="s">
        <v>7</v>
      </c>
      <c r="D7" s="13"/>
      <c r="E7" s="13"/>
      <c r="F7" s="14" t="s">
        <v>17</v>
      </c>
      <c r="G7" s="15">
        <v>44575</v>
      </c>
      <c r="H7" s="16" t="str">
        <f t="shared" si="1"/>
        <v/>
      </c>
      <c r="I7" s="11" t="str">
        <f t="shared" si="2"/>
        <v/>
      </c>
      <c r="J7" s="11" t="str">
        <f t="shared" si="3"/>
        <v>"populationTotal": {</v>
      </c>
      <c r="K7" s="11" t="str">
        <f t="shared" si="4"/>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7" s="11" t="str">
        <f t="shared" si="5"/>
        <v>,</v>
      </c>
      <c r="M7" s="11" t="str">
        <f t="shared" si="6"/>
        <v/>
      </c>
      <c r="N7" s="11" t="str">
        <f t="shared" si="7"/>
        <v/>
      </c>
      <c r="O7" s="11" t="str">
        <f t="shared" si="8"/>
        <v/>
      </c>
      <c r="P7" s="11" t="str">
        <f t="shared" si="0"/>
        <v/>
      </c>
      <c r="Q7" s="11" t="str">
        <f t="shared" si="9"/>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8" spans="1:17" ht="72" x14ac:dyDescent="0.55000000000000004">
      <c r="A8" s="12" t="s">
        <v>135</v>
      </c>
      <c r="B8" s="12" t="s">
        <v>16</v>
      </c>
      <c r="C8" s="12" t="s">
        <v>9</v>
      </c>
      <c r="D8" s="13"/>
      <c r="E8" s="13"/>
      <c r="F8" s="14" t="s">
        <v>18</v>
      </c>
      <c r="G8" s="15">
        <v>44575</v>
      </c>
      <c r="H8" s="16" t="str">
        <f t="shared" si="1"/>
        <v/>
      </c>
      <c r="I8" s="11" t="str">
        <f t="shared" si="2"/>
        <v/>
      </c>
      <c r="J8" s="11" t="str">
        <f t="shared" si="3"/>
        <v/>
      </c>
      <c r="K8" s="11" t="str">
        <f t="shared" si="4"/>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8" s="11" t="str">
        <f t="shared" si="5"/>
        <v>}</v>
      </c>
      <c r="M8" s="11" t="str">
        <f t="shared" si="6"/>
        <v>,</v>
      </c>
      <c r="N8" s="11" t="str">
        <f t="shared" si="7"/>
        <v/>
      </c>
      <c r="O8" s="11" t="str">
        <f t="shared" si="8"/>
        <v/>
      </c>
      <c r="P8" s="11" t="str">
        <f t="shared" si="0"/>
        <v/>
      </c>
      <c r="Q8" s="11" t="str">
        <f t="shared" si="9"/>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9" spans="1:17" ht="244.8" x14ac:dyDescent="0.55000000000000004">
      <c r="A9" s="12" t="s">
        <v>135</v>
      </c>
      <c r="B9" s="12" t="s">
        <v>19</v>
      </c>
      <c r="C9" s="12" t="s">
        <v>7</v>
      </c>
      <c r="D9" s="13"/>
      <c r="E9" s="13"/>
      <c r="F9" s="14" t="s">
        <v>20</v>
      </c>
      <c r="G9" s="15">
        <v>44575</v>
      </c>
      <c r="H9" s="16" t="str">
        <f t="shared" si="1"/>
        <v/>
      </c>
      <c r="I9" s="11" t="str">
        <f t="shared" si="2"/>
        <v/>
      </c>
      <c r="J9" s="11" t="str">
        <f t="shared" si="3"/>
        <v>"female_head_hh": {</v>
      </c>
      <c r="K9" s="11" t="str">
        <f t="shared" si="4"/>
        <v>"UGA":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9" s="11" t="str">
        <f t="shared" si="5"/>
        <v>}</v>
      </c>
      <c r="M9" s="11" t="str">
        <f t="shared" si="6"/>
        <v>,</v>
      </c>
      <c r="N9" s="11" t="str">
        <f t="shared" si="7"/>
        <v/>
      </c>
      <c r="O9" s="11" t="str">
        <f t="shared" si="8"/>
        <v/>
      </c>
      <c r="P9" s="11" t="str">
        <f t="shared" si="0"/>
        <v/>
      </c>
      <c r="Q9" s="11" t="str">
        <f t="shared" si="9"/>
        <v>"female_head_hh": {"UGA": "Estimated exposed number of people living in female-headed households living in the flood extent area within the areas currently triggered. This number is calculated by multiplying the overall percentage of households with adult females as decision-maker and main income producer in an area, by the total exposed population in that area.&lt;br /&gt;&lt;br /&gt;Note that the estimate number is not the number of households, but the number of people living in a housholds. In this calculation a household size of 4.7 is used as average estimate.&lt;br /&gt;&lt;br /&gt;. The number of people in female headed households in the flood extent is derived from the below sources.&lt;br /&gt;&lt;br /&gt;Source data:&lt;ul&gt;&lt;li&gt;Female Headed Households: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0" spans="1:17" ht="187.2" x14ac:dyDescent="0.55000000000000004">
      <c r="A10" s="12" t="s">
        <v>135</v>
      </c>
      <c r="B10" s="12" t="s">
        <v>21</v>
      </c>
      <c r="C10" s="12" t="s">
        <v>7</v>
      </c>
      <c r="D10" s="13"/>
      <c r="E10" s="13"/>
      <c r="F10" s="14" t="s">
        <v>22</v>
      </c>
      <c r="G10" s="15">
        <v>44575</v>
      </c>
      <c r="H10" s="16" t="str">
        <f t="shared" si="1"/>
        <v/>
      </c>
      <c r="I10" s="11" t="str">
        <f t="shared" si="2"/>
        <v/>
      </c>
      <c r="J10" s="11" t="str">
        <f t="shared" si="3"/>
        <v>"population_u8": {</v>
      </c>
      <c r="K10" s="11" t="str">
        <f t="shared" si="4"/>
        <v>"UGA":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0" s="11" t="str">
        <f t="shared" si="5"/>
        <v>}</v>
      </c>
      <c r="M10" s="11" t="str">
        <f t="shared" si="6"/>
        <v>,</v>
      </c>
      <c r="N10" s="11" t="str">
        <f t="shared" si="7"/>
        <v/>
      </c>
      <c r="O10" s="11" t="str">
        <f t="shared" si="8"/>
        <v/>
      </c>
      <c r="P10" s="11" t="str">
        <f t="shared" si="0"/>
        <v/>
      </c>
      <c r="Q10" s="11" t="str">
        <f t="shared" si="9"/>
        <v>"population_u8": {"UGA": "Estimate exposed number of people under 8 years of age living in the flood extent area within the areas currently triggered. This number is calculated by multiplying the overall percentage of households with people under 8 years of age, by the total exposed population in that area. The number of people under 8 years of age in the flood extent is derived from the below sources.&lt;br /&gt;&lt;br /&gt;Source data:&lt;ul&gt;&lt;li&gt;Population under 8: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1" spans="1:17" ht="187.2" x14ac:dyDescent="0.55000000000000004">
      <c r="A11" s="12" t="s">
        <v>135</v>
      </c>
      <c r="B11" s="12" t="s">
        <v>23</v>
      </c>
      <c r="C11" s="12" t="s">
        <v>7</v>
      </c>
      <c r="D11" s="13"/>
      <c r="E11" s="13"/>
      <c r="F11" s="14" t="s">
        <v>24</v>
      </c>
      <c r="G11" s="15">
        <v>44575</v>
      </c>
      <c r="H11" s="16" t="str">
        <f t="shared" si="1"/>
        <v/>
      </c>
      <c r="I11" s="11" t="str">
        <f t="shared" si="2"/>
        <v/>
      </c>
      <c r="J11" s="11" t="str">
        <f t="shared" si="3"/>
        <v>"population_over65": {</v>
      </c>
      <c r="K11" s="11" t="str">
        <f t="shared" si="4"/>
        <v>"UGA":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c r="L11" s="11" t="str">
        <f t="shared" si="5"/>
        <v>}</v>
      </c>
      <c r="M11" s="11" t="str">
        <f t="shared" si="6"/>
        <v>,</v>
      </c>
      <c r="N11" s="11" t="str">
        <f t="shared" si="7"/>
        <v/>
      </c>
      <c r="O11" s="11" t="str">
        <f t="shared" si="8"/>
        <v/>
      </c>
      <c r="P11" s="11" t="str">
        <f t="shared" si="0"/>
        <v/>
      </c>
      <c r="Q11" s="11" t="str">
        <f t="shared" si="9"/>
        <v>"population_over65": {"UGA": "Estimate exposed number of people over 65 years of age living in the flood extent area within the areas currently triggered. This number is calculated by multiplying the overall percentage of households with people over 65 years of age, by the total exposed population in that area. The number of people over 65 years of age in the flood extent is derived from the below sources.&lt;br /&gt;&lt;br /&gt;Source data:&lt;ul&gt;&lt;li&gt;Population over 65: &lt;a href='https://unstats.un.org/unsd/demographic/sources/census/wphc/Uganda/UGA-2016-05-23.pdf'&gt;https://unstats.un.org/unsd/demographic/sources/census/wphc/Uganda/UGA-2016-05-23.pdf.&lt;/a&gt; Year: 2014.&lt;/li&gt;&lt;li&gt;Total Population: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href=\"https://www.ciesin.columbia.edu/data/hrsl/\"&gt;https://www.ciesin.columbia.edu/data/hrsl/&lt;/a&gt;&lt;/li&gt;&lt;li&gt;Flood extent: The flood extent maps compare six global flood hazard models and one local model. These models are CaMa-UT [Yamazaki D 2011], GLOFRIS [Winsemius H 2013], ECMWF [Pappenberge 2012], JRC [Dottori 2016], SSBN [Sampson 2015], CIMA-UNEP [UNISDR 2015] and local model ATKINS[2012].&lt;/li&gt;&lt;/ul&gt;:"},</v>
      </c>
    </row>
    <row r="12" spans="1:17" ht="43.2" x14ac:dyDescent="0.55000000000000004">
      <c r="A12" s="12" t="s">
        <v>135</v>
      </c>
      <c r="B12" s="12" t="s">
        <v>25</v>
      </c>
      <c r="C12" s="12" t="s">
        <v>28</v>
      </c>
      <c r="D12" s="13"/>
      <c r="E12" s="13"/>
      <c r="F12" s="14" t="s">
        <v>26</v>
      </c>
      <c r="G12" s="15">
        <v>44575</v>
      </c>
      <c r="H12" s="16" t="str">
        <f t="shared" si="1"/>
        <v/>
      </c>
      <c r="I12" s="11" t="str">
        <f t="shared" si="2"/>
        <v/>
      </c>
      <c r="J12" s="11" t="str">
        <f t="shared" si="3"/>
        <v>"potential_cases": {</v>
      </c>
      <c r="K12" s="11" t="str">
        <f t="shared" si="4"/>
        <v>"PHL": "Number of potential dengue cases, based on dengue risk and demographic data. &lt;br /&gt;&lt;br /&gt;Source demographic data: &lt;a href=\"https://data.humdata.org/dataset/philippines-pre-disaster-indicators\"&gt;https://data.humdata.org/dataset/philippines-pre-disaster-indicators/&lt;/a&gt;"</v>
      </c>
      <c r="L12" s="11" t="str">
        <f t="shared" si="5"/>
        <v>,</v>
      </c>
      <c r="M12" s="11" t="str">
        <f t="shared" si="6"/>
        <v/>
      </c>
      <c r="N12" s="11" t="str">
        <f t="shared" si="7"/>
        <v/>
      </c>
      <c r="O12" s="11" t="str">
        <f t="shared" si="8"/>
        <v/>
      </c>
      <c r="P12" s="11" t="str">
        <f t="shared" si="0"/>
        <v/>
      </c>
      <c r="Q12" s="11" t="str">
        <f t="shared" si="9"/>
        <v>"potential_cases": {"PHL": "Number of potential dengue cases, based on dengue risk and demographic data. &lt;br /&gt;&lt;br /&gt;Source demographic data: &lt;a href=\"https://data.humdata.org/dataset/philippines-pre-disaster-indicators\"&gt;https://data.humdata.org/dataset/philippines-pre-disaster-indicators/&lt;/a&gt;",</v>
      </c>
    </row>
    <row r="13" spans="1:17" ht="43.2" x14ac:dyDescent="0.55000000000000004">
      <c r="A13" s="12" t="s">
        <v>135</v>
      </c>
      <c r="B13" s="12" t="s">
        <v>25</v>
      </c>
      <c r="C13" s="12" t="s">
        <v>29</v>
      </c>
      <c r="D13" s="13"/>
      <c r="E13" s="13"/>
      <c r="F13" s="14" t="s">
        <v>27</v>
      </c>
      <c r="G13" s="15">
        <v>44575</v>
      </c>
      <c r="H13" s="16" t="str">
        <f t="shared" si="1"/>
        <v/>
      </c>
      <c r="I13" s="11" t="str">
        <f t="shared" si="2"/>
        <v/>
      </c>
      <c r="J13" s="11" t="str">
        <f t="shared" si="3"/>
        <v/>
      </c>
      <c r="K13" s="11" t="str">
        <f t="shared" si="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13" s="11" t="str">
        <f t="shared" si="5"/>
        <v>}</v>
      </c>
      <c r="M13" s="11" t="str">
        <f t="shared" si="6"/>
        <v>,</v>
      </c>
      <c r="N13" s="11" t="str">
        <f t="shared" si="7"/>
        <v/>
      </c>
      <c r="O13" s="11" t="str">
        <f t="shared" si="8"/>
        <v/>
      </c>
      <c r="P13" s="11" t="str">
        <f t="shared" si="0"/>
        <v/>
      </c>
      <c r="Q13" s="11" t="str">
        <f t="shared" si="9"/>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14" spans="1:17" ht="57.6" x14ac:dyDescent="0.55000000000000004">
      <c r="A14" s="12" t="s">
        <v>135</v>
      </c>
      <c r="B14" s="12" t="s">
        <v>30</v>
      </c>
      <c r="C14" s="12" t="s">
        <v>29</v>
      </c>
      <c r="D14" s="13"/>
      <c r="E14" s="13"/>
      <c r="F14" s="14" t="s">
        <v>31</v>
      </c>
      <c r="G14" s="15">
        <v>44575</v>
      </c>
      <c r="H14" s="16" t="str">
        <f t="shared" si="1"/>
        <v/>
      </c>
      <c r="I14" s="11" t="str">
        <f t="shared" si="2"/>
        <v/>
      </c>
      <c r="J14" s="11" t="str">
        <f t="shared" si="3"/>
        <v>"potential_cases_U5": {</v>
      </c>
      <c r="K14" s="11" t="str">
        <f t="shared" si="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14" s="11" t="str">
        <f t="shared" si="5"/>
        <v>}</v>
      </c>
      <c r="M14" s="11" t="str">
        <f t="shared" si="6"/>
        <v>,</v>
      </c>
      <c r="N14" s="11" t="str">
        <f t="shared" si="7"/>
        <v/>
      </c>
      <c r="O14" s="11" t="str">
        <f t="shared" si="8"/>
        <v/>
      </c>
      <c r="P14" s="11" t="str">
        <f t="shared" si="0"/>
        <v/>
      </c>
      <c r="Q14" s="11" t="str">
        <f t="shared" si="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15" spans="1:17" ht="57.6" x14ac:dyDescent="0.55000000000000004">
      <c r="A15" s="12" t="s">
        <v>135</v>
      </c>
      <c r="B15" s="12" t="s">
        <v>32</v>
      </c>
      <c r="C15" s="12" t="s">
        <v>28</v>
      </c>
      <c r="D15" s="13"/>
      <c r="E15" s="13"/>
      <c r="F15" s="14" t="s">
        <v>33</v>
      </c>
      <c r="G15" s="15">
        <v>44575</v>
      </c>
      <c r="H15" s="16" t="str">
        <f t="shared" si="1"/>
        <v/>
      </c>
      <c r="I15" s="11" t="str">
        <f t="shared" si="2"/>
        <v/>
      </c>
      <c r="J15" s="11" t="str">
        <f t="shared" si="3"/>
        <v>"potential_cases_U9": {</v>
      </c>
      <c r="K15" s="11" t="str">
        <f t="shared" si="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15" s="11" t="str">
        <f t="shared" si="5"/>
        <v>}</v>
      </c>
      <c r="M15" s="11" t="str">
        <f t="shared" si="6"/>
        <v>,</v>
      </c>
      <c r="N15" s="11" t="str">
        <f t="shared" si="7"/>
        <v/>
      </c>
      <c r="O15" s="11" t="str">
        <f t="shared" si="8"/>
        <v/>
      </c>
      <c r="P15" s="11" t="str">
        <f t="shared" si="0"/>
        <v/>
      </c>
      <c r="Q15" s="11" t="str">
        <f t="shared" si="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16" spans="1:17" ht="57.6" x14ac:dyDescent="0.55000000000000004">
      <c r="A16" s="12" t="s">
        <v>135</v>
      </c>
      <c r="B16" s="12" t="s">
        <v>34</v>
      </c>
      <c r="C16" s="12" t="s">
        <v>28</v>
      </c>
      <c r="D16" s="13"/>
      <c r="E16" s="13"/>
      <c r="F16" s="14" t="s">
        <v>35</v>
      </c>
      <c r="G16" s="15">
        <v>44575</v>
      </c>
      <c r="H16" s="16" t="str">
        <f t="shared" si="1"/>
        <v/>
      </c>
      <c r="I16" s="11" t="str">
        <f t="shared" si="2"/>
        <v/>
      </c>
      <c r="J16" s="11" t="str">
        <f t="shared" si="3"/>
        <v>"potential_cases_65": {</v>
      </c>
      <c r="K16" s="11" t="str">
        <f t="shared" si="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16" s="11" t="str">
        <f t="shared" si="5"/>
        <v>,</v>
      </c>
      <c r="M16" s="11" t="str">
        <f t="shared" si="6"/>
        <v/>
      </c>
      <c r="N16" s="11" t="str">
        <f t="shared" si="7"/>
        <v/>
      </c>
      <c r="O16" s="11" t="str">
        <f t="shared" si="8"/>
        <v/>
      </c>
      <c r="P16" s="11" t="str">
        <f t="shared" si="0"/>
        <v/>
      </c>
      <c r="Q16" s="11" t="str">
        <f t="shared" si="9"/>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17" spans="1:17" ht="57.6" x14ac:dyDescent="0.55000000000000004">
      <c r="A17" s="12" t="s">
        <v>135</v>
      </c>
      <c r="B17" s="12" t="s">
        <v>34</v>
      </c>
      <c r="C17" s="12" t="s">
        <v>29</v>
      </c>
      <c r="D17" s="13"/>
      <c r="E17" s="13"/>
      <c r="F17" s="14" t="s">
        <v>36</v>
      </c>
      <c r="G17" s="15">
        <v>44575</v>
      </c>
      <c r="H17" s="16" t="str">
        <f t="shared" si="1"/>
        <v/>
      </c>
      <c r="I17" s="11" t="str">
        <f t="shared" si="2"/>
        <v/>
      </c>
      <c r="J17" s="11" t="str">
        <f t="shared" si="3"/>
        <v/>
      </c>
      <c r="K17" s="11" t="str">
        <f t="shared" si="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17" s="11" t="str">
        <f t="shared" si="5"/>
        <v>}</v>
      </c>
      <c r="M17" s="11" t="str">
        <f t="shared" si="6"/>
        <v>,</v>
      </c>
      <c r="N17" s="11" t="str">
        <f t="shared" si="7"/>
        <v/>
      </c>
      <c r="O17" s="11" t="str">
        <f t="shared" si="8"/>
        <v/>
      </c>
      <c r="P17" s="11" t="str">
        <f t="shared" si="0"/>
        <v/>
      </c>
      <c r="Q17" s="11" t="str">
        <f t="shared" si="9"/>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18" spans="1:17" ht="115.2" x14ac:dyDescent="0.55000000000000004">
      <c r="A18" s="12" t="s">
        <v>135</v>
      </c>
      <c r="B18" s="12" t="s">
        <v>37</v>
      </c>
      <c r="C18" s="12" t="s">
        <v>9</v>
      </c>
      <c r="D18" s="13"/>
      <c r="E18" s="13"/>
      <c r="F18" s="14" t="s">
        <v>38</v>
      </c>
      <c r="G18" s="15">
        <v>44575</v>
      </c>
      <c r="H18" s="16" t="str">
        <f t="shared" si="1"/>
        <v/>
      </c>
      <c r="I18" s="11" t="str">
        <f t="shared" si="2"/>
        <v/>
      </c>
      <c r="J18" s="11" t="str">
        <f t="shared" si="3"/>
        <v>"small_ruminants_exposed": {</v>
      </c>
      <c r="K18" s="11" t="str">
        <f t="shared" si="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18" s="11" t="str">
        <f t="shared" si="5"/>
        <v>}</v>
      </c>
      <c r="M18" s="11" t="str">
        <f t="shared" si="6"/>
        <v/>
      </c>
      <c r="N18" s="11" t="str">
        <f t="shared" si="7"/>
        <v>},</v>
      </c>
      <c r="O18" s="11" t="str">
        <f t="shared" si="8"/>
        <v/>
      </c>
      <c r="P18" s="11" t="str">
        <f t="shared" si="0"/>
        <v/>
      </c>
      <c r="Q18" s="11" t="str">
        <f t="shared" si="9"/>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19" spans="1:17" ht="100.8" x14ac:dyDescent="0.55000000000000004">
      <c r="A19" s="12" t="s">
        <v>162</v>
      </c>
      <c r="B19" s="12" t="s">
        <v>40</v>
      </c>
      <c r="C19" s="12" t="s">
        <v>9</v>
      </c>
      <c r="D19" s="13"/>
      <c r="E19" s="13"/>
      <c r="F19" s="14" t="s">
        <v>39</v>
      </c>
      <c r="G19" s="15">
        <v>44575</v>
      </c>
      <c r="H19" s="16" t="str">
        <f t="shared" si="1"/>
        <v/>
      </c>
      <c r="I19" s="11" t="str">
        <f t="shared" si="2"/>
        <v>"layers-section": {</v>
      </c>
      <c r="J19" s="11" t="str">
        <f t="shared" si="3"/>
        <v>"cattle_exposed": {</v>
      </c>
      <c r="K19" s="11" t="str">
        <f t="shared" si="4"/>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c r="L19" s="11" t="str">
        <f t="shared" si="5"/>
        <v>}</v>
      </c>
      <c r="M19" s="11" t="str">
        <f t="shared" si="6"/>
        <v>,</v>
      </c>
      <c r="N19" s="11" t="str">
        <f t="shared" si="7"/>
        <v/>
      </c>
      <c r="O19" s="11" t="str">
        <f t="shared" si="8"/>
        <v/>
      </c>
      <c r="P19" s="11" t="str">
        <f t="shared" si="0"/>
        <v/>
      </c>
      <c r="Q19" s="11" t="str">
        <f t="shared" si="9"/>
        <v>"layers-section": {"cattle_exposed":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2021.&lt;li&gt;Source assessment:&lt;br /&gt;&lt;a href='https://fscluster.org/zimbabwe/document/second-round-crop-and-livestock-0'&gt;https://fscluster.org/zimbabwe/document/second-round-crop-and-livestock-0&lt;/a&gt;.&lt;/li&gt;&lt;/ul&gt;"},</v>
      </c>
    </row>
    <row r="20" spans="1:17" ht="144" x14ac:dyDescent="0.55000000000000004">
      <c r="A20" s="12" t="s">
        <v>162</v>
      </c>
      <c r="B20" s="12" t="s">
        <v>6</v>
      </c>
      <c r="C20" s="12" t="s">
        <v>7</v>
      </c>
      <c r="D20" s="13"/>
      <c r="E20" s="13"/>
      <c r="F20" s="14" t="s">
        <v>10</v>
      </c>
      <c r="G20" s="15">
        <v>44575</v>
      </c>
      <c r="H20" s="16" t="str">
        <f t="shared" si="1"/>
        <v/>
      </c>
      <c r="I20" s="11" t="str">
        <f t="shared" si="2"/>
        <v/>
      </c>
      <c r="J20" s="11" t="str">
        <f t="shared" si="3"/>
        <v>"population_affected": {</v>
      </c>
      <c r="K20" s="11" t="str">
        <f t="shared" si="4"/>
        <v>"UGA":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0" s="11" t="str">
        <f t="shared" si="5"/>
        <v>,</v>
      </c>
      <c r="M20" s="11" t="str">
        <f t="shared" si="6"/>
        <v/>
      </c>
      <c r="N20" s="11" t="str">
        <f t="shared" si="7"/>
        <v/>
      </c>
      <c r="O20" s="11" t="str">
        <f t="shared" si="8"/>
        <v/>
      </c>
      <c r="P20" s="11" t="str">
        <f t="shared" si="0"/>
        <v/>
      </c>
      <c r="Q20" s="11" t="str">
        <f t="shared" si="9"/>
        <v>"population_affected": {"UGA": "Number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1" spans="1:17" ht="144" x14ac:dyDescent="0.55000000000000004">
      <c r="A21" s="12" t="s">
        <v>162</v>
      </c>
      <c r="B21" s="12" t="s">
        <v>6</v>
      </c>
      <c r="C21" s="12" t="s">
        <v>8</v>
      </c>
      <c r="D21" s="13"/>
      <c r="E21" s="13"/>
      <c r="F21" s="14" t="s">
        <v>41</v>
      </c>
      <c r="G21" s="15">
        <v>44575</v>
      </c>
      <c r="H21" s="16" t="str">
        <f t="shared" si="1"/>
        <v/>
      </c>
      <c r="I21" s="11" t="str">
        <f t="shared" si="2"/>
        <v/>
      </c>
      <c r="J21" s="11" t="str">
        <f t="shared" si="3"/>
        <v/>
      </c>
      <c r="K21" s="11" t="str">
        <f t="shared" si="4"/>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1" s="11" t="str">
        <f t="shared" si="5"/>
        <v>,</v>
      </c>
      <c r="M21" s="11" t="str">
        <f t="shared" si="6"/>
        <v/>
      </c>
      <c r="N21" s="11" t="str">
        <f t="shared" si="7"/>
        <v/>
      </c>
      <c r="O21" s="11" t="str">
        <f t="shared" si="8"/>
        <v/>
      </c>
      <c r="P21" s="11" t="str">
        <f t="shared" si="0"/>
        <v/>
      </c>
      <c r="Q21" s="11" t="str">
        <f t="shared" si="9"/>
        <v>"EGY": "Number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2" spans="1:17" ht="187.2" x14ac:dyDescent="0.55000000000000004">
      <c r="A22" s="12" t="s">
        <v>162</v>
      </c>
      <c r="B22" s="12" t="s">
        <v>6</v>
      </c>
      <c r="C22" s="12" t="s">
        <v>9</v>
      </c>
      <c r="D22" s="13"/>
      <c r="E22" s="13"/>
      <c r="F22" s="14" t="s">
        <v>12</v>
      </c>
      <c r="G22" s="15">
        <v>44575</v>
      </c>
      <c r="H22" s="16" t="str">
        <f t="shared" si="1"/>
        <v/>
      </c>
      <c r="I22" s="11" t="str">
        <f t="shared" si="2"/>
        <v/>
      </c>
      <c r="J22" s="11" t="str">
        <f t="shared" si="3"/>
        <v/>
      </c>
      <c r="K22" s="11" t="str">
        <f t="shared" si="4"/>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c r="L22" s="11" t="str">
        <f t="shared" si="5"/>
        <v>}</v>
      </c>
      <c r="M22" s="11" t="str">
        <f t="shared" si="6"/>
        <v>,</v>
      </c>
      <c r="N22" s="11" t="str">
        <f t="shared" si="7"/>
        <v/>
      </c>
      <c r="O22" s="11" t="str">
        <f t="shared" si="8"/>
        <v/>
      </c>
      <c r="P22" s="11" t="str">
        <f t="shared" si="0"/>
        <v/>
      </c>
      <c r="Q22" s="11" t="str">
        <f t="shared" si="9"/>
        <v>"ZWE": "Number of people exposed is calculated by the population living in the droughts alert threshold reached area within the district currently triggered. The number of people and the drought extent is derived from the below sources.&lt;br /&gt;&lt;br /&gt;Source (Population Data): Worldpop &lt;a href='https://www.worldpop.org/'&gt;https://www.worldpop.org/&lt;/a&gt;&lt;br /&gt;&lt;br /&gt;Source drought alert thresold reached: ENSO: Seasonal ERSSTv5 (1991-2020 base period) 3-month running average in Niño 3.4 (5oNorth-5oSouth) (170-120oWest)).&lt;br /&gt;&lt;a href='https://www.cpc.ncep.noaa.gov/data/indices/3mth.nino34.91-20.ascii.txt'&gt;https://www.cpc.ncep.noaa.gov/data/indices/3mth.nino34.91-20.ascii.txt &lt;/a&gt;&lt;br /&gt;&lt;br /&gt;Crop Yield data: izumi, Toshichika (2019): Global dataset of historical yields v1.2 and v1.3 aligned version. PANGAEA, &lt;a href = 'https://doi.org/10.1594/PANGAEA'&gt;https://doi.org/10.1594/PANGAEA.909132,Supplement&lt;/a&gt;.909132,Supplement to: Iizumi, Toshichika; Sakai, T (2020): The global dataset of historical yields for major crops 1981–2016. Scientific Data, 7(1), &lt;a href = 'https://doi.org/10.1038/s41597-020-0433-7'&gt;https://doi.org/10.1038/s41597-020-0433-7&lt;/a&gt;."},</v>
      </c>
    </row>
    <row r="23" spans="1:17" ht="144" x14ac:dyDescent="0.55000000000000004">
      <c r="A23" s="12" t="s">
        <v>162</v>
      </c>
      <c r="B23" s="12" t="s">
        <v>13</v>
      </c>
      <c r="C23" s="12" t="s">
        <v>7</v>
      </c>
      <c r="D23" s="13"/>
      <c r="E23" s="13"/>
      <c r="F23" s="14" t="s">
        <v>42</v>
      </c>
      <c r="G23" s="15">
        <v>44575</v>
      </c>
      <c r="H23" s="16" t="str">
        <f t="shared" si="1"/>
        <v/>
      </c>
      <c r="I23" s="11" t="str">
        <f t="shared" si="2"/>
        <v/>
      </c>
      <c r="J23" s="11" t="str">
        <f t="shared" si="3"/>
        <v>"population_affected_percentage": {</v>
      </c>
      <c r="K23" s="11" t="str">
        <f t="shared" si="4"/>
        <v>"UGA":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c r="L23" s="11" t="str">
        <f t="shared" si="5"/>
        <v>,</v>
      </c>
      <c r="M23" s="11" t="str">
        <f t="shared" si="6"/>
        <v/>
      </c>
      <c r="N23" s="11" t="str">
        <f t="shared" si="7"/>
        <v/>
      </c>
      <c r="O23" s="11" t="str">
        <f t="shared" si="8"/>
        <v/>
      </c>
      <c r="P23" s="11" t="str">
        <f t="shared" si="0"/>
        <v/>
      </c>
      <c r="Q23" s="11" t="str">
        <f t="shared" si="9"/>
        <v>"population_affected_percentage": {"UGA": "Percentage of people exposed is calculated by the population living in the flood extent area within the districts currently triggered. The number of people and the flood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/&gt;&lt;b&gt;Source Flood Extent&lt;/b&gt;: The flood extent maps compare six global flood hazard models and one local model. These models are CaMa-UT [Yamazaki D 2011], GLOFRIS [Winsemius H 2013], ECMWF [Pappenberge 2012], JRC [Dottori 2016], SSBN [Sampson 2015], CIMA-UNEP [UNISDR 2015] and local model ATKINS[2012].",</v>
      </c>
    </row>
    <row r="24" spans="1:17" ht="144" x14ac:dyDescent="0.55000000000000004">
      <c r="A24" s="12" t="s">
        <v>162</v>
      </c>
      <c r="B24" s="12" t="s">
        <v>13</v>
      </c>
      <c r="C24" s="12" t="s">
        <v>8</v>
      </c>
      <c r="D24" s="13"/>
      <c r="E24" s="13"/>
      <c r="F24" s="14" t="s">
        <v>43</v>
      </c>
      <c r="G24" s="15">
        <v>44575</v>
      </c>
      <c r="H24" s="16" t="str">
        <f t="shared" si="1"/>
        <v/>
      </c>
      <c r="I24" s="11" t="str">
        <f t="shared" si="2"/>
        <v/>
      </c>
      <c r="J24" s="11" t="str">
        <f t="shared" si="3"/>
        <v/>
      </c>
      <c r="K24" s="11" t="str">
        <f t="shared" si="4"/>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c r="L24" s="11" t="str">
        <f t="shared" si="5"/>
        <v>}</v>
      </c>
      <c r="M24" s="11" t="str">
        <f t="shared" si="6"/>
        <v>,</v>
      </c>
      <c r="N24" s="11" t="str">
        <f t="shared" si="7"/>
        <v/>
      </c>
      <c r="O24" s="11" t="str">
        <f t="shared" si="8"/>
        <v/>
      </c>
      <c r="P24" s="11" t="str">
        <f t="shared" si="0"/>
        <v/>
      </c>
      <c r="Q24" s="11" t="str">
        <f t="shared" si="9"/>
        <v>"EGY": "Percentage of people exposed is calculated by the population living in the rainfall extent area within the governorates currently triggered. The number of people and the rainfall extent are derived from the below sources.&lt;br /&gt;&lt;br /&gt;Source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href=\"https://www.ciesin.columbia.edu/data/hrsl/\"&gt;https://www.ciesin.columbia.edu/data/hrsl/&lt;/a&gt;&lt;br /&gt;&lt;br /&gt;Source Rainfall Extent: Global Ensemble Forecast System (GEFS) is a global weather forecast model produced by the NOAA's National Centers for Environmental Prediction (NCEP). Dozens of atmospheric forecast variables up to 16 days in the future, including precipitation, are available through this dataset.&lt;br&gt;The Rainfall Extent layer shows areas where forecasted GEFS precipitation occurrence exceeds defined thresholds."},</v>
      </c>
    </row>
    <row r="25" spans="1:17" ht="57.6" x14ac:dyDescent="0.55000000000000004">
      <c r="A25" s="12" t="s">
        <v>162</v>
      </c>
      <c r="B25" s="12" t="s">
        <v>16</v>
      </c>
      <c r="C25" s="12" t="s">
        <v>7</v>
      </c>
      <c r="D25" s="13"/>
      <c r="E25" s="13"/>
      <c r="F25" s="14" t="s">
        <v>17</v>
      </c>
      <c r="G25" s="15">
        <v>44575</v>
      </c>
      <c r="H25" s="16" t="str">
        <f t="shared" si="1"/>
        <v/>
      </c>
      <c r="I25" s="11" t="str">
        <f t="shared" si="2"/>
        <v/>
      </c>
      <c r="J25" s="11" t="str">
        <f t="shared" si="3"/>
        <v>"populationTotal": {</v>
      </c>
      <c r="K25" s="11" t="str">
        <f t="shared" si="4"/>
        <v>"UGA":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25" s="11" t="str">
        <f t="shared" si="5"/>
        <v>,</v>
      </c>
      <c r="M25" s="11" t="str">
        <f t="shared" si="6"/>
        <v/>
      </c>
      <c r="N25" s="11" t="str">
        <f t="shared" si="7"/>
        <v/>
      </c>
      <c r="O25" s="11" t="str">
        <f t="shared" si="8"/>
        <v/>
      </c>
      <c r="P25" s="11" t="str">
        <f t="shared" si="0"/>
        <v/>
      </c>
      <c r="Q25" s="11" t="str">
        <f t="shared" si="9"/>
        <v>"populationTotal": {"UGA": "Source (Population Data):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26" spans="1:17" ht="72" x14ac:dyDescent="0.55000000000000004">
      <c r="A26" s="12" t="s">
        <v>162</v>
      </c>
      <c r="B26" s="12" t="s">
        <v>16</v>
      </c>
      <c r="C26" s="12" t="s">
        <v>9</v>
      </c>
      <c r="D26" s="13"/>
      <c r="E26" s="13"/>
      <c r="F26" s="14" t="s">
        <v>18</v>
      </c>
      <c r="G26" s="15">
        <v>44575</v>
      </c>
      <c r="H26" s="16" t="str">
        <f t="shared" si="1"/>
        <v/>
      </c>
      <c r="I26" s="11" t="str">
        <f t="shared" si="2"/>
        <v/>
      </c>
      <c r="J26" s="11" t="str">
        <f t="shared" si="3"/>
        <v/>
      </c>
      <c r="K26" s="11" t="str">
        <f t="shared" si="4"/>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c r="L26" s="11" t="str">
        <f t="shared" si="5"/>
        <v>}</v>
      </c>
      <c r="M26" s="11" t="str">
        <f t="shared" si="6"/>
        <v>,</v>
      </c>
      <c r="N26" s="11" t="str">
        <f t="shared" si="7"/>
        <v/>
      </c>
      <c r="O26" s="11" t="str">
        <f t="shared" si="8"/>
        <v/>
      </c>
      <c r="P26" s="11" t="str">
        <f t="shared" si="0"/>
        <v/>
      </c>
      <c r="Q26" s="11" t="str">
        <f t="shared" si="9"/>
        <v>"ZWE": "Source link Zimbabwe. Worldpop data:&lt;ul&gt;&lt;li&gt;&lt;a href='https://www.worldpop.org/'&gt;https://www.worldpop.org/&lt;/a&gt;Estimates of total number of people per grid square broken down by gender and age groupings.&lt;/li&gt;&lt;li&gt;Accessed 07-2020 The mapping approach is Pezzulo, C. et al. Sub-national mapping of population pyramids and dependency ratios in Africa and Asia. Sci. Data 4:170089 doi:10.1038/sdata.2017.89 (2017)&lt;/li&gt;&lt;/ul&gt;"},</v>
      </c>
    </row>
    <row r="27" spans="1:17" ht="57.6" x14ac:dyDescent="0.55000000000000004">
      <c r="A27" s="12" t="s">
        <v>162</v>
      </c>
      <c r="B27" s="12" t="s">
        <v>19</v>
      </c>
      <c r="C27" s="12" t="s">
        <v>7</v>
      </c>
      <c r="D27" s="13"/>
      <c r="E27" s="13"/>
      <c r="F27" s="14" t="s">
        <v>44</v>
      </c>
      <c r="G27" s="15">
        <v>44575</v>
      </c>
      <c r="H27" s="16" t="str">
        <f t="shared" si="1"/>
        <v/>
      </c>
      <c r="I27" s="11" t="str">
        <f t="shared" si="2"/>
        <v/>
      </c>
      <c r="J27" s="11" t="str">
        <f t="shared" si="3"/>
        <v>"female_head_hh": {</v>
      </c>
      <c r="K27" s="11" t="str">
        <f t="shared" si="4"/>
        <v>"UGA": "Percentage of people living in female headed households.&lt;br /&gt;&lt;br /&gt;Source Data: &lt;a href='https://unstats.un.org/unsd/demographic/sources/census/wphc/Uganda/UGA-2016-05-23.pdf'&gt;https://unstats.un.org/unsd/demographic/sources/census/wphc/Uganda/UGA-2016-05-23.pdf.&lt;/a&gt; Year: 2014."</v>
      </c>
      <c r="L27" s="11" t="str">
        <f t="shared" si="5"/>
        <v>,</v>
      </c>
      <c r="M27" s="11" t="str">
        <f t="shared" si="6"/>
        <v/>
      </c>
      <c r="N27" s="11" t="str">
        <f t="shared" si="7"/>
        <v/>
      </c>
      <c r="O27" s="11" t="str">
        <f t="shared" si="8"/>
        <v/>
      </c>
      <c r="P27" s="11" t="str">
        <f t="shared" si="0"/>
        <v/>
      </c>
      <c r="Q27" s="11" t="str">
        <f t="shared" si="9"/>
        <v>"female_head_hh": {"UGA": "Percentage of people living in female headed households.&lt;br /&gt;&lt;br /&gt;Source Data: &lt;a href='https://unstats.un.org/unsd/demographic/sources/census/wphc/Uganda/UGA-2016-05-23.pdf'&gt;https://unstats.un.org/unsd/demographic/sources/census/wphc/Uganda/UGA-2016-05-23.pdf.&lt;/a&gt; Year: 2014.",</v>
      </c>
    </row>
    <row r="28" spans="1:17" ht="43.2" x14ac:dyDescent="0.55000000000000004">
      <c r="A28" s="12" t="s">
        <v>162</v>
      </c>
      <c r="B28" s="12" t="s">
        <v>19</v>
      </c>
      <c r="C28" s="12" t="s">
        <v>28</v>
      </c>
      <c r="D28" s="13"/>
      <c r="E28" s="13"/>
      <c r="F28" s="14" t="s">
        <v>45</v>
      </c>
      <c r="G28" s="15">
        <v>44575</v>
      </c>
      <c r="H28" s="16" t="str">
        <f t="shared" si="1"/>
        <v/>
      </c>
      <c r="I28" s="11" t="str">
        <f t="shared" si="2"/>
        <v/>
      </c>
      <c r="J28" s="11" t="str">
        <f t="shared" si="3"/>
        <v/>
      </c>
      <c r="K28" s="11" t="str">
        <f t="shared" si="4"/>
        <v>"PHL": "Percentage of people living in female-headed households. &lt;br /&gt;&lt;br /&gt;Source demographic data: &lt;a href=\"https://data.humdata.org/dataset/philippines-pre-disaster-indicators\"&gt;https://data.humdata.org/dataset/philippines-pre-disaster-indicators/&lt;/a&gt;"</v>
      </c>
      <c r="L28" s="11" t="str">
        <f t="shared" si="5"/>
        <v>}</v>
      </c>
      <c r="M28" s="11" t="str">
        <f t="shared" si="6"/>
        <v>,</v>
      </c>
      <c r="N28" s="11" t="str">
        <f t="shared" si="7"/>
        <v/>
      </c>
      <c r="O28" s="11" t="str">
        <f t="shared" si="8"/>
        <v/>
      </c>
      <c r="P28" s="11" t="str">
        <f t="shared" si="0"/>
        <v/>
      </c>
      <c r="Q28" s="11" t="str">
        <f t="shared" si="9"/>
        <v>"PHL": "Percentage of people living in female-headed households. &lt;br /&gt;&lt;br /&gt;Source demographic data: &lt;a href=\"https://data.humdata.org/dataset/philippines-pre-disaster-indicators\"&gt;https://data.humdata.org/dataset/philippines-pre-disaster-indicators/&lt;/a&gt;"},</v>
      </c>
    </row>
    <row r="29" spans="1:17" ht="57.6" x14ac:dyDescent="0.55000000000000004">
      <c r="A29" s="12" t="s">
        <v>162</v>
      </c>
      <c r="B29" s="12" t="s">
        <v>46</v>
      </c>
      <c r="C29" s="12" t="s">
        <v>29</v>
      </c>
      <c r="D29" s="13"/>
      <c r="E29" s="13"/>
      <c r="F29" s="14" t="s">
        <v>47</v>
      </c>
      <c r="G29" s="15">
        <v>44575</v>
      </c>
      <c r="H29" s="16" t="str">
        <f t="shared" si="1"/>
        <v/>
      </c>
      <c r="I29" s="11" t="str">
        <f t="shared" si="2"/>
        <v/>
      </c>
      <c r="J29" s="11" t="str">
        <f t="shared" si="3"/>
        <v>"population_u5": {</v>
      </c>
      <c r="K29" s="11" t="str">
        <f t="shared" si="4"/>
        <v>"ETH":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29" s="11" t="str">
        <f t="shared" si="5"/>
        <v>}</v>
      </c>
      <c r="M29" s="11" t="str">
        <f t="shared" si="6"/>
        <v>,</v>
      </c>
      <c r="N29" s="11" t="str">
        <f t="shared" si="7"/>
        <v/>
      </c>
      <c r="O29" s="11" t="str">
        <f t="shared" si="8"/>
        <v/>
      </c>
      <c r="P29" s="11" t="str">
        <f t="shared" si="0"/>
        <v/>
      </c>
      <c r="Q29" s="11" t="str">
        <f t="shared" si="9"/>
        <v>"population_u5": {"ETH": "Under age: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30" spans="1:17" ht="57.6" x14ac:dyDescent="0.55000000000000004">
      <c r="A30" s="12" t="s">
        <v>162</v>
      </c>
      <c r="B30" s="12" t="s">
        <v>21</v>
      </c>
      <c r="C30" s="12" t="s">
        <v>7</v>
      </c>
      <c r="D30" s="13"/>
      <c r="E30" s="13"/>
      <c r="F30" s="14" t="s">
        <v>48</v>
      </c>
      <c r="G30" s="15">
        <v>44575</v>
      </c>
      <c r="H30" s="16" t="str">
        <f t="shared" si="1"/>
        <v/>
      </c>
      <c r="I30" s="11" t="str">
        <f t="shared" si="2"/>
        <v/>
      </c>
      <c r="J30" s="11" t="str">
        <f t="shared" si="3"/>
        <v>"population_u8": {</v>
      </c>
      <c r="K30" s="11" t="str">
        <f t="shared" si="4"/>
        <v>"UGA": "Percentage of people under 8 years old.&lt;br /&gt;&lt;br /&gt;Source Data: &lt;a href='https://unstats.un.org/unsd/demographic/sources/census/wphc/Uganda/UGA-2016-05-23.pdf'&gt;https://unstats.un.org/unsd/demographic/sources/census/wphc/Uganda/UGA-2016-05-23.pdf.&lt;/a&gt; Year: 2014."</v>
      </c>
      <c r="L30" s="11" t="str">
        <f t="shared" si="5"/>
        <v>}</v>
      </c>
      <c r="M30" s="11" t="str">
        <f t="shared" si="6"/>
        <v>,</v>
      </c>
      <c r="N30" s="11" t="str">
        <f t="shared" si="7"/>
        <v/>
      </c>
      <c r="O30" s="11" t="str">
        <f t="shared" si="8"/>
        <v/>
      </c>
      <c r="P30" s="11" t="str">
        <f t="shared" si="0"/>
        <v/>
      </c>
      <c r="Q30" s="11" t="str">
        <f t="shared" si="9"/>
        <v>"population_u8": {"UGA": "Percentage of people under 8 years old.&lt;br /&gt;&lt;br /&gt;Source Data: &lt;a href='https://unstats.un.org/unsd/demographic/sources/census/wphc/Uganda/UGA-2016-05-23.pdf'&gt;https://unstats.un.org/unsd/demographic/sources/census/wphc/Uganda/UGA-2016-05-23.pdf.&lt;/a&gt; Year: 2014."},</v>
      </c>
    </row>
    <row r="31" spans="1:17" ht="43.2" x14ac:dyDescent="0.55000000000000004">
      <c r="A31" s="12" t="s">
        <v>162</v>
      </c>
      <c r="B31" s="12" t="s">
        <v>49</v>
      </c>
      <c r="C31" s="12" t="s">
        <v>28</v>
      </c>
      <c r="D31" s="13"/>
      <c r="E31" s="13"/>
      <c r="F31" s="14" t="s">
        <v>50</v>
      </c>
      <c r="G31" s="15">
        <v>44575</v>
      </c>
      <c r="H31" s="16" t="str">
        <f t="shared" si="1"/>
        <v/>
      </c>
      <c r="I31" s="11" t="str">
        <f t="shared" si="2"/>
        <v/>
      </c>
      <c r="J31" s="11" t="str">
        <f t="shared" si="3"/>
        <v>"population_u9": {</v>
      </c>
      <c r="K31" s="11" t="str">
        <f t="shared" si="4"/>
        <v>"PHL": "Percentage of people under 9 years of age. &lt;br /&gt;&lt;br /&gt;Source demographic data: &lt;a href=\"https://data.humdata.org/dataset/philippines-pre-disaster-indicators\"&gt;https://data.humdata.org/dataset/philippines-pre-disaster-indicators/&lt;/a&gt;"</v>
      </c>
      <c r="L31" s="11" t="str">
        <f t="shared" si="5"/>
        <v>}</v>
      </c>
      <c r="M31" s="11" t="str">
        <f t="shared" si="6"/>
        <v>,</v>
      </c>
      <c r="N31" s="11" t="str">
        <f t="shared" si="7"/>
        <v/>
      </c>
      <c r="O31" s="11" t="str">
        <f t="shared" si="8"/>
        <v/>
      </c>
      <c r="P31" s="11" t="str">
        <f t="shared" si="0"/>
        <v/>
      </c>
      <c r="Q31" s="11" t="str">
        <f t="shared" si="9"/>
        <v>"population_u9": {"PHL": "Percentage of people under 9 years of age. &lt;br /&gt;&lt;br /&gt;Source demographic data: &lt;a href=\"https://data.humdata.org/dataset/philippines-pre-disaster-indicators\"&gt;https://data.humdata.org/dataset/philippines-pre-disaster-indicators/&lt;/a&gt;"},</v>
      </c>
    </row>
    <row r="32" spans="1:17" ht="57.6" x14ac:dyDescent="0.55000000000000004">
      <c r="A32" s="12" t="s">
        <v>162</v>
      </c>
      <c r="B32" s="12" t="s">
        <v>23</v>
      </c>
      <c r="C32" s="12" t="s">
        <v>7</v>
      </c>
      <c r="D32" s="13"/>
      <c r="E32" s="13"/>
      <c r="F32" s="14" t="s">
        <v>51</v>
      </c>
      <c r="G32" s="15">
        <v>44575</v>
      </c>
      <c r="H32" s="16" t="str">
        <f t="shared" si="1"/>
        <v/>
      </c>
      <c r="I32" s="11" t="str">
        <f t="shared" si="2"/>
        <v/>
      </c>
      <c r="J32" s="11" t="str">
        <f t="shared" si="3"/>
        <v>"population_over65": {</v>
      </c>
      <c r="K32" s="11" t="str">
        <f t="shared" si="4"/>
        <v>"UGA": "Percentage of people over 65 years old.&lt;br /&gt;&lt;br /&gt;Source Data: &lt;a href='https://unstats.un.org/unsd/demographic/sources/census/wphc/Uganda/UGA-2016-05-23.pdf'&gt;https://unstats.un.org/unsd/demographic/sources/census/wphc/Uganda/UGA-2016-05-23.pdf.&lt;/a&gt; Year: 2014."</v>
      </c>
      <c r="L32" s="11" t="str">
        <f t="shared" si="5"/>
        <v>,</v>
      </c>
      <c r="M32" s="11" t="str">
        <f t="shared" si="6"/>
        <v/>
      </c>
      <c r="N32" s="11" t="str">
        <f t="shared" si="7"/>
        <v/>
      </c>
      <c r="O32" s="11" t="str">
        <f t="shared" si="8"/>
        <v/>
      </c>
      <c r="P32" s="11" t="str">
        <f t="shared" si="0"/>
        <v/>
      </c>
      <c r="Q32" s="11" t="str">
        <f t="shared" si="9"/>
        <v>"population_over65": {"UGA": "Percentage of people over 65 years old.&lt;br /&gt;&lt;br /&gt;Source Data: &lt;a href='https://unstats.un.org/unsd/demographic/sources/census/wphc/Uganda/UGA-2016-05-23.pdf'&gt;https://unstats.un.org/unsd/demographic/sources/census/wphc/Uganda/UGA-2016-05-23.pdf.&lt;/a&gt; Year: 2014.",</v>
      </c>
    </row>
    <row r="33" spans="1:17" ht="43.2" x14ac:dyDescent="0.55000000000000004">
      <c r="A33" s="12" t="s">
        <v>162</v>
      </c>
      <c r="B33" s="12" t="s">
        <v>23</v>
      </c>
      <c r="C33" s="12" t="s">
        <v>28</v>
      </c>
      <c r="D33" s="13"/>
      <c r="E33" s="13"/>
      <c r="F33" s="14" t="s">
        <v>52</v>
      </c>
      <c r="G33" s="15">
        <v>44575</v>
      </c>
      <c r="H33" s="16" t="str">
        <f t="shared" si="1"/>
        <v/>
      </c>
      <c r="I33" s="11" t="str">
        <f t="shared" si="2"/>
        <v/>
      </c>
      <c r="J33" s="11" t="str">
        <f t="shared" si="3"/>
        <v/>
      </c>
      <c r="K33" s="11" t="str">
        <f t="shared" si="4"/>
        <v>"PHL": "Percentage of people over 65 years of age. &lt;br /&gt;&lt;br /&gt;Source demographic data: &lt;a href=\"https://data.humdata.org/dataset/philippines-pre-disaster-indicators\"&gt;https://data.humdata.org/dataset/philippines-pre-disaster-indicators/&lt;/a&gt;"</v>
      </c>
      <c r="L33" s="11" t="str">
        <f t="shared" si="5"/>
        <v>}</v>
      </c>
      <c r="M33" s="11" t="str">
        <f t="shared" si="6"/>
        <v>,</v>
      </c>
      <c r="N33" s="11" t="str">
        <f t="shared" si="7"/>
        <v/>
      </c>
      <c r="O33" s="11" t="str">
        <f t="shared" si="8"/>
        <v/>
      </c>
      <c r="P33" s="11" t="str">
        <f t="shared" si="0"/>
        <v/>
      </c>
      <c r="Q33" s="11" t="str">
        <f t="shared" si="9"/>
        <v>"PHL": "Percentage of people over 65 years of age. &lt;br /&gt;&lt;br /&gt;Source demographic data: &lt;a href=\"https://data.humdata.org/dataset/philippines-pre-disaster-indicators\"&gt;https://data.humdata.org/dataset/philippines-pre-disaster-indicators/&lt;/a&gt;"},</v>
      </c>
    </row>
    <row r="34" spans="1:17" ht="172.8" x14ac:dyDescent="0.55000000000000004">
      <c r="A34" s="12" t="s">
        <v>162</v>
      </c>
      <c r="B34" s="12" t="s">
        <v>53</v>
      </c>
      <c r="C34" s="12" t="s">
        <v>7</v>
      </c>
      <c r="D34" s="13"/>
      <c r="E34" s="13"/>
      <c r="F34" s="14" t="s">
        <v>54</v>
      </c>
      <c r="G34" s="15">
        <v>44575</v>
      </c>
      <c r="H34" s="16" t="str">
        <f t="shared" si="1"/>
        <v/>
      </c>
      <c r="I34" s="11" t="str">
        <f t="shared" si="2"/>
        <v/>
      </c>
      <c r="J34" s="11" t="str">
        <f t="shared" si="3"/>
        <v>"glofas_stations": {</v>
      </c>
      <c r="K34" s="11" t="str">
        <f t="shared" si="4"/>
        <v>"UGA":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4" s="11" t="str">
        <f t="shared" si="5"/>
        <v>}</v>
      </c>
      <c r="M34" s="11" t="str">
        <f t="shared" si="6"/>
        <v>,</v>
      </c>
      <c r="N34" s="11" t="str">
        <f t="shared" si="7"/>
        <v/>
      </c>
      <c r="O34" s="11" t="str">
        <f t="shared" si="8"/>
        <v/>
      </c>
      <c r="P34" s="11" t="str">
        <f t="shared" si="0"/>
        <v/>
      </c>
      <c r="Q34" s="11" t="str">
        <f t="shared" si="9"/>
        <v>"glofas_stations": {"UGA": "This layer provides the location where the Global Flood Awareness System (GLoFAS)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5" spans="1:17" ht="172.8" x14ac:dyDescent="0.55000000000000004">
      <c r="A35" s="12" t="s">
        <v>162</v>
      </c>
      <c r="B35" s="12" t="s">
        <v>55</v>
      </c>
      <c r="C35" s="12" t="s">
        <v>28</v>
      </c>
      <c r="D35" s="13"/>
      <c r="E35" s="13"/>
      <c r="F35" s="14" t="s">
        <v>56</v>
      </c>
      <c r="G35" s="15">
        <v>44575</v>
      </c>
      <c r="H35" s="16" t="str">
        <f t="shared" si="1"/>
        <v/>
      </c>
      <c r="I35" s="11" t="str">
        <f t="shared" si="2"/>
        <v/>
      </c>
      <c r="J35" s="11" t="str">
        <f t="shared" si="3"/>
        <v>"typhoon_tracks": {</v>
      </c>
      <c r="K35" s="11" t="str">
        <f t="shared" si="4"/>
        <v>"PHL":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c r="L35" s="11" t="str">
        <f t="shared" si="5"/>
        <v>}</v>
      </c>
      <c r="M35" s="11" t="str">
        <f t="shared" si="6"/>
        <v>,</v>
      </c>
      <c r="N35" s="11" t="str">
        <f t="shared" si="7"/>
        <v/>
      </c>
      <c r="O35" s="11" t="str">
        <f t="shared" si="8"/>
        <v/>
      </c>
      <c r="P35" s="11" t="str">
        <f t="shared" si="0"/>
        <v/>
      </c>
      <c r="Q35" s="11" t="str">
        <f t="shared" si="9"/>
        <v>"typhoon_tracks": {"PHL": "This layer provides the location where the Global Flood Awareness System (Typhoon) forecast is used for the trigger. This forecast is often used by the National Governmental Meteorological Services.&lt;br /&gt;&lt;br /&gt;GloFAS version 3.1 is a global integrated hydro-meteorological forecast- and monitoring system that delivers global ensemble river discharge forecasts (limited up to 5 days ahead in this layer) for the large river basins (greater than 1000 km2). The GloFAS 3.1 is based on the LISFLOOD hydrological model.&lt;br /&gt;&lt;br /&gt;Methodology presenting the GloFAS probability levels: Methodology presenting the GloFAS probability levels: The ECMWF-ENS meteorological forecast data contains a 51-member ensemble. The 60/70/80% trigger-threshold discharge levels are presented as 'trigger-alert' levels agreed on in the EAP. The probability is the percentage of the 51 ensemble members that predicts that the discharge is above the threshold. The administrative areas in the corresponding country are mapped to a specific GloFAS Station, and as such it is determined which areas are triggered when the station exceeds the trigger threshold value (for more informatie see the EAP).&lt;br /&gt;&lt;br /&gt;Source Link: &lt;a href='https://www.globalfloods.eu/'&gt;https://www.globalfloods.eu/&lt;/a&gt;"},</v>
      </c>
    </row>
    <row r="36" spans="1:17" ht="28.8" x14ac:dyDescent="0.55000000000000004">
      <c r="A36" s="12" t="s">
        <v>162</v>
      </c>
      <c r="B36" s="12" t="s">
        <v>57</v>
      </c>
      <c r="C36" s="12" t="s">
        <v>7</v>
      </c>
      <c r="D36" s="13"/>
      <c r="E36" s="13"/>
      <c r="F36" s="14" t="s">
        <v>58</v>
      </c>
      <c r="G36" s="15">
        <v>44575</v>
      </c>
      <c r="H36" s="16" t="str">
        <f t="shared" si="1"/>
        <v/>
      </c>
      <c r="I36" s="11" t="str">
        <f t="shared" si="2"/>
        <v/>
      </c>
      <c r="J36" s="11" t="str">
        <f t="shared" si="3"/>
        <v>"red_cross_branches": {</v>
      </c>
      <c r="K36" s="11" t="str">
        <f t="shared" si="4"/>
        <v>"UGA": "This layer represents the locations of the local branches, the source of this data comes from the National Society and may need updating.&lt;br /&gt;&lt;br /&gt;Source link: Uganda Red Cross Society (URCS). Year: 2020."</v>
      </c>
      <c r="L36" s="11" t="str">
        <f t="shared" si="5"/>
        <v>,</v>
      </c>
      <c r="M36" s="11" t="str">
        <f t="shared" si="6"/>
        <v/>
      </c>
      <c r="N36" s="11" t="str">
        <f t="shared" si="7"/>
        <v/>
      </c>
      <c r="O36" s="11" t="str">
        <f t="shared" si="8"/>
        <v/>
      </c>
      <c r="P36" s="11" t="str">
        <f t="shared" si="0"/>
        <v/>
      </c>
      <c r="Q36" s="11" t="str">
        <f t="shared" si="9"/>
        <v>"red_cross_branches": {"UGA": "This layer represents the locations of the local branches, the source of this data comes from the National Society and may need updating.&lt;br /&gt;&lt;br /&gt;Source link: Uganda Red Cross Society (URCS). Year: 2020.",</v>
      </c>
    </row>
    <row r="37" spans="1:17" ht="43.2" x14ac:dyDescent="0.55000000000000004">
      <c r="A37" s="12" t="s">
        <v>162</v>
      </c>
      <c r="B37" s="12" t="s">
        <v>57</v>
      </c>
      <c r="C37" s="12" t="s">
        <v>9</v>
      </c>
      <c r="D37" s="13"/>
      <c r="E37" s="13"/>
      <c r="F37" s="14" t="s">
        <v>59</v>
      </c>
      <c r="G37" s="15">
        <v>44575</v>
      </c>
      <c r="H37" s="16" t="str">
        <f t="shared" si="1"/>
        <v/>
      </c>
      <c r="I37" s="11" t="str">
        <f t="shared" si="2"/>
        <v/>
      </c>
      <c r="J37" s="11" t="str">
        <f t="shared" si="3"/>
        <v/>
      </c>
      <c r="K37" s="11" t="str">
        <f t="shared" si="4"/>
        <v>"ZWE": "This layer represents the locations of the local branches, the source of this data comes from the National Society and may need updating.&lt;br /&gt;&lt;br /&gt;Source link Zimbabwe: ZRCS last updated July 2021 at provincial level."</v>
      </c>
      <c r="L37" s="11" t="str">
        <f t="shared" si="5"/>
        <v>,</v>
      </c>
      <c r="M37" s="11" t="str">
        <f t="shared" si="6"/>
        <v/>
      </c>
      <c r="N37" s="11" t="str">
        <f t="shared" si="7"/>
        <v/>
      </c>
      <c r="O37" s="11" t="str">
        <f t="shared" si="8"/>
        <v/>
      </c>
      <c r="P37" s="11" t="str">
        <f t="shared" si="0"/>
        <v/>
      </c>
      <c r="Q37" s="11" t="str">
        <f t="shared" si="9"/>
        <v>"ZWE": "This layer represents the locations of the local branches, the source of this data comes from the National Society and may need updating.&lt;br /&gt;&lt;br /&gt;Source link Zimbabwe: ZRCS last updated July 2021 at provincial level.",</v>
      </c>
    </row>
    <row r="38" spans="1:17" ht="28.8" x14ac:dyDescent="0.55000000000000004">
      <c r="A38" s="12" t="s">
        <v>162</v>
      </c>
      <c r="B38" s="12" t="s">
        <v>57</v>
      </c>
      <c r="C38" s="12" t="s">
        <v>65</v>
      </c>
      <c r="D38" s="13"/>
      <c r="E38" s="13"/>
      <c r="F38" s="14" t="s">
        <v>60</v>
      </c>
      <c r="G38" s="15">
        <v>44575</v>
      </c>
      <c r="H38" s="16" t="str">
        <f t="shared" si="1"/>
        <v/>
      </c>
      <c r="I38" s="11" t="str">
        <f t="shared" si="2"/>
        <v/>
      </c>
      <c r="J38" s="11" t="str">
        <f t="shared" si="3"/>
        <v/>
      </c>
      <c r="K38" s="11" t="str">
        <f t="shared" si="4"/>
        <v>"ZMB": "This layer represents the locations of the local branches, the source of this data comes from the National Society and may need updating.&lt;br /&gt;&lt;br /&gt;Source link: Zambia Red Cross Society (ZRCS). Year: 2020."</v>
      </c>
      <c r="L38" s="11" t="str">
        <f t="shared" si="5"/>
        <v>,</v>
      </c>
      <c r="M38" s="11" t="str">
        <f t="shared" si="6"/>
        <v/>
      </c>
      <c r="N38" s="11" t="str">
        <f t="shared" si="7"/>
        <v/>
      </c>
      <c r="O38" s="11" t="str">
        <f t="shared" si="8"/>
        <v/>
      </c>
      <c r="P38" s="11" t="str">
        <f t="shared" si="0"/>
        <v/>
      </c>
      <c r="Q38" s="11" t="str">
        <f t="shared" si="9"/>
        <v>"ZMB": "This layer represents the locations of the local branches, the source of this data comes from the National Society and may need updating.&lt;br /&gt;&lt;br /&gt;Source link: Zambia Red Cross Society (ZRCS). Year: 2020.",</v>
      </c>
    </row>
    <row r="39" spans="1:17" ht="28.8" x14ac:dyDescent="0.55000000000000004">
      <c r="A39" s="12" t="s">
        <v>162</v>
      </c>
      <c r="B39" s="12" t="s">
        <v>57</v>
      </c>
      <c r="C39" s="12" t="s">
        <v>29</v>
      </c>
      <c r="D39" s="13"/>
      <c r="E39" s="13"/>
      <c r="F39" s="14" t="s">
        <v>61</v>
      </c>
      <c r="G39" s="15">
        <v>44575</v>
      </c>
      <c r="H39" s="16" t="str">
        <f t="shared" si="1"/>
        <v/>
      </c>
      <c r="I39" s="11" t="str">
        <f t="shared" si="2"/>
        <v/>
      </c>
      <c r="J39" s="11" t="str">
        <f t="shared" si="3"/>
        <v/>
      </c>
      <c r="K39" s="11" t="str">
        <f t="shared" si="4"/>
        <v>"ETH": "This layer represents the locations of the local branches, the source of this data comes from the National Society and may need updating.&lt;br /&gt;&lt;br /&gt;Source link: Ethiopia Red Cross Society (ERCS). Year: 2020."</v>
      </c>
      <c r="L39" s="11" t="str">
        <f t="shared" si="5"/>
        <v>,</v>
      </c>
      <c r="M39" s="11" t="str">
        <f t="shared" si="6"/>
        <v/>
      </c>
      <c r="N39" s="11" t="str">
        <f t="shared" si="7"/>
        <v/>
      </c>
      <c r="O39" s="11" t="str">
        <f t="shared" si="8"/>
        <v/>
      </c>
      <c r="P39" s="11" t="str">
        <f t="shared" si="0"/>
        <v/>
      </c>
      <c r="Q39" s="11" t="str">
        <f t="shared" si="9"/>
        <v>"ETH": "This layer represents the locations of the local branches, the source of this data comes from the National Society and may need updating.&lt;br /&gt;&lt;br /&gt;Source link: Ethiopia Red Cross Society (ERCS). Year: 2020.",</v>
      </c>
    </row>
    <row r="40" spans="1:17" ht="28.8" x14ac:dyDescent="0.55000000000000004">
      <c r="A40" s="12" t="s">
        <v>162</v>
      </c>
      <c r="B40" s="12" t="s">
        <v>57</v>
      </c>
      <c r="C40" s="12" t="s">
        <v>64</v>
      </c>
      <c r="D40" s="13"/>
      <c r="E40" s="13"/>
      <c r="F40" s="14" t="s">
        <v>62</v>
      </c>
      <c r="G40" s="15">
        <v>44575</v>
      </c>
      <c r="H40" s="16" t="str">
        <f t="shared" si="1"/>
        <v/>
      </c>
      <c r="I40" s="11" t="str">
        <f t="shared" si="2"/>
        <v/>
      </c>
      <c r="J40" s="11" t="str">
        <f t="shared" si="3"/>
        <v/>
      </c>
      <c r="K40" s="11" t="str">
        <f t="shared" si="4"/>
        <v>"KEN": "This layer represents the locations of the local branches, the source of this data comes from the National Society and may need updating.&lt;br /&gt;&lt;br /&gt;Source link: Kenya Red Cross Society (KRCS). Year: 2020."</v>
      </c>
      <c r="L40" s="11" t="str">
        <f t="shared" si="5"/>
        <v>,</v>
      </c>
      <c r="M40" s="11" t="str">
        <f t="shared" si="6"/>
        <v/>
      </c>
      <c r="N40" s="11" t="str">
        <f t="shared" si="7"/>
        <v/>
      </c>
      <c r="O40" s="11" t="str">
        <f t="shared" si="8"/>
        <v/>
      </c>
      <c r="P40" s="11" t="str">
        <f t="shared" si="0"/>
        <v/>
      </c>
      <c r="Q40" s="11" t="str">
        <f t="shared" si="9"/>
        <v>"KEN": "This layer represents the locations of the local branches, the source of this data comes from the National Society and may need updating.&lt;br /&gt;&lt;br /&gt;Source link: Kenya Red Cross Society (KRCS). Year: 2020.",</v>
      </c>
    </row>
    <row r="41" spans="1:17" ht="28.8" x14ac:dyDescent="0.55000000000000004">
      <c r="A41" s="12" t="s">
        <v>162</v>
      </c>
      <c r="B41" s="12" t="s">
        <v>57</v>
      </c>
      <c r="C41" s="12" t="s">
        <v>8</v>
      </c>
      <c r="D41" s="13"/>
      <c r="E41" s="13"/>
      <c r="F41" s="14" t="s">
        <v>63</v>
      </c>
      <c r="G41" s="15">
        <v>44575</v>
      </c>
      <c r="H41" s="16" t="str">
        <f t="shared" si="1"/>
        <v/>
      </c>
      <c r="I41" s="11" t="str">
        <f t="shared" si="2"/>
        <v/>
      </c>
      <c r="J41" s="11" t="str">
        <f t="shared" si="3"/>
        <v/>
      </c>
      <c r="K41" s="11" t="str">
        <f t="shared" si="4"/>
        <v>"EGY": "This layer represents the locations of the local branches, the source of this data comes from the National Society and may need updating.&lt;br /&gt;&lt;br /&gt;Source link: Egyptian Red Crescent Society (ERCS). Year: 2020."</v>
      </c>
      <c r="L41" s="11" t="str">
        <f t="shared" si="5"/>
        <v>}</v>
      </c>
      <c r="M41" s="11" t="str">
        <f t="shared" si="6"/>
        <v>,</v>
      </c>
      <c r="N41" s="11" t="str">
        <f t="shared" si="7"/>
        <v/>
      </c>
      <c r="O41" s="11" t="str">
        <f t="shared" si="8"/>
        <v/>
      </c>
      <c r="P41" s="11" t="str">
        <f t="shared" si="0"/>
        <v/>
      </c>
      <c r="Q41" s="11" t="str">
        <f t="shared" si="9"/>
        <v>"EGY": "This layer represents the locations of the local branches, the source of this data comes from the National Society and may need updating.&lt;br /&gt;&lt;br /&gt;Source link: Egyptian Red Crescent Society (ERCS). Year: 2020."},</v>
      </c>
    </row>
    <row r="42" spans="1:17" ht="72" x14ac:dyDescent="0.55000000000000004">
      <c r="A42" s="12" t="s">
        <v>162</v>
      </c>
      <c r="B42" s="12" t="s">
        <v>66</v>
      </c>
      <c r="C42" s="12" t="s">
        <v>7</v>
      </c>
      <c r="D42" s="13"/>
      <c r="E42" s="13"/>
      <c r="F42" s="14" t="s">
        <v>67</v>
      </c>
      <c r="G42" s="15">
        <v>44575</v>
      </c>
      <c r="H42" s="16" t="str">
        <f t="shared" si="1"/>
        <v/>
      </c>
      <c r="I42" s="11" t="str">
        <f t="shared" si="2"/>
        <v/>
      </c>
      <c r="J42" s="11" t="str">
        <f t="shared" si="3"/>
        <v>"waterpoints": {</v>
      </c>
      <c r="K42" s="11" t="str">
        <f t="shared" si="4"/>
        <v>"UGA":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c r="L42" s="11" t="str">
        <f t="shared" si="5"/>
        <v>}</v>
      </c>
      <c r="M42" s="11" t="str">
        <f t="shared" si="6"/>
        <v>,</v>
      </c>
      <c r="N42" s="11" t="str">
        <f t="shared" si="7"/>
        <v/>
      </c>
      <c r="O42" s="11" t="str">
        <f t="shared" si="8"/>
        <v/>
      </c>
      <c r="P42" s="11" t="str">
        <f t="shared" si="0"/>
        <v/>
      </c>
      <c r="Q42" s="11" t="str">
        <f t="shared" si="9"/>
        <v>"waterpoints": {"UGA": "Number and location of functioning waterpoints accessible for people (Borehole, Protected Spring, Protected Shallow Well, Rainwater Harvesting, Sand or Sub-surface Dam, Spring, Surface Water, Undefined Shallow Well, Undefined Well, Unprotected Shallow Well).&lt;br /&gt;&lt;br /&gt;Source: &lt;a href='https://www.waterpointdata.org/water-point-data'&gt;https://www.waterpointdata.org/water-point-data&lt;/a&gt;"},</v>
      </c>
    </row>
    <row r="43" spans="1:17" ht="72" x14ac:dyDescent="0.55000000000000004">
      <c r="A43" s="12" t="s">
        <v>162</v>
      </c>
      <c r="B43" s="12" t="s">
        <v>68</v>
      </c>
      <c r="C43" s="12" t="s">
        <v>7</v>
      </c>
      <c r="D43" s="13"/>
      <c r="E43" s="13"/>
      <c r="F43" s="14" t="s">
        <v>69</v>
      </c>
      <c r="G43" s="15">
        <v>44575</v>
      </c>
      <c r="H43" s="16" t="str">
        <f t="shared" si="1"/>
        <v/>
      </c>
      <c r="I43" s="11" t="str">
        <f t="shared" si="2"/>
        <v/>
      </c>
      <c r="J43" s="11" t="str">
        <f t="shared" si="3"/>
        <v>"flood_extent": {</v>
      </c>
      <c r="K43" s="11" t="str">
        <f t="shared" si="4"/>
        <v>"UGA":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c r="L43" s="11" t="str">
        <f t="shared" si="5"/>
        <v>}</v>
      </c>
      <c r="M43" s="11" t="str">
        <f t="shared" si="6"/>
        <v>,</v>
      </c>
      <c r="N43" s="11" t="str">
        <f t="shared" si="7"/>
        <v/>
      </c>
      <c r="O43" s="11" t="str">
        <f t="shared" si="8"/>
        <v/>
      </c>
      <c r="P43" s="11" t="str">
        <f t="shared" si="0"/>
        <v/>
      </c>
      <c r="Q43" s="11" t="str">
        <f t="shared" si="9"/>
        <v>"flood_extent": {"UGA": "The flood extent layer indicates the inundated area of recurring floods within a return period depending on the EAP (for example 20-years) based on a global hydrological model.&lt;br /&gt;&lt;br /&gt;Source link: The flood extent maps compare six global flood hazard models and one local model. These models are CaMa-UT [Yamazaki D 2011], GLOFRIS [Winsemius H 2013], ECMWF [Pappenberge 2012], JRC [Dottori 2016], SSBN [Sampson 2015], CIMA-UNEP [UNISDR 2015] and local model ATKINS[2012]."},</v>
      </c>
    </row>
    <row r="44" spans="1:17" ht="57.6" x14ac:dyDescent="0.55000000000000004">
      <c r="A44" s="12" t="s">
        <v>162</v>
      </c>
      <c r="B44" s="12" t="s">
        <v>70</v>
      </c>
      <c r="C44" s="12" t="s">
        <v>8</v>
      </c>
      <c r="D44" s="13"/>
      <c r="E44" s="13"/>
      <c r="F44" s="14" t="s">
        <v>71</v>
      </c>
      <c r="G44" s="15">
        <v>44575</v>
      </c>
      <c r="H44" s="16" t="str">
        <f t="shared" si="1"/>
        <v/>
      </c>
      <c r="I44" s="11" t="str">
        <f t="shared" si="2"/>
        <v/>
      </c>
      <c r="J44" s="11" t="str">
        <f t="shared" si="3"/>
        <v>"rainfall_extent": {</v>
      </c>
      <c r="K44" s="11" t="str">
        <f t="shared" si="4"/>
        <v>"EGY":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c r="L44" s="11" t="str">
        <f t="shared" si="5"/>
        <v>}</v>
      </c>
      <c r="M44" s="11" t="str">
        <f t="shared" si="6"/>
        <v>,</v>
      </c>
      <c r="N44" s="11" t="str">
        <f t="shared" si="7"/>
        <v/>
      </c>
      <c r="O44" s="11" t="str">
        <f t="shared" si="8"/>
        <v/>
      </c>
      <c r="P44" s="11" t="str">
        <f t="shared" si="0"/>
        <v/>
      </c>
      <c r="Q44" s="11" t="str">
        <f t="shared" si="9"/>
        <v>"rainfall_extent": {"EGY": "Global Ensemble Forecast System (GEFS) is a global weather forecast model produced by the NOAA's National Centers for Environmental Prediction (NCEP). Dozens of atmospheric forecast variables up to 16 days in the future, including precipitation, are available through this dataset.&lt;br&gt;&lt;br&gt;The Rainfall Extent layer shows areas where forecasted GEFS precipitation occurrence exceeds defined thresholds."},</v>
      </c>
    </row>
    <row r="45" spans="1:17" ht="100.8" x14ac:dyDescent="0.55000000000000004">
      <c r="A45" s="12" t="s">
        <v>162</v>
      </c>
      <c r="B45" s="12" t="s">
        <v>72</v>
      </c>
      <c r="C45" s="12" t="s">
        <v>7</v>
      </c>
      <c r="D45" s="13"/>
      <c r="E45" s="13"/>
      <c r="F45" s="14" t="s">
        <v>73</v>
      </c>
      <c r="G45" s="15">
        <v>44575</v>
      </c>
      <c r="H45" s="16" t="str">
        <f t="shared" si="1"/>
        <v/>
      </c>
      <c r="I45" s="11" t="str">
        <f t="shared" si="2"/>
        <v/>
      </c>
      <c r="J45" s="11" t="str">
        <f t="shared" si="3"/>
        <v>"cropland": {</v>
      </c>
      <c r="K45" s="11" t="str">
        <f t="shared" si="4"/>
        <v>"UGA":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c r="L45" s="11" t="str">
        <f t="shared" si="5"/>
        <v>,</v>
      </c>
      <c r="M45" s="11" t="str">
        <f t="shared" si="6"/>
        <v/>
      </c>
      <c r="N45" s="11" t="str">
        <f t="shared" si="7"/>
        <v/>
      </c>
      <c r="O45" s="11" t="str">
        <f t="shared" si="8"/>
        <v/>
      </c>
      <c r="P45" s="11" t="str">
        <f t="shared" si="0"/>
        <v/>
      </c>
      <c r="Q45" s="11" t="str">
        <f t="shared" si="9"/>
        <v>"cropland": {"UGA":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 ESA 2010 and UCLouvain. Accompanied by a link to our ESA DUE GlobCover website: &lt;a href='http://due.esrin.esa.int/page_globcover.php'&gt;http://due.esrin.esa.int/page_globcover.php&lt;/a&gt;. Year: 2010",</v>
      </c>
    </row>
    <row r="46" spans="1:17" ht="100.8" x14ac:dyDescent="0.55000000000000004">
      <c r="A46" s="12" t="s">
        <v>162</v>
      </c>
      <c r="B46" s="12" t="s">
        <v>72</v>
      </c>
      <c r="C46" s="12" t="s">
        <v>9</v>
      </c>
      <c r="D46" s="13"/>
      <c r="E46" s="13"/>
      <c r="F46" s="14" t="s">
        <v>74</v>
      </c>
      <c r="G46" s="15">
        <v>44575</v>
      </c>
      <c r="H46" s="16" t="str">
        <f t="shared" si="1"/>
        <v/>
      </c>
      <c r="I46" s="11" t="str">
        <f t="shared" si="2"/>
        <v/>
      </c>
      <c r="J46" s="11" t="str">
        <f t="shared" si="3"/>
        <v/>
      </c>
      <c r="K46" s="11" t="str">
        <f t="shared" si="4"/>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c r="L46" s="11" t="str">
        <f t="shared" si="5"/>
        <v>}</v>
      </c>
      <c r="M46" s="11" t="str">
        <f t="shared" si="6"/>
        <v>,</v>
      </c>
      <c r="N46" s="11" t="str">
        <f t="shared" si="7"/>
        <v/>
      </c>
      <c r="O46" s="11" t="str">
        <f t="shared" si="8"/>
        <v/>
      </c>
      <c r="P46" s="11" t="str">
        <f t="shared" si="0"/>
        <v/>
      </c>
      <c r="Q46" s="11" t="str">
        <f t="shared" si="9"/>
        <v>"ZWE": "The land use classes are based on GLOBCOVER Land Cover Classifications.&lt;br /&gt;&lt;br /&gt;Combined cropland: consists of 3 land use types&lt;ol&gt;&lt;li&gt;rainfed cropland&lt;/li&gt;&lt;li&gt;mosaic cropland - 50-70% cropland &amp; 20-50% vegetation (grassland/shrubland/forest)&lt;/li&gt;&lt;li&gt;mosaic vegetation - 50-70% vegetation (grassland/shrubland/forest) &amp; 20-50% cropland&lt;/li&gt;&lt;/ol&gt;&lt;br /&gt;Source Link Zimbabwe: © ESA 2010 and UCLouvain. Accompanied by a link to our ESA DUE GlobCover website: &lt;a href='http://due.esrin.esa.int/page_globcover.php'&gt;http://due.esrin.esa.int/page_globcover.php&lt;/a&gt;. Year: 2010"},</v>
      </c>
    </row>
    <row r="47" spans="1:17" ht="86.4" x14ac:dyDescent="0.55000000000000004">
      <c r="A47" s="12" t="s">
        <v>162</v>
      </c>
      <c r="B47" s="12" t="s">
        <v>75</v>
      </c>
      <c r="C47" s="12" t="s">
        <v>7</v>
      </c>
      <c r="D47" s="13"/>
      <c r="E47" s="13"/>
      <c r="F47" s="14" t="s">
        <v>76</v>
      </c>
      <c r="G47" s="15">
        <v>44575</v>
      </c>
      <c r="H47" s="16" t="str">
        <f t="shared" si="1"/>
        <v/>
      </c>
      <c r="I47" s="11" t="str">
        <f t="shared" si="2"/>
        <v/>
      </c>
      <c r="J47" s="11" t="str">
        <f t="shared" si="3"/>
        <v>"grassland": {</v>
      </c>
      <c r="K47" s="11" t="str">
        <f t="shared" si="4"/>
        <v>"UGA":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c r="L47" s="11" t="str">
        <f t="shared" si="5"/>
        <v>}</v>
      </c>
      <c r="M47" s="11" t="str">
        <f t="shared" si="6"/>
        <v>,</v>
      </c>
      <c r="N47" s="11" t="str">
        <f t="shared" si="7"/>
        <v/>
      </c>
      <c r="O47" s="11" t="str">
        <f t="shared" si="8"/>
        <v/>
      </c>
      <c r="P47" s="11" t="str">
        <f t="shared" si="0"/>
        <v/>
      </c>
      <c r="Q47" s="11" t="str">
        <f t="shared" si="9"/>
        <v>"grassland": {"UGA": "The land use classes are based on GLOBCOVER Land Cover Classifications.&lt;br /&gt;&lt;br /&gt;Combined grassland; consists of two land-use types.&lt;ol&gt;&lt;li&gt;Mosaic forest or shrubland - 50-70% (forest/shrubland &amp; 20-50% grassland&lt;/li&gt;&lt;li&gt;Mosaic grassland - 50-70% grassland &amp; 20-50% forest or shrubland&lt;/li&gt;&lt;/ol&gt;&lt;br /&gt;Source Link: © ESA 2010 and UCLouvain. Accompanied by a link to our ESA DUE GlobCover website: &lt;a href='http://due.esrin.esa.int/page_globcover.php'&gt;http://due.esrin.esa.int/page_globcover.php&lt;/a&gt;. Year: 2010"},</v>
      </c>
    </row>
    <row r="48" spans="1:17" ht="72" x14ac:dyDescent="0.55000000000000004">
      <c r="A48" s="12" t="s">
        <v>162</v>
      </c>
      <c r="B48" s="12" t="s">
        <v>77</v>
      </c>
      <c r="C48" s="12" t="s">
        <v>7</v>
      </c>
      <c r="D48" s="13"/>
      <c r="E48" s="13"/>
      <c r="F48" s="14" t="s">
        <v>78</v>
      </c>
      <c r="G48" s="15">
        <v>44575</v>
      </c>
      <c r="H48" s="16" t="str">
        <f t="shared" si="1"/>
        <v/>
      </c>
      <c r="I48" s="11" t="str">
        <f t="shared" si="2"/>
        <v/>
      </c>
      <c r="J48" s="11" t="str">
        <f t="shared" si="3"/>
        <v>"wall_type": {</v>
      </c>
      <c r="K48" s="11" t="str">
        <f t="shared" si="4"/>
        <v>"UGA":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c r="L48" s="11" t="str">
        <f t="shared" si="5"/>
        <v>}</v>
      </c>
      <c r="M48" s="11" t="str">
        <f t="shared" si="6"/>
        <v>,</v>
      </c>
      <c r="N48" s="11" t="str">
        <f t="shared" si="7"/>
        <v/>
      </c>
      <c r="O48" s="11" t="str">
        <f t="shared" si="8"/>
        <v/>
      </c>
      <c r="P48" s="11" t="str">
        <f t="shared" si="0"/>
        <v/>
      </c>
      <c r="Q48" s="11" t="str">
        <f t="shared" si="9"/>
        <v>"wall_type": {"UGA": "Percentage of households with permanent wall materials; percentage of buildings with (partly) concrete or brick walls.&lt;br /&gt;&lt;br /&gt;Source link: &lt;a href='https://unstats.un.org/unsd/demographic/sources/census/wphc/Uganda/UGA-2016-05-23.pdf'&gt;https://unstats.un.org/unsd/demographic/sources/census/wphc/Uganda/UGA-2016-05-23.pdf.&lt;/a&gt; Year: 2014."},</v>
      </c>
    </row>
    <row r="49" spans="1:17" ht="72" x14ac:dyDescent="0.55000000000000004">
      <c r="A49" s="12" t="s">
        <v>162</v>
      </c>
      <c r="B49" s="12" t="s">
        <v>79</v>
      </c>
      <c r="C49" s="12" t="s">
        <v>7</v>
      </c>
      <c r="D49" s="13"/>
      <c r="E49" s="13"/>
      <c r="F49" s="14" t="s">
        <v>80</v>
      </c>
      <c r="G49" s="15">
        <v>44575</v>
      </c>
      <c r="H49" s="16" t="str">
        <f t="shared" si="1"/>
        <v/>
      </c>
      <c r="I49" s="11" t="str">
        <f t="shared" si="2"/>
        <v/>
      </c>
      <c r="J49" s="11" t="str">
        <f t="shared" si="3"/>
        <v>"roof_type": {</v>
      </c>
      <c r="K49" s="11" t="str">
        <f t="shared" si="4"/>
        <v>"UGA":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c r="L49" s="11" t="str">
        <f t="shared" si="5"/>
        <v>}</v>
      </c>
      <c r="M49" s="11" t="str">
        <f t="shared" si="6"/>
        <v>,</v>
      </c>
      <c r="N49" s="11" t="str">
        <f t="shared" si="7"/>
        <v/>
      </c>
      <c r="O49" s="11" t="str">
        <f t="shared" si="8"/>
        <v/>
      </c>
      <c r="P49" s="11" t="str">
        <f t="shared" si="0"/>
        <v/>
      </c>
      <c r="Q49" s="11" t="str">
        <f t="shared" si="9"/>
        <v>"roof_type": {"UGA": "Percentage of households with permanent roof materials; percentage of buildings with (partly) concrete or iron or aluminium roofs.&lt;br /&gt;&lt;br /&gt;Source link: &lt;a href='https://unstats.un.org/unsd/demographic/sources/census/wphc/Uganda/UGA-2016-05-23.pdf'&gt;https://unstats.un.org/unsd/demographic/sources/census/wphc/Uganda/UGA-2016-05-23.pdf.&lt;/a&gt; Year: 2014."},</v>
      </c>
    </row>
    <row r="50" spans="1:17" ht="57.6" x14ac:dyDescent="0.55000000000000004">
      <c r="A50" s="12" t="s">
        <v>162</v>
      </c>
      <c r="B50" s="12" t="s">
        <v>81</v>
      </c>
      <c r="C50" s="12" t="s">
        <v>7</v>
      </c>
      <c r="D50" s="13"/>
      <c r="E50" s="13"/>
      <c r="F50" s="14" t="s">
        <v>82</v>
      </c>
      <c r="G50" s="15">
        <v>44575</v>
      </c>
      <c r="H50" s="16" t="str">
        <f t="shared" si="1"/>
        <v/>
      </c>
      <c r="I50" s="11" t="str">
        <f t="shared" si="2"/>
        <v/>
      </c>
      <c r="J50" s="11" t="str">
        <f t="shared" si="3"/>
        <v>"poverty_incidence": {</v>
      </c>
      <c r="K50" s="11" t="str">
        <f t="shared" si="4"/>
        <v>"UGA":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c r="L50" s="11" t="str">
        <f t="shared" si="5"/>
        <v>}</v>
      </c>
      <c r="M50" s="11" t="str">
        <f t="shared" si="6"/>
        <v>,</v>
      </c>
      <c r="N50" s="11" t="str">
        <f t="shared" si="7"/>
        <v/>
      </c>
      <c r="O50" s="11" t="str">
        <f t="shared" si="8"/>
        <v/>
      </c>
      <c r="P50" s="11" t="str">
        <f t="shared" si="0"/>
        <v/>
      </c>
      <c r="Q50" s="11" t="str">
        <f t="shared" si="9"/>
        <v>"poverty_incidence": {"UGA": "Poverty Incidence is defined by the Multidiemensional Poverty Index and a $2 a day threshold. The layer gives an estimate of people living in poverty.&lt;br /&gt;&lt;br /&gt;Source: Tatem AJ, Gething PW, Bhatt S, Weiss D and Pezzulo C (2013) Pilot high resolution poverty maps, University of Southampton/Oxford. DOI: 10.5258/SOTON/WP00285. Year: 2010"},</v>
      </c>
    </row>
    <row r="51" spans="1:17" ht="115.2" x14ac:dyDescent="0.55000000000000004">
      <c r="A51" s="12" t="s">
        <v>162</v>
      </c>
      <c r="B51" s="12" t="s">
        <v>83</v>
      </c>
      <c r="C51" s="12" t="s">
        <v>7</v>
      </c>
      <c r="D51" s="13"/>
      <c r="E51" s="13"/>
      <c r="F51" s="14" t="s">
        <v>84</v>
      </c>
      <c r="G51" s="15">
        <v>44575</v>
      </c>
      <c r="H51" s="16" t="str">
        <f t="shared" si="1"/>
        <v/>
      </c>
      <c r="I51" s="11" t="str">
        <f t="shared" si="2"/>
        <v/>
      </c>
      <c r="J51" s="11" t="str">
        <f t="shared" si="3"/>
        <v>"flood_vulnerability_index": {</v>
      </c>
      <c r="K51" s="11" t="str">
        <f t="shared" si="4"/>
        <v>"UGA":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c r="L51" s="11" t="str">
        <f t="shared" si="5"/>
        <v>}</v>
      </c>
      <c r="M51" s="11" t="str">
        <f t="shared" si="6"/>
        <v>,</v>
      </c>
      <c r="N51" s="11" t="str">
        <f t="shared" si="7"/>
        <v/>
      </c>
      <c r="O51" s="11" t="str">
        <f t="shared" si="8"/>
        <v/>
      </c>
      <c r="P51" s="11" t="str">
        <f t="shared" si="0"/>
        <v/>
      </c>
      <c r="Q51" s="11" t="str">
        <f t="shared" si="9"/>
        <v>"flood_vulnerability_index": {"UGA": "The disaster vulnerability index is a composite index for the context of exposure to the hazard and the capacity to anticipate, cope with and recover from the impacts of floods. The National Society and Technical Working group selected the following criteria below: (including their weight in the total score)&lt;ul&gt;&lt;li&gt;20% Poverty: Poverty incidence&lt;/li&gt;&lt;li&gt;20% Gender: Female headed household&lt;/li&gt;&lt;li&gt;10% Age: Population below 8-years&lt;/li&gt;&lt;li&gt;10% Age: population 65+,&lt;/li&gt;&lt;li&gt;10 % type of construction: permanent wall type&lt;/li&gt;&lt;li&gt;10 %type of construction: permanent roof type&lt;/li&gt;&lt;li&gt;20% Refugees legal status #of displaced person&lt;/li&gt;&lt;/ul&gt;&lt;br&gt;For furhter information please refere to the Eap. For source links, see each individual layer."},</v>
      </c>
    </row>
    <row r="52" spans="1:17" ht="43.2" x14ac:dyDescent="0.55000000000000004">
      <c r="A52" s="12" t="s">
        <v>162</v>
      </c>
      <c r="B52" s="12" t="s">
        <v>85</v>
      </c>
      <c r="C52" s="12" t="s">
        <v>9</v>
      </c>
      <c r="D52" s="13"/>
      <c r="E52" s="13"/>
      <c r="F52" s="14" t="s">
        <v>86</v>
      </c>
      <c r="G52" s="15">
        <v>44575</v>
      </c>
      <c r="H52" s="16" t="str">
        <f t="shared" si="1"/>
        <v/>
      </c>
      <c r="I52" s="11" t="str">
        <f t="shared" si="2"/>
        <v/>
      </c>
      <c r="J52" s="11" t="str">
        <f t="shared" si="3"/>
        <v>"dam": {</v>
      </c>
      <c r="K52" s="11" t="str">
        <f t="shared" si="4"/>
        <v>"ZWE":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c r="L52" s="11" t="str">
        <f t="shared" si="5"/>
        <v>}</v>
      </c>
      <c r="M52" s="11" t="str">
        <f t="shared" si="6"/>
        <v>,</v>
      </c>
      <c r="N52" s="11" t="str">
        <f t="shared" si="7"/>
        <v/>
      </c>
      <c r="O52" s="11" t="str">
        <f t="shared" si="8"/>
        <v/>
      </c>
      <c r="P52" s="11" t="str">
        <f t="shared" si="0"/>
        <v/>
      </c>
      <c r="Q52" s="11" t="str">
        <f t="shared" si="9"/>
        <v>"dam": {"ZWE": "This layer represents a selection of dams, and their associated reservoirs in Zimbabwe. The selection is made, based on the  Zimbabwe National Water Authority.&lt;br /&gt;&lt;br /&gt;Source Link Zimbabwe:&lt;ul&gt;&lt;li&gt;&lt;a href='https://www.zinwa.co.zw/dam-levels/'&gt;https://www.zinwa.co.zw/dam-levels/&lt;/a&gt;&lt;/li&gt;&lt;/ul&gt;"},</v>
      </c>
    </row>
    <row r="53" spans="1:17" ht="115.2" x14ac:dyDescent="0.55000000000000004">
      <c r="A53" s="12" t="s">
        <v>162</v>
      </c>
      <c r="B53" s="12" t="s">
        <v>87</v>
      </c>
      <c r="C53" s="12" t="s">
        <v>9</v>
      </c>
      <c r="D53" s="13"/>
      <c r="E53" s="13"/>
      <c r="F53" s="14" t="s">
        <v>88</v>
      </c>
      <c r="G53" s="15">
        <v>44575</v>
      </c>
      <c r="H53" s="16" t="str">
        <f t="shared" si="1"/>
        <v/>
      </c>
      <c r="I53" s="11" t="str">
        <f t="shared" si="2"/>
        <v/>
      </c>
      <c r="J53" s="11" t="str">
        <f t="shared" si="3"/>
        <v>"drought_vulnerability_index": {</v>
      </c>
      <c r="K53" s="11" t="str">
        <f t="shared" si="4"/>
        <v>"ZWE":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c r="L53" s="11" t="str">
        <f t="shared" si="5"/>
        <v>}</v>
      </c>
      <c r="M53" s="11" t="str">
        <f t="shared" si="6"/>
        <v>,</v>
      </c>
      <c r="N53" s="11" t="str">
        <f t="shared" si="7"/>
        <v/>
      </c>
      <c r="O53" s="11" t="str">
        <f t="shared" si="8"/>
        <v/>
      </c>
      <c r="P53" s="11" t="str">
        <f t="shared" si="0"/>
        <v/>
      </c>
      <c r="Q53" s="11" t="str">
        <f t="shared" si="9"/>
        <v>"drought_vulnerability_index": {"ZWE": "The drought vulnerability index is a composite index for the context of exposure to drought and the capacity to anticipate, cope with and recover from the impacts of droughts. The ZRCS selected nine main criteria:&lt;ul&gt;&lt;li&gt;14% Labor constrained households: 7 %unemployment rate 15+  and 7% economically non-active&lt;/li&gt;&lt;li&gt;15% Child, women and elderly headed households: 5% Female headed HH , 5% Head of Household (19-), 5% Head of Household (65+)&lt;/li&gt;&lt;li&gt;14% People with disabilities&lt;/li&gt;&lt;li&gt;15 % Pregnant and breast-feeding women, and children under five years: 5% pregnant women, 5% breast-feeding women, 5% children under five years&lt;/li&gt;&lt;li&gt;14 % Severe acute malnutrition&lt;/li&gt;&lt;li&gt;7% employment agriculture&lt;/li&gt;&lt;li&gt;7% cattle per km2&lt;/li&gt;&lt;li&gt;7% HIV prevalence&lt;/li&gt;&lt;li&gt;7% HIV ART Coverage&lt;/li&gt;&lt;/ul&gt;"},</v>
      </c>
    </row>
    <row r="54" spans="1:17" ht="158.4" x14ac:dyDescent="0.55000000000000004">
      <c r="A54" s="12" t="s">
        <v>162</v>
      </c>
      <c r="B54" s="12" t="s">
        <v>89</v>
      </c>
      <c r="C54" s="12" t="s">
        <v>7</v>
      </c>
      <c r="D54" s="13"/>
      <c r="E54" s="13"/>
      <c r="F54" s="14" t="s">
        <v>90</v>
      </c>
      <c r="G54" s="15">
        <v>44575</v>
      </c>
      <c r="H54" s="16" t="str">
        <f t="shared" si="1"/>
        <v/>
      </c>
      <c r="I54" s="11" t="str">
        <f t="shared" si="2"/>
        <v/>
      </c>
      <c r="J54" s="11" t="str">
        <f t="shared" si="3"/>
        <v>"covidrisk": {</v>
      </c>
      <c r="K54" s="11" t="str">
        <f t="shared" si="4"/>
        <v>"UGA":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c r="L54" s="11" t="str">
        <f t="shared" si="5"/>
        <v>}</v>
      </c>
      <c r="M54" s="11" t="str">
        <f t="shared" si="6"/>
        <v>,</v>
      </c>
      <c r="N54" s="11" t="str">
        <f t="shared" si="7"/>
        <v/>
      </c>
      <c r="O54" s="11" t="str">
        <f t="shared" si="8"/>
        <v/>
      </c>
      <c r="P54" s="11" t="str">
        <f t="shared" si="0"/>
        <v/>
      </c>
      <c r="Q54" s="11" t="str">
        <f t="shared" si="9"/>
        <v>"covidrisk": {"UGA": "The COVID-19 Risk Index is a composite index for the context of exposure, vulnerability to COVID and the capacity to anticipate, cope with and recover from the impacts of COVID-19 (a higher percentage indicates a higher risk to COVID-19). The National Society  selected the following criteria below:&lt;br /&gt;&lt;br /&gt;Exposure&lt;ul&gt;&lt;li&gt;population / km2&lt;/li&gt;&lt;/ul&gt;Vulnerability&lt;ul&gt;&lt;li&gt;% population 65+&lt;/li&gt;&lt;li&gt;% poverty incidence&lt;/li&gt;&lt;/ul&gt;Lack of Coping Capacity&lt;ul&gt;&lt;li&gt;% with no toilet facility&lt;/li&gt;&lt;li&gt;% access to safe drinking water&lt;/li&gt;&lt;li&gt;% illiterate&lt;/li&gt;&lt;li&gt;% with mobile access&lt;/li&gt;&lt;li&gt;% with internet access&lt;/li&gt;&lt;li&gt;% received remittances&lt;/li&gt;&lt;li&gt;HIV: incidence per 100&lt;/li&gt;&lt;li&gt;MALARIA: Plasmodium Falciparum incidence per 1000&lt;/li&gt;&lt;li&gt;% households which consume less than two meals per day&lt;/li&gt;&lt;li&gt;# healh facilities per person&lt;/li&gt;&lt;li&gt;% with a health facility within 5 km&lt;/li&gt;&lt;/ul&gt;&lt;br/&gt;Source link: &lt;a href='https://nlrc.maps.arcgis.com/apps/opsdashboard/index.html#/9ca9f0f452b04046b8594a74c31f0c3b'&gt;https://nlrc.maps.arcgis.com/apps/opsdashboard/index.html#/9ca9f0f452b04046b8594a74c31f0c3b&lt;/a&gt;."},</v>
      </c>
    </row>
    <row r="55" spans="1:17" ht="43.2" x14ac:dyDescent="0.55000000000000004">
      <c r="A55" s="12" t="s">
        <v>162</v>
      </c>
      <c r="B55" s="12" t="s">
        <v>91</v>
      </c>
      <c r="C55" s="12" t="s">
        <v>28</v>
      </c>
      <c r="D55" s="13"/>
      <c r="E55" s="13"/>
      <c r="F55" s="14" t="s">
        <v>92</v>
      </c>
      <c r="G55" s="15">
        <v>44575</v>
      </c>
      <c r="H55" s="16" t="str">
        <f t="shared" si="1"/>
        <v/>
      </c>
      <c r="I55" s="11" t="str">
        <f t="shared" si="2"/>
        <v/>
      </c>
      <c r="J55" s="11" t="str">
        <f t="shared" si="3"/>
        <v>"health_sites": {</v>
      </c>
      <c r="K55" s="11" t="str">
        <f t="shared" si="4"/>
        <v>"PHL": "Health facilities by type and location. Health facility types &lt;strong&gt;hospital&lt;/strong&gt; and &lt;strong&gt;clinic&lt;/strong&gt; are shown with different markers. Other types are omitted and rare in the data.&lt;br /&gt;&lt;br /&gt;Source: &lt;a href='https://healthsites.io/'&gt;https://healthsites.io/&lt;a/&gt;"</v>
      </c>
      <c r="L55" s="11" t="str">
        <f t="shared" si="5"/>
        <v>}</v>
      </c>
      <c r="M55" s="11" t="str">
        <f t="shared" si="6"/>
        <v>,</v>
      </c>
      <c r="N55" s="11" t="str">
        <f t="shared" si="7"/>
        <v/>
      </c>
      <c r="O55" s="11" t="str">
        <f t="shared" si="8"/>
        <v/>
      </c>
      <c r="P55" s="11" t="str">
        <f t="shared" si="0"/>
        <v/>
      </c>
      <c r="Q55" s="11" t="str">
        <f t="shared" si="9"/>
        <v>"health_sites": {"PHL": "Health facilities by type and location. Health facility types &lt;strong&gt;hospital&lt;/strong&gt; and &lt;strong&gt;clinic&lt;/strong&gt; are shown with different markers. Other types are omitted and rare in the data.&lt;br /&gt;&lt;br /&gt;Source: &lt;a href='https://healthsites.io/'&gt;https://healthsites.io/&lt;a/&gt;"},</v>
      </c>
    </row>
    <row r="56" spans="1:17" ht="57.6" x14ac:dyDescent="0.55000000000000004">
      <c r="A56" s="12" t="s">
        <v>162</v>
      </c>
      <c r="B56" s="12" t="s">
        <v>93</v>
      </c>
      <c r="C56" s="12" t="s">
        <v>7</v>
      </c>
      <c r="D56" s="13"/>
      <c r="E56" s="13"/>
      <c r="F56" s="14" t="s">
        <v>94</v>
      </c>
      <c r="G56" s="15">
        <v>44575</v>
      </c>
      <c r="H56" s="16" t="str">
        <f t="shared" si="1"/>
        <v/>
      </c>
      <c r="I56" s="11" t="str">
        <f t="shared" si="2"/>
        <v/>
      </c>
      <c r="J56" s="11" t="str">
        <f t="shared" si="3"/>
        <v>"population": {</v>
      </c>
      <c r="K56" s="11" t="str">
        <f t="shared" si="4"/>
        <v>"UGA":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c r="L56" s="11" t="str">
        <f t="shared" si="5"/>
        <v>}</v>
      </c>
      <c r="M56" s="11" t="str">
        <f t="shared" si="6"/>
        <v>,</v>
      </c>
      <c r="N56" s="11" t="str">
        <f t="shared" si="7"/>
        <v/>
      </c>
      <c r="O56" s="11" t="str">
        <f t="shared" si="8"/>
        <v/>
      </c>
      <c r="P56" s="11" t="str">
        <f t="shared" si="0"/>
        <v/>
      </c>
      <c r="Q56" s="11" t="str">
        <f t="shared" si="9"/>
        <v>"population": {"UGA": "The population data comes from the following source: High Resolution Settlement Layer (HRSL). Source imagery for HRSL © 2016 DigitalGlobe. Accessed 01-01-2020. Facebook Connectivity Lab and Center for International Earth Science Information Network - CIESIN - Columbia University. 2016.  &lt;a href=\"https://www.ciesin.columbia.edu/data/hrsl/\"&gt;https://www.ciesin.columbia.edu/data/hrsl/&lt;/a&gt;"},</v>
      </c>
    </row>
    <row r="57" spans="1:17" ht="230.4" x14ac:dyDescent="0.55000000000000004">
      <c r="A57" s="12" t="s">
        <v>162</v>
      </c>
      <c r="B57" s="12" t="s">
        <v>95</v>
      </c>
      <c r="C57" s="12" t="s">
        <v>8</v>
      </c>
      <c r="D57" s="13"/>
      <c r="E57" s="13"/>
      <c r="F57" s="14" t="s">
        <v>96</v>
      </c>
      <c r="G57" s="15">
        <v>44575</v>
      </c>
      <c r="H57" s="16" t="str">
        <f t="shared" si="1"/>
        <v/>
      </c>
      <c r="I57" s="11" t="str">
        <f t="shared" si="2"/>
        <v/>
      </c>
      <c r="J57" s="11" t="str">
        <f t="shared" si="3"/>
        <v>"flood_susceptibility": {</v>
      </c>
      <c r="K57" s="11" t="str">
        <f t="shared" si="4"/>
        <v>"EGY":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c r="L57" s="11" t="str">
        <f t="shared" si="5"/>
        <v>}</v>
      </c>
      <c r="M57" s="11" t="str">
        <f t="shared" si="6"/>
        <v>,</v>
      </c>
      <c r="N57" s="11" t="str">
        <f t="shared" si="7"/>
        <v/>
      </c>
      <c r="O57" s="11" t="str">
        <f t="shared" si="8"/>
        <v/>
      </c>
      <c r="P57" s="11" t="str">
        <f t="shared" si="0"/>
        <v/>
      </c>
      <c r="Q57" s="11" t="str">
        <f t="shared" si="9"/>
        <v>"flood_susceptibility": {"EGY": "Flood susceptibility identifies the most vulnerable areas based on physical characteristics that determine the propensity for flooding” (Vojtek and Vojtekova, 2019). The mapping of flood susceptible areas involves the analysis of multiple criteria for different characteristics of the region that collectively contribute to the likelihood of floods.&lt;br/&gt;&lt;br/&gt;Nine influencing parameters based on a variety of satellite imagery and spatial datasets are the input factors of the model, such as topographical (Elevation model, Slope), physical (Land cover, Hydrological soil group) and hydrological properties (Height Above Nearest Drainage, Distance from Nearest Drainage, Topographic Wetness Index Slope, Rain intensity, Rain duration). Set of weights based on expert knowledge (The Analytical Hierarchical Process) from REACH (2019) was adapted in this analysis.&lt;br/&gt;&lt;br/&gt;&lt;strong&gt;LEGEND:&lt;/strong&gt; There are 4 classes of flood susceptibility. The higher the flood susceptibility, the darker blue the color.&lt;br/&gt;&lt;br/&gt;SOURCES:&lt;ul&gt;&lt;li&gt;REACH. Yemen Flood Susceptibility. 2019. &lt;a href='https://reliefweb.int/sites/reliefweb.int/files/resources/REACH_YEM_MethodologyNote_HVA_FloodSusceptibility_01APR2020_EN_V2.pdf'&gt;https://reliefweb.int/sites/reliefweb.int/files/resources/REACH_YEM_MethodologyNote_HVA_FloodSusceptibility_01APR2020_EN_V2.pdf&lt;/a&gt;&lt;/li&gt;&lt;li&gt;Vojtek, M.; Vojteková, J. Flood Susceptibility Mapping on a National Scale in Slovakia Using the Analytical Hierarchy Process. Water 2019, 11, 364. &lt;a href='https://doi.org/10.3390/w11020364'&gt;https://doi.org/10.3390/w11020364&lt;/a&gt;&lt;/li&gt;&lt;/ul&gt;"},</v>
      </c>
    </row>
    <row r="58" spans="1:17" ht="28.8" x14ac:dyDescent="0.55000000000000004">
      <c r="A58" s="12" t="s">
        <v>162</v>
      </c>
      <c r="B58" s="12" t="s">
        <v>97</v>
      </c>
      <c r="C58" s="12" t="s">
        <v>28</v>
      </c>
      <c r="D58" s="13"/>
      <c r="E58" s="13"/>
      <c r="F58" s="14" t="s">
        <v>98</v>
      </c>
      <c r="G58" s="15">
        <v>44575</v>
      </c>
      <c r="H58" s="16" t="str">
        <f t="shared" si="1"/>
        <v/>
      </c>
      <c r="I58" s="11" t="str">
        <f t="shared" si="2"/>
        <v/>
      </c>
      <c r="J58" s="11" t="str">
        <f t="shared" si="3"/>
        <v>"dengue_cases_average": {</v>
      </c>
      <c r="K58" s="11" t="str">
        <f t="shared" si="4"/>
        <v>"PHL": "Number of dengue cases per administrative division per year. &lt;br /&gt;&lt;br /&gt;Source: &lt;a href=\"https://doh.gov.ph/statistics\"&gt;https://doh.gov.ph/statistics/&lt;/a&gt;"</v>
      </c>
      <c r="L58" s="11" t="str">
        <f t="shared" si="5"/>
        <v>}</v>
      </c>
      <c r="M58" s="11" t="str">
        <f t="shared" si="6"/>
        <v>,</v>
      </c>
      <c r="N58" s="11" t="str">
        <f t="shared" si="7"/>
        <v/>
      </c>
      <c r="O58" s="11" t="str">
        <f t="shared" si="8"/>
        <v/>
      </c>
      <c r="P58" s="11" t="str">
        <f t="shared" si="0"/>
        <v/>
      </c>
      <c r="Q58" s="11" t="str">
        <f t="shared" si="9"/>
        <v>"dengue_cases_average": {"PHL": "Number of dengue cases per administrative division per year. &lt;br /&gt;&lt;br /&gt;Source: &lt;a href=\"https://doh.gov.ph/statistics\"&gt;https://doh.gov.ph/statistics/&lt;/a&gt;"},</v>
      </c>
    </row>
    <row r="59" spans="1:17" ht="28.8" x14ac:dyDescent="0.55000000000000004">
      <c r="A59" s="12" t="s">
        <v>162</v>
      </c>
      <c r="B59" s="12" t="s">
        <v>99</v>
      </c>
      <c r="C59" s="12" t="s">
        <v>28</v>
      </c>
      <c r="D59" s="13"/>
      <c r="E59" s="13"/>
      <c r="F59" s="14" t="s">
        <v>100</v>
      </c>
      <c r="G59" s="15">
        <v>44575</v>
      </c>
      <c r="H59" s="16" t="str">
        <f t="shared" si="1"/>
        <v/>
      </c>
      <c r="I59" s="11" t="str">
        <f t="shared" si="2"/>
        <v/>
      </c>
      <c r="J59" s="11" t="str">
        <f t="shared" si="3"/>
        <v>"dengue_incidence_average": {</v>
      </c>
      <c r="K59" s="11" t="str">
        <f t="shared" si="4"/>
        <v>"PHL": "Number of dengue cases per 10.000.000 people per administrative division per year. &lt;br /&gt;&lt;br /&gt;Source: &lt;a href=\"https://doh.gov.ph/statistics\"&gt;https://doh.gov.ph/statistics/&lt;/a&gt;"</v>
      </c>
      <c r="L59" s="11" t="str">
        <f t="shared" si="5"/>
        <v>}</v>
      </c>
      <c r="M59" s="11" t="str">
        <f t="shared" si="6"/>
        <v>,</v>
      </c>
      <c r="N59" s="11" t="str">
        <f t="shared" si="7"/>
        <v/>
      </c>
      <c r="O59" s="11" t="str">
        <f t="shared" si="8"/>
        <v/>
      </c>
      <c r="P59" s="11" t="str">
        <f t="shared" si="0"/>
        <v/>
      </c>
      <c r="Q59" s="11" t="str">
        <f t="shared" si="9"/>
        <v>"dengue_incidence_average": {"PHL": "Number of dengue cases per 10.000.000 people per administrative division per year. &lt;br /&gt;&lt;br /&gt;Source: &lt;a href=\"https://doh.gov.ph/statistics\"&gt;https://doh.gov.ph/statistics/&lt;/a&gt;"},</v>
      </c>
    </row>
    <row r="60" spans="1:17" ht="43.2" x14ac:dyDescent="0.55000000000000004">
      <c r="A60" s="12" t="s">
        <v>162</v>
      </c>
      <c r="B60" s="12" t="s">
        <v>25</v>
      </c>
      <c r="C60" s="12" t="s">
        <v>28</v>
      </c>
      <c r="D60" s="13"/>
      <c r="E60" s="13"/>
      <c r="F60" s="14" t="s">
        <v>26</v>
      </c>
      <c r="G60" s="15">
        <v>44575</v>
      </c>
      <c r="H60" s="16" t="str">
        <f t="shared" si="1"/>
        <v/>
      </c>
      <c r="I60" s="11" t="str">
        <f t="shared" si="2"/>
        <v/>
      </c>
      <c r="J60" s="11" t="str">
        <f t="shared" si="3"/>
        <v>"potential_cases": {</v>
      </c>
      <c r="K60" s="11" t="str">
        <f t="shared" si="4"/>
        <v>"PHL": "Number of potential dengue cases, based on dengue risk and demographic data. &lt;br /&gt;&lt;br /&gt;Source demographic data: &lt;a href=\"https://data.humdata.org/dataset/philippines-pre-disaster-indicators\"&gt;https://data.humdata.org/dataset/philippines-pre-disaster-indicators/&lt;/a&gt;"</v>
      </c>
      <c r="L60" s="11" t="str">
        <f t="shared" si="5"/>
        <v>,</v>
      </c>
      <c r="M60" s="11" t="str">
        <f t="shared" si="6"/>
        <v/>
      </c>
      <c r="N60" s="11" t="str">
        <f t="shared" si="7"/>
        <v/>
      </c>
      <c r="O60" s="11" t="str">
        <f t="shared" si="8"/>
        <v/>
      </c>
      <c r="P60" s="11" t="str">
        <f t="shared" si="0"/>
        <v/>
      </c>
      <c r="Q60" s="11" t="str">
        <f t="shared" si="9"/>
        <v>"potential_cases": {"PHL": "Number of potential dengue cases, based on dengue risk and demographic data. &lt;br /&gt;&lt;br /&gt;Source demographic data: &lt;a href=\"https://data.humdata.org/dataset/philippines-pre-disaster-indicators\"&gt;https://data.humdata.org/dataset/philippines-pre-disaster-indicators/&lt;/a&gt;",</v>
      </c>
    </row>
    <row r="61" spans="1:17" ht="43.2" x14ac:dyDescent="0.55000000000000004">
      <c r="A61" s="12" t="s">
        <v>162</v>
      </c>
      <c r="B61" s="12" t="s">
        <v>25</v>
      </c>
      <c r="C61" s="12" t="s">
        <v>29</v>
      </c>
      <c r="D61" s="13"/>
      <c r="E61" s="13"/>
      <c r="F61" s="14" t="s">
        <v>27</v>
      </c>
      <c r="G61" s="15">
        <v>44575</v>
      </c>
      <c r="H61" s="16" t="str">
        <f t="shared" si="1"/>
        <v/>
      </c>
      <c r="I61" s="11" t="str">
        <f t="shared" si="2"/>
        <v/>
      </c>
      <c r="J61" s="11" t="str">
        <f t="shared" si="3"/>
        <v/>
      </c>
      <c r="K61" s="11" t="str">
        <f t="shared" si="4"/>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c r="L61" s="11" t="str">
        <f t="shared" si="5"/>
        <v>}</v>
      </c>
      <c r="M61" s="11" t="str">
        <f t="shared" si="6"/>
        <v>,</v>
      </c>
      <c r="N61" s="11" t="str">
        <f t="shared" si="7"/>
        <v/>
      </c>
      <c r="O61" s="11" t="str">
        <f t="shared" si="8"/>
        <v/>
      </c>
      <c r="P61" s="11" t="str">
        <f t="shared" si="0"/>
        <v/>
      </c>
      <c r="Q61" s="11" t="str">
        <f t="shared" si="9"/>
        <v>"ETH": "Potential number of cases are calculated with the assumtion of a rough proportionality between malaria mosquito enviromental suitability and malaria risk. Then estimating a time lag between optimal malaria mosquito environmental conditions and the peak in number of malaria cases."},</v>
      </c>
    </row>
    <row r="62" spans="1:17" ht="57.6" x14ac:dyDescent="0.55000000000000004">
      <c r="A62" s="12" t="s">
        <v>162</v>
      </c>
      <c r="B62" s="12" t="s">
        <v>30</v>
      </c>
      <c r="C62" s="12" t="s">
        <v>29</v>
      </c>
      <c r="D62" s="13"/>
      <c r="E62" s="13"/>
      <c r="F62" s="14" t="s">
        <v>31</v>
      </c>
      <c r="G62" s="15">
        <v>44575</v>
      </c>
      <c r="H62" s="16" t="str">
        <f t="shared" si="1"/>
        <v/>
      </c>
      <c r="I62" s="11" t="str">
        <f t="shared" si="2"/>
        <v/>
      </c>
      <c r="J62" s="11" t="str">
        <f t="shared" si="3"/>
        <v>"potential_cases_U5": {</v>
      </c>
      <c r="K62" s="11" t="str">
        <f t="shared" si="4"/>
        <v>"ETH":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c r="L62" s="11" t="str">
        <f t="shared" si="5"/>
        <v>}</v>
      </c>
      <c r="M62" s="11" t="str">
        <f t="shared" si="6"/>
        <v>,</v>
      </c>
      <c r="N62" s="11" t="str">
        <f t="shared" si="7"/>
        <v/>
      </c>
      <c r="O62" s="11" t="str">
        <f t="shared" si="8"/>
        <v/>
      </c>
      <c r="P62" s="11" t="str">
        <f t="shared" si="0"/>
        <v/>
      </c>
      <c r="Q62" s="11" t="str">
        <f t="shared" si="9"/>
        <v>"potential_cases_U5": {"ETH": "Potential cases under 5. Vulnerable population group Ethiopia: High Resolution Population Density Maps + Demographic Estimates.&lt;br /&gt;&lt;br /&gt;Source Data: &lt;a href='https://data.humdata.org/dataset/ethiopia-high-resolution-population-density-maps-demographic-estimates'&gt;https://data.humdata.org/dataset/ethiopia-high-resolution-population-density-maps-demographic-estimates&lt;/a&gt;"},</v>
      </c>
    </row>
    <row r="63" spans="1:17" ht="57.6" x14ac:dyDescent="0.55000000000000004">
      <c r="A63" s="12" t="s">
        <v>162</v>
      </c>
      <c r="B63" s="12" t="s">
        <v>32</v>
      </c>
      <c r="C63" s="12" t="s">
        <v>28</v>
      </c>
      <c r="D63" s="13"/>
      <c r="E63" s="13"/>
      <c r="F63" s="14" t="s">
        <v>33</v>
      </c>
      <c r="G63" s="15">
        <v>44575</v>
      </c>
      <c r="H63" s="16" t="str">
        <f t="shared" si="1"/>
        <v/>
      </c>
      <c r="I63" s="11" t="str">
        <f t="shared" si="2"/>
        <v/>
      </c>
      <c r="J63" s="11" t="str">
        <f t="shared" si="3"/>
        <v>"potential_cases_U9": {</v>
      </c>
      <c r="K63" s="11" t="str">
        <f t="shared" si="4"/>
        <v>"PHL":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c r="L63" s="11" t="str">
        <f t="shared" si="5"/>
        <v>}</v>
      </c>
      <c r="M63" s="11" t="str">
        <f t="shared" si="6"/>
        <v>,</v>
      </c>
      <c r="N63" s="11" t="str">
        <f t="shared" si="7"/>
        <v/>
      </c>
      <c r="O63" s="11" t="str">
        <f t="shared" si="8"/>
        <v/>
      </c>
      <c r="P63" s="11" t="str">
        <f t="shared" si="0"/>
        <v/>
      </c>
      <c r="Q63" s="11" t="str">
        <f t="shared" si="9"/>
        <v>"potential_cases_U9": {"PHL": "Number of potential dengue cases among children under 9 years of age, based on dengue risk and demographic data. &lt;br /&gt;&lt;br /&gt;Source demographic data: &lt;a href=\"https://data.humdata.org/dataset/philippines-pre-disaster-indicators\"&gt;https://data.humdata.org/dataset/philippines-pre-disaster-indicators/&lt;/a&gt;"},</v>
      </c>
    </row>
    <row r="64" spans="1:17" ht="57.6" x14ac:dyDescent="0.55000000000000004">
      <c r="A64" s="12" t="s">
        <v>162</v>
      </c>
      <c r="B64" s="12" t="s">
        <v>34</v>
      </c>
      <c r="C64" s="12" t="s">
        <v>28</v>
      </c>
      <c r="D64" s="13"/>
      <c r="E64" s="13"/>
      <c r="F64" s="14" t="s">
        <v>35</v>
      </c>
      <c r="G64" s="15">
        <v>44575</v>
      </c>
      <c r="H64" s="16" t="str">
        <f t="shared" si="1"/>
        <v/>
      </c>
      <c r="I64" s="11" t="str">
        <f t="shared" si="2"/>
        <v/>
      </c>
      <c r="J64" s="11" t="str">
        <f t="shared" si="3"/>
        <v>"potential_cases_65": {</v>
      </c>
      <c r="K64" s="11" t="str">
        <f t="shared" si="4"/>
        <v>"PHL":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c r="L64" s="11" t="str">
        <f t="shared" si="5"/>
        <v>,</v>
      </c>
      <c r="M64" s="11" t="str">
        <f t="shared" si="6"/>
        <v/>
      </c>
      <c r="N64" s="11" t="str">
        <f t="shared" si="7"/>
        <v/>
      </c>
      <c r="O64" s="11" t="str">
        <f t="shared" si="8"/>
        <v/>
      </c>
      <c r="P64" s="11" t="str">
        <f t="shared" si="0"/>
        <v/>
      </c>
      <c r="Q64" s="11" t="str">
        <f t="shared" si="9"/>
        <v>"potential_cases_65": {"PHL": "Number of potential dengue cases among people above 65 years of age, based on dengue risk and demographic data. &lt;br /&gt;&lt;br /&gt;Source demographic data: &lt;a href=\"https://data.humdata.org/dataset/philippines-pre-disaster-indicators\"&gt;https://data.humdata.org/dataset/philippines-pre-disaster-indicators/&lt;/a&gt;",</v>
      </c>
    </row>
    <row r="65" spans="1:17" ht="57.6" x14ac:dyDescent="0.55000000000000004">
      <c r="A65" s="12" t="s">
        <v>162</v>
      </c>
      <c r="B65" s="12" t="s">
        <v>34</v>
      </c>
      <c r="C65" s="12" t="s">
        <v>29</v>
      </c>
      <c r="D65" s="13"/>
      <c r="E65" s="13"/>
      <c r="F65" s="14" t="s">
        <v>36</v>
      </c>
      <c r="G65" s="15">
        <v>44575</v>
      </c>
      <c r="H65" s="16" t="str">
        <f t="shared" si="1"/>
        <v/>
      </c>
      <c r="I65" s="11" t="str">
        <f t="shared" si="2"/>
        <v/>
      </c>
      <c r="J65" s="11" t="str">
        <f t="shared" si="3"/>
        <v/>
      </c>
      <c r="K65" s="11" t="str">
        <f t="shared" si="4"/>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c r="L65" s="11" t="str">
        <f t="shared" si="5"/>
        <v>}</v>
      </c>
      <c r="M65" s="11" t="str">
        <f t="shared" si="6"/>
        <v>,</v>
      </c>
      <c r="N65" s="11" t="str">
        <f t="shared" si="7"/>
        <v/>
      </c>
      <c r="O65" s="11" t="str">
        <f t="shared" si="8"/>
        <v/>
      </c>
      <c r="P65" s="11" t="str">
        <f t="shared" si="0"/>
        <v/>
      </c>
      <c r="Q65" s="11" t="str">
        <f t="shared" si="9"/>
        <v>"ETH": "Elderly: vulnerable population group Ethiopia: High Resolution Population Density Maps + Demographic Estimates &lt;a href=\"https://data.humdata.org/dataset/ethiopia-high-resolution-population-density-maps-demographic-estimates\"&gt;https://data.humdata.org/dataset/ethiopia-high-resolution-population-density-maps-demographic-estimates&lt;/a&gt;"},</v>
      </c>
    </row>
    <row r="66" spans="1:17" ht="86.4" x14ac:dyDescent="0.55000000000000004">
      <c r="A66" s="12" t="s">
        <v>162</v>
      </c>
      <c r="B66" s="12" t="s">
        <v>101</v>
      </c>
      <c r="C66" s="12" t="s">
        <v>9</v>
      </c>
      <c r="D66" s="13"/>
      <c r="E66" s="13"/>
      <c r="F66" s="14" t="s">
        <v>102</v>
      </c>
      <c r="G66" s="15">
        <v>44575</v>
      </c>
      <c r="H66" s="16" t="str">
        <f t="shared" si="1"/>
        <v/>
      </c>
      <c r="I66" s="11" t="str">
        <f t="shared" si="2"/>
        <v/>
      </c>
      <c r="J66" s="11" t="str">
        <f t="shared" si="3"/>
        <v>"small_ruminants": {</v>
      </c>
      <c r="K66" s="11" t="str">
        <f t="shared" si="4"/>
        <v>"ZWE":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6" s="11" t="str">
        <f t="shared" si="5"/>
        <v>}</v>
      </c>
      <c r="M66" s="11" t="str">
        <f t="shared" si="6"/>
        <v>,</v>
      </c>
      <c r="N66" s="11" t="str">
        <f t="shared" si="7"/>
        <v/>
      </c>
      <c r="O66" s="11" t="str">
        <f t="shared" si="8"/>
        <v/>
      </c>
      <c r="P66" s="11" t="str">
        <f t="shared" ref="P66:P84" si="10">IF(A67="","}","")</f>
        <v/>
      </c>
      <c r="Q66" s="11" t="str">
        <f t="shared" si="9"/>
        <v>"small_ruminants": {"ZWE": "Small ruminants exists of the summarised number sheep &amp; goats livestock numbers multiplied with the Livestock unit (LSU): 0.1 as reference unit to aggregate livestock from various species.&lt;br /&gt;&lt;br /&gt;Source link Zimbabwe:&lt;ul&gt;&lt;li&gt;Number of small ruminants (sheep and goats)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7" spans="1:17" ht="86.4" x14ac:dyDescent="0.55000000000000004">
      <c r="A67" s="12" t="s">
        <v>162</v>
      </c>
      <c r="B67" s="12" t="s">
        <v>103</v>
      </c>
      <c r="C67" s="12" t="s">
        <v>9</v>
      </c>
      <c r="D67" s="13"/>
      <c r="E67" s="13"/>
      <c r="F67" s="14" t="s">
        <v>104</v>
      </c>
      <c r="G67" s="15">
        <v>44575</v>
      </c>
      <c r="H67" s="16" t="str">
        <f t="shared" ref="H67:H86" si="11">IF(A66="section","{","")</f>
        <v/>
      </c>
      <c r="I67" s="11" t="str">
        <f t="shared" ref="I67:I85" si="12">IF(A67=A66,"",""""&amp;A67&amp;""": {")</f>
        <v/>
      </c>
      <c r="J67" s="11" t="str">
        <f t="shared" ref="J67:J85" si="13">IF(B67=B66,"",""""&amp;B67&amp;""": {")</f>
        <v>"cattle": {</v>
      </c>
      <c r="K67" s="11" t="str">
        <f t="shared" ref="K67:K85" si="14">""""&amp;C67&amp;""": """&amp;F67&amp;""""</f>
        <v>"ZWE":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c r="L67" s="11" t="str">
        <f t="shared" ref="L67:L84" si="15">IF(B68=B67,",","}")</f>
        <v>}</v>
      </c>
      <c r="M67" s="11" t="str">
        <f t="shared" ref="M67:M84" si="16">IF(B67=B68,"",IF(A67=A68,",",""))</f>
        <v>,</v>
      </c>
      <c r="N67" s="11" t="str">
        <f t="shared" ref="N67:N84" si="17">IF(A68=A67,"",IF(A68="","}","},"))</f>
        <v/>
      </c>
      <c r="O67" s="11" t="str">
        <f t="shared" ref="O67:O84" si="18">IF(A68="","}","")</f>
        <v/>
      </c>
      <c r="P67" s="11" t="str">
        <f t="shared" si="10"/>
        <v/>
      </c>
      <c r="Q67" s="11" t="str">
        <f t="shared" ref="Q67:Q85" si="19">H67&amp;I67&amp;J67&amp;K67&amp;L67&amp;M67&amp;N67&amp;O67</f>
        <v>"cattle": {"ZWE": "Livestock numbers cattle exists of the number of cattle multiplied with the Livestock unit (LSU): 1.0  as reference unit to aggregate livestock from various species.&lt;br /&gt;&lt;br /&gt;Source Links Zimbabwe:&lt;ul&gt;&lt;li&gt;Number of cattle mentioned within the 2nd round crop- and livestock assessment report 2020/2021 season. Published: 21st of April 2021.&lt;/li&gt;&lt;li&gt;Source assessment:&lt;br /&gt;&lt;a href=\"https://fscluster.org/zimbabwe/document/second-round-crop-and-livestock-0\"&gt;https://fscluster.org/zimbabwe/document/second-round-crop-and-livestock-0&lt;/a&gt;.&lt;/li&gt;&lt;/ul&gt;"},</v>
      </c>
    </row>
    <row r="68" spans="1:17" ht="115.2" x14ac:dyDescent="0.55000000000000004">
      <c r="A68" s="12" t="s">
        <v>162</v>
      </c>
      <c r="B68" s="12" t="s">
        <v>37</v>
      </c>
      <c r="C68" s="12" t="s">
        <v>9</v>
      </c>
      <c r="D68" s="13"/>
      <c r="E68" s="13"/>
      <c r="F68" s="14" t="s">
        <v>38</v>
      </c>
      <c r="G68" s="15">
        <v>44575</v>
      </c>
      <c r="H68" s="16" t="str">
        <f t="shared" si="11"/>
        <v/>
      </c>
      <c r="I68" s="11" t="str">
        <f t="shared" si="12"/>
        <v/>
      </c>
      <c r="J68" s="11" t="str">
        <f t="shared" si="13"/>
        <v>"small_ruminants_exposed": {</v>
      </c>
      <c r="K68" s="11" t="str">
        <f t="shared" si="14"/>
        <v>"ZWE":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c r="L68" s="11" t="str">
        <f t="shared" si="15"/>
        <v>}</v>
      </c>
      <c r="M68" s="11" t="str">
        <f t="shared" si="16"/>
        <v>,</v>
      </c>
      <c r="N68" s="11" t="str">
        <f t="shared" si="17"/>
        <v/>
      </c>
      <c r="O68" s="11" t="str">
        <f t="shared" si="18"/>
        <v/>
      </c>
      <c r="P68" s="11" t="str">
        <f t="shared" si="10"/>
        <v/>
      </c>
      <c r="Q68" s="11" t="str">
        <f t="shared" si="19"/>
        <v>"small_ruminants_exposed": {"ZWE": "Number of exposed small ruminants (sheep and goats) is calculated by the small ruminants per province within the droughts alert threshold reached area currently triggered. Livestock numbers small ruminants exists of the number of small ruminants multiplied with the Livestock unit (LSU): 0.1 as reference unit to aggregate livestock from various species.&lt;br /&gt;&lt;br /&gt;Source Links:&lt;ul&gt;&lt;li&gt;Number of small ruminants (sheep and goats) mentioned within the 2nd round crop- and livestock assessment report 2020/2021 season. Published: 21st of April 2021&lt;/li&gt;&lt;li&gt;Source assessment:&lt;br /&gt;&lt;a href=\"https://fscluster.org/zimbabwe/document/second-round-crop-and-livestock-0 \"&gt;https://fscluster.org/zimbabwe/document/second-round-crop-and-livestock-0. &lt;/a&gt;&lt;/li&gt;&lt;/ul&gt;"},</v>
      </c>
    </row>
    <row r="69" spans="1:17" ht="100.8" x14ac:dyDescent="0.55000000000000004">
      <c r="A69" s="12" t="s">
        <v>162</v>
      </c>
      <c r="B69" s="12" t="s">
        <v>40</v>
      </c>
      <c r="C69" s="12" t="s">
        <v>9</v>
      </c>
      <c r="D69" s="13"/>
      <c r="E69" s="13"/>
      <c r="F69" s="14" t="s">
        <v>105</v>
      </c>
      <c r="G69" s="15">
        <v>44575</v>
      </c>
      <c r="H69" s="16" t="str">
        <f t="shared" si="11"/>
        <v/>
      </c>
      <c r="I69" s="11" t="str">
        <f t="shared" si="12"/>
        <v/>
      </c>
      <c r="J69" s="11" t="str">
        <f t="shared" si="13"/>
        <v>"cattle_exposed": {</v>
      </c>
      <c r="K69" s="11" t="str">
        <f t="shared" si="14"/>
        <v>"ZWE":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c r="L69" s="11" t="str">
        <f t="shared" si="15"/>
        <v>}</v>
      </c>
      <c r="M69" s="11" t="str">
        <f t="shared" si="16"/>
        <v>,</v>
      </c>
      <c r="N69" s="11" t="str">
        <f t="shared" si="17"/>
        <v/>
      </c>
      <c r="O69" s="11" t="str">
        <f t="shared" si="18"/>
        <v/>
      </c>
      <c r="P69" s="11" t="str">
        <f t="shared" si="10"/>
        <v/>
      </c>
      <c r="Q69" s="11" t="str">
        <f t="shared" si="19"/>
        <v>"cattle_exposed": {"ZWE": "Number of exposed cattle is calculated by the cattle per province within the droughts alert threshold reached area currently triggered. Livestock numbers cattle exists of the number of cattle multiplied with the Livestock unit (LSU): 1.0 as reference unit to aggregate livestock from various species.&lt;br /&gt;&lt;br /&gt;Source Links:&lt;ul&gt;&lt;li&gt;Number of cattle mentioned within the 2nd round crop- and livestock assessment report 2020/2021 season.Published: 21st of April 2021.&lt;/li&gt;&lt;li&gt;Source assessment:&lt;br /&gt;&lt;a href='https://fscluster.org/zimbabwe/document/second-round-crop-and-livestock-0'&gt;https://fscluster.org/zimbabwe/document/second-round-crop-and-livestock-0&lt;/a&gt;.&lt;/li&gt;&lt;/ul&gt;"},</v>
      </c>
    </row>
    <row r="70" spans="1:17" ht="28.8" x14ac:dyDescent="0.55000000000000004">
      <c r="A70" s="12" t="s">
        <v>162</v>
      </c>
      <c r="B70" s="12" t="s">
        <v>106</v>
      </c>
      <c r="C70" s="12" t="s">
        <v>29</v>
      </c>
      <c r="D70" s="13"/>
      <c r="E70" s="13"/>
      <c r="F70" s="14" t="s">
        <v>107</v>
      </c>
      <c r="G70" s="15">
        <v>44575</v>
      </c>
      <c r="H70" s="16" t="str">
        <f t="shared" si="11"/>
        <v/>
      </c>
      <c r="I70" s="11" t="str">
        <f t="shared" si="12"/>
        <v/>
      </c>
      <c r="J70" s="11" t="str">
        <f t="shared" si="13"/>
        <v>"Hotspot_General": {</v>
      </c>
      <c r="K70" s="11" t="str">
        <f t="shared" si="14"/>
        <v>"ETH": "Woreda need priority class: Hotspot Woredas Classification Final &lt;a href=\"http://www.ndrmc.gov.et/\"&gt;http://www.ndrmc.gov.et/&lt;/a&gt;"</v>
      </c>
      <c r="L70" s="11" t="str">
        <f t="shared" si="15"/>
        <v>}</v>
      </c>
      <c r="M70" s="11" t="str">
        <f t="shared" si="16"/>
        <v>,</v>
      </c>
      <c r="N70" s="11" t="str">
        <f t="shared" si="17"/>
        <v/>
      </c>
      <c r="O70" s="11" t="str">
        <f t="shared" si="18"/>
        <v/>
      </c>
      <c r="P70" s="11" t="str">
        <f t="shared" si="10"/>
        <v/>
      </c>
      <c r="Q70" s="11" t="str">
        <f t="shared" si="19"/>
        <v>"Hotspot_General": {"ETH": "Woreda need priority class: Hotspot Woredas Classification Final &lt;a href=\"http://www.ndrmc.gov.et/\"&gt;http://www.ndrmc.gov.et/&lt;/a&gt;"},</v>
      </c>
    </row>
    <row r="71" spans="1:17" ht="28.8" x14ac:dyDescent="0.55000000000000004">
      <c r="A71" s="12" t="s">
        <v>162</v>
      </c>
      <c r="B71" s="12" t="s">
        <v>108</v>
      </c>
      <c r="C71" s="12" t="s">
        <v>29</v>
      </c>
      <c r="D71" s="13"/>
      <c r="E71" s="13"/>
      <c r="F71" s="14" t="s">
        <v>109</v>
      </c>
      <c r="G71" s="15">
        <v>44575</v>
      </c>
      <c r="H71" s="16" t="str">
        <f t="shared" si="11"/>
        <v/>
      </c>
      <c r="I71" s="11" t="str">
        <f t="shared" si="12"/>
        <v/>
      </c>
      <c r="J71" s="11" t="str">
        <f t="shared" si="13"/>
        <v>"Hotspot_Water": {</v>
      </c>
      <c r="K71" s="11" t="str">
        <f t="shared" si="14"/>
        <v>"ETH": "WASH  need priority class: Hotspot Woredas Classification WASH &lt;a href=\"http://www.ndrmc.gov.et/\"&gt;http://www.ndrmc.gov.et/&lt;/a&gt;"</v>
      </c>
      <c r="L71" s="11" t="str">
        <f t="shared" si="15"/>
        <v>}</v>
      </c>
      <c r="M71" s="11" t="str">
        <f t="shared" si="16"/>
        <v>,</v>
      </c>
      <c r="N71" s="11" t="str">
        <f t="shared" si="17"/>
        <v/>
      </c>
      <c r="O71" s="11" t="str">
        <f t="shared" si="18"/>
        <v/>
      </c>
      <c r="P71" s="11" t="str">
        <f t="shared" si="10"/>
        <v/>
      </c>
      <c r="Q71" s="11" t="str">
        <f t="shared" si="19"/>
        <v>"Hotspot_Water": {"ETH": "WASH  need priority class: Hotspot Woredas Classification WASH &lt;a href=\"http://www.ndrmc.gov.et/\"&gt;http://www.ndrmc.gov.et/&lt;/a&gt;"},</v>
      </c>
    </row>
    <row r="72" spans="1:17" ht="28.8" x14ac:dyDescent="0.55000000000000004">
      <c r="A72" s="12" t="s">
        <v>162</v>
      </c>
      <c r="B72" s="12" t="s">
        <v>110</v>
      </c>
      <c r="C72" s="12" t="s">
        <v>29</v>
      </c>
      <c r="D72" s="13"/>
      <c r="E72" s="13"/>
      <c r="F72" s="14" t="s">
        <v>111</v>
      </c>
      <c r="G72" s="15">
        <v>44575</v>
      </c>
      <c r="H72" s="16" t="str">
        <f t="shared" si="11"/>
        <v/>
      </c>
      <c r="I72" s="11" t="str">
        <f t="shared" si="12"/>
        <v/>
      </c>
      <c r="J72" s="11" t="str">
        <f t="shared" si="13"/>
        <v>"Hotspot_Health": {</v>
      </c>
      <c r="K72" s="11" t="str">
        <f t="shared" si="14"/>
        <v>"ETH": "Health  need priority class: Hotspot Woredas Classification Health &lt;a href=\"http://www.ndrmc.gov.et/\"&gt;http://www.ndrmc.gov.et/&lt;/a&gt;"</v>
      </c>
      <c r="L72" s="11" t="str">
        <f t="shared" si="15"/>
        <v>}</v>
      </c>
      <c r="M72" s="11" t="str">
        <f t="shared" si="16"/>
        <v>,</v>
      </c>
      <c r="N72" s="11" t="str">
        <f t="shared" si="17"/>
        <v/>
      </c>
      <c r="O72" s="11" t="str">
        <f t="shared" si="18"/>
        <v/>
      </c>
      <c r="P72" s="11" t="str">
        <f t="shared" si="10"/>
        <v/>
      </c>
      <c r="Q72" s="11" t="str">
        <f t="shared" si="19"/>
        <v>"Hotspot_Health": {"ETH": "Health  need priority class: Hotspot Woredas Classification Health &lt;a href=\"http://www.ndrmc.gov.et/\"&gt;http://www.ndrmc.gov.et/&lt;/a&gt;"},</v>
      </c>
    </row>
    <row r="73" spans="1:17" ht="28.8" x14ac:dyDescent="0.55000000000000004">
      <c r="A73" s="12" t="s">
        <v>162</v>
      </c>
      <c r="B73" s="12" t="s">
        <v>112</v>
      </c>
      <c r="C73" s="12" t="s">
        <v>29</v>
      </c>
      <c r="D73" s="13"/>
      <c r="E73" s="13"/>
      <c r="F73" s="14" t="s">
        <v>113</v>
      </c>
      <c r="G73" s="15">
        <v>44575</v>
      </c>
      <c r="H73" s="16" t="str">
        <f t="shared" si="11"/>
        <v/>
      </c>
      <c r="I73" s="11" t="str">
        <f t="shared" si="12"/>
        <v/>
      </c>
      <c r="J73" s="11" t="str">
        <f t="shared" si="13"/>
        <v>"IPC_forecast_short": {</v>
      </c>
      <c r="K73" s="11" t="str">
        <f t="shared" si="14"/>
        <v>"ETH": "IPC short forecast: Most likely food security outcomes - the near-term projection  &lt;a href=\"https://fews.net/IPC\"&gt;https://fews.net/IPC&lt;/a&gt;"</v>
      </c>
      <c r="L73" s="11" t="str">
        <f t="shared" si="15"/>
        <v>}</v>
      </c>
      <c r="M73" s="11" t="str">
        <f t="shared" si="16"/>
        <v>,</v>
      </c>
      <c r="N73" s="11" t="str">
        <f t="shared" si="17"/>
        <v/>
      </c>
      <c r="O73" s="11" t="str">
        <f t="shared" si="18"/>
        <v/>
      </c>
      <c r="P73" s="11" t="str">
        <f t="shared" si="10"/>
        <v/>
      </c>
      <c r="Q73" s="11" t="str">
        <f t="shared" si="19"/>
        <v>"IPC_forecast_short": {"ETH": "IPC short forecast: Most likely food security outcomes - the near-term projection  &lt;a href=\"https://fews.net/IPC\"&gt;https://fews.net/IPC&lt;/a&gt;"},</v>
      </c>
    </row>
    <row r="74" spans="1:17" ht="28.8" x14ac:dyDescent="0.55000000000000004">
      <c r="A74" s="12" t="s">
        <v>162</v>
      </c>
      <c r="B74" s="12" t="s">
        <v>114</v>
      </c>
      <c r="C74" s="12" t="s">
        <v>29</v>
      </c>
      <c r="D74" s="13"/>
      <c r="E74" s="13"/>
      <c r="F74" s="14" t="s">
        <v>115</v>
      </c>
      <c r="G74" s="15">
        <v>44575</v>
      </c>
      <c r="H74" s="16" t="str">
        <f t="shared" si="11"/>
        <v/>
      </c>
      <c r="I74" s="11" t="str">
        <f t="shared" si="12"/>
        <v/>
      </c>
      <c r="J74" s="11" t="str">
        <f t="shared" si="13"/>
        <v>"IPC_forecast_long": {</v>
      </c>
      <c r="K74" s="11" t="str">
        <f t="shared" si="14"/>
        <v>"ETH": "IPC long forecast: Most likely food security outcomes -  the medium-term projection &lt;a href=\"https://fews.net/IPC\"&gt;https://fews.net/IPC&lt;/a&gt;"</v>
      </c>
      <c r="L74" s="11" t="str">
        <f t="shared" si="15"/>
        <v>}</v>
      </c>
      <c r="M74" s="11" t="str">
        <f t="shared" si="16"/>
        <v>,</v>
      </c>
      <c r="N74" s="11" t="str">
        <f t="shared" si="17"/>
        <v/>
      </c>
      <c r="O74" s="11" t="str">
        <f t="shared" si="18"/>
        <v/>
      </c>
      <c r="P74" s="11" t="str">
        <f t="shared" si="10"/>
        <v/>
      </c>
      <c r="Q74" s="11" t="str">
        <f t="shared" si="19"/>
        <v>"IPC_forecast_long": {"ETH": "IPC long forecast: Most likely food security outcomes -  the medium-term projection &lt;a href=\"https://fews.net/IPC\"&gt;https://fews.net/IPC&lt;/a&gt;"},</v>
      </c>
    </row>
    <row r="75" spans="1:17" ht="43.2" x14ac:dyDescent="0.55000000000000004">
      <c r="A75" s="12" t="s">
        <v>162</v>
      </c>
      <c r="B75" s="12" t="s">
        <v>116</v>
      </c>
      <c r="C75" s="12" t="s">
        <v>29</v>
      </c>
      <c r="D75" s="13"/>
      <c r="E75" s="13"/>
      <c r="F75" s="14" t="s">
        <v>117</v>
      </c>
      <c r="G75" s="15">
        <v>44575</v>
      </c>
      <c r="H75" s="16" t="str">
        <f t="shared" si="11"/>
        <v/>
      </c>
      <c r="I75" s="11" t="str">
        <f t="shared" si="12"/>
        <v/>
      </c>
      <c r="J75" s="11" t="str">
        <f t="shared" si="13"/>
        <v>"walking_travel_time_to_health": {</v>
      </c>
      <c r="K75" s="11" t="str">
        <f t="shared" si="14"/>
        <v>"ETH": "Access to Health walking: Estimated travel time (minutes) to the nearest healthcare facility, walking &lt;a href=\"https://malariaatlas.org/research-project/accessibility-to-healthcare/\"&gt;https://malariaatlas.org/research-project/accessibility-to-healthcare/&lt;/a&gt;"</v>
      </c>
      <c r="L75" s="11" t="str">
        <f t="shared" si="15"/>
        <v>}</v>
      </c>
      <c r="M75" s="11" t="str">
        <f t="shared" si="16"/>
        <v>,</v>
      </c>
      <c r="N75" s="11" t="str">
        <f t="shared" si="17"/>
        <v/>
      </c>
      <c r="O75" s="11" t="str">
        <f t="shared" si="18"/>
        <v/>
      </c>
      <c r="P75" s="11" t="str">
        <f t="shared" si="10"/>
        <v/>
      </c>
      <c r="Q75" s="11" t="str">
        <f t="shared" si="19"/>
        <v>"walking_travel_time_to_health": {"ETH": "Access to Health walking: Estimated travel time (minutes) to the nearest healthcare facility, walking &lt;a href=\"https://malariaatlas.org/research-project/accessibility-to-healthcare/\"&gt;https://malariaatlas.org/research-project/accessibility-to-healthcare/&lt;/a&gt;"},</v>
      </c>
    </row>
    <row r="76" spans="1:17" ht="43.2" x14ac:dyDescent="0.55000000000000004">
      <c r="A76" s="12" t="s">
        <v>162</v>
      </c>
      <c r="B76" s="12" t="s">
        <v>118</v>
      </c>
      <c r="C76" s="12" t="s">
        <v>29</v>
      </c>
      <c r="D76" s="13"/>
      <c r="E76" s="13"/>
      <c r="F76" s="14" t="s">
        <v>119</v>
      </c>
      <c r="G76" s="15">
        <v>44575</v>
      </c>
      <c r="H76" s="16" t="str">
        <f t="shared" si="11"/>
        <v/>
      </c>
      <c r="I76" s="11" t="str">
        <f t="shared" si="12"/>
        <v/>
      </c>
      <c r="J76" s="11" t="str">
        <f t="shared" si="13"/>
        <v>"motorized_travel_time_to_health": {</v>
      </c>
      <c r="K76" s="11" t="str">
        <f t="shared" si="14"/>
        <v>"ETH": "Access to Health with vehicle: Estimated travel time (minutes) to the nearest healthcare facility, with motorized vehicle &lt;a href=\"https://malariaatlas.org/research-project/accessibility-to-healthcare/\"&gt;https://malariaatlas.org/research-project/accessibility-to-healthcare/&lt;/a&gt;"</v>
      </c>
      <c r="L76" s="11" t="str">
        <f t="shared" si="15"/>
        <v>}</v>
      </c>
      <c r="M76" s="11" t="str">
        <f t="shared" si="16"/>
        <v>,</v>
      </c>
      <c r="N76" s="11" t="str">
        <f t="shared" si="17"/>
        <v/>
      </c>
      <c r="O76" s="11" t="str">
        <f t="shared" si="18"/>
        <v/>
      </c>
      <c r="P76" s="11" t="str">
        <f t="shared" si="10"/>
        <v/>
      </c>
      <c r="Q76" s="11" t="str">
        <f t="shared" si="19"/>
        <v>"motorized_travel_time_to_health": {"ETH": "Access to Health with vehicle: Estimated travel time (minutes) to the nearest healthcare facility, with motorized vehicle &lt;a href=\"https://malariaatlas.org/research-project/accessibility-to-healthcare/\"&gt;https://malariaatlas.org/research-project/accessibility-to-healthcare/&lt;/a&gt;"},</v>
      </c>
    </row>
    <row r="77" spans="1:17" ht="28.8" x14ac:dyDescent="0.55000000000000004">
      <c r="A77" s="12" t="s">
        <v>162</v>
      </c>
      <c r="B77" s="12" t="s">
        <v>120</v>
      </c>
      <c r="C77" s="12" t="s">
        <v>29</v>
      </c>
      <c r="D77" s="13"/>
      <c r="E77" s="13"/>
      <c r="F77" s="14" t="s">
        <v>121</v>
      </c>
      <c r="G77" s="15">
        <v>44575</v>
      </c>
      <c r="H77" s="16" t="str">
        <f t="shared" si="11"/>
        <v/>
      </c>
      <c r="I77" s="11" t="str">
        <f t="shared" si="12"/>
        <v/>
      </c>
      <c r="J77" s="11" t="str">
        <f t="shared" si="13"/>
        <v>"travel_time_cities": {</v>
      </c>
      <c r="K77" s="11" t="str">
        <f t="shared" si="14"/>
        <v>"ETH": "Predicted travel time (minutes) to nearest city &lt;a href=\"https://malariaatlas.org/research-project/accessibility-to-healthcare/\"&gt;https://malariaatlas.org/research-project/accessibility-to-healthcare/&lt;/a&gt;"</v>
      </c>
      <c r="L77" s="11" t="str">
        <f t="shared" si="15"/>
        <v>}</v>
      </c>
      <c r="M77" s="11" t="str">
        <f t="shared" si="16"/>
        <v>,</v>
      </c>
      <c r="N77" s="11" t="str">
        <f t="shared" si="17"/>
        <v/>
      </c>
      <c r="O77" s="11" t="str">
        <f t="shared" si="18"/>
        <v/>
      </c>
      <c r="P77" s="11" t="str">
        <f t="shared" si="10"/>
        <v/>
      </c>
      <c r="Q77" s="11" t="str">
        <f t="shared" si="19"/>
        <v>"travel_time_cities": {"ETH": "Predicted travel time (minutes) to nearest city &lt;a href=\"https://malariaatlas.org/research-project/accessibility-to-healthcare/\"&gt;https://malariaatlas.org/research-project/accessibility-to-healthcare/&lt;/a&gt;"},</v>
      </c>
    </row>
    <row r="78" spans="1:17" ht="43.2" x14ac:dyDescent="0.55000000000000004">
      <c r="A78" s="12" t="s">
        <v>162</v>
      </c>
      <c r="B78" s="12" t="s">
        <v>122</v>
      </c>
      <c r="C78" s="12" t="s">
        <v>29</v>
      </c>
      <c r="D78" s="13"/>
      <c r="E78" s="13"/>
      <c r="F78" s="14" t="s">
        <v>123</v>
      </c>
      <c r="G78" s="15">
        <v>44575</v>
      </c>
      <c r="H78" s="16" t="str">
        <f t="shared" si="11"/>
        <v/>
      </c>
      <c r="I78" s="11" t="str">
        <f t="shared" si="12"/>
        <v/>
      </c>
      <c r="J78" s="11" t="str">
        <f t="shared" si="13"/>
        <v>"malaria_suitable_temperature": {</v>
      </c>
      <c r="K78" s="11" t="str">
        <f t="shared" si="14"/>
        <v>"ETH": "Malaria suitability:Temperature suitability index for Plasmodium vivax transmission, 2010 &lt;a href=\"https://malariaatlas.org/research-project/accessibility-to-healthcare/\"&gt;https://malariaatlas.org/research-project/accessibility-to-healthcare/&lt;/a&gt;"</v>
      </c>
      <c r="L78" s="11" t="str">
        <f t="shared" si="15"/>
        <v>}</v>
      </c>
      <c r="M78" s="11" t="str">
        <f t="shared" si="16"/>
        <v>,</v>
      </c>
      <c r="N78" s="11" t="str">
        <f t="shared" si="17"/>
        <v/>
      </c>
      <c r="O78" s="11" t="str">
        <f t="shared" si="18"/>
        <v/>
      </c>
      <c r="P78" s="11" t="str">
        <f t="shared" si="10"/>
        <v/>
      </c>
      <c r="Q78" s="11" t="str">
        <f t="shared" si="19"/>
        <v>"malaria_suitable_temperature": {"ETH": "Malaria suitability:Temperature suitability index for Plasmodium vivax transmission, 2010 &lt;a href=\"https://malariaatlas.org/research-project/accessibility-to-healthcare/\"&gt;https://malariaatlas.org/research-project/accessibility-to-healthcare/&lt;/a&gt;"},</v>
      </c>
    </row>
    <row r="79" spans="1:17" ht="28.8" x14ac:dyDescent="0.55000000000000004">
      <c r="A79" s="12" t="s">
        <v>162</v>
      </c>
      <c r="B79" s="12" t="s">
        <v>124</v>
      </c>
      <c r="C79" s="12" t="s">
        <v>29</v>
      </c>
      <c r="D79" s="13"/>
      <c r="E79" s="13"/>
      <c r="F79" s="14" t="s">
        <v>125</v>
      </c>
      <c r="G79" s="15">
        <v>44575</v>
      </c>
      <c r="H79" s="16" t="str">
        <f t="shared" si="11"/>
        <v/>
      </c>
      <c r="I79" s="11" t="str">
        <f t="shared" si="12"/>
        <v/>
      </c>
      <c r="J79" s="11" t="str">
        <f t="shared" si="13"/>
        <v>"malaria_risk": {</v>
      </c>
      <c r="K79" s="11" t="str">
        <f t="shared" si="14"/>
        <v>"ETH": "Malaria risk:Spatial limits of Plasmodium vivax malaria transmission (0-none 2- high)  &lt;a href=\"https://malariaatlas.org/\"&gt;https://malariaatlas.org/&lt;/a&gt;"</v>
      </c>
      <c r="L79" s="11" t="str">
        <f t="shared" si="15"/>
        <v>}</v>
      </c>
      <c r="M79" s="11" t="str">
        <f t="shared" si="16"/>
        <v>,</v>
      </c>
      <c r="N79" s="11" t="str">
        <f t="shared" si="17"/>
        <v/>
      </c>
      <c r="O79" s="11" t="str">
        <f t="shared" si="18"/>
        <v/>
      </c>
      <c r="P79" s="11" t="str">
        <f t="shared" si="10"/>
        <v/>
      </c>
      <c r="Q79" s="11" t="str">
        <f t="shared" si="19"/>
        <v>"malaria_risk": {"ETH": "Malaria risk:Spatial limits of Plasmodium vivax malaria transmission (0-none 2- high)  &lt;a href=\"https://malariaatlas.org/\"&gt;https://malariaatlas.org/&lt;/a&gt;"},</v>
      </c>
    </row>
    <row r="80" spans="1:17" x14ac:dyDescent="0.55000000000000004">
      <c r="A80" s="12" t="s">
        <v>162</v>
      </c>
      <c r="B80" s="12" t="s">
        <v>126</v>
      </c>
      <c r="C80" s="12" t="s">
        <v>28</v>
      </c>
      <c r="D80" s="13"/>
      <c r="E80" s="13"/>
      <c r="F80" s="14" t="s">
        <v>127</v>
      </c>
      <c r="G80" s="15">
        <v>44575</v>
      </c>
      <c r="H80" s="16" t="str">
        <f t="shared" si="11"/>
        <v/>
      </c>
      <c r="I80" s="11" t="str">
        <f t="shared" si="12"/>
        <v/>
      </c>
      <c r="J80" s="11" t="str">
        <f t="shared" si="13"/>
        <v>"vulnerable_group": {</v>
      </c>
      <c r="K80" s="11" t="str">
        <f t="shared" si="14"/>
        <v>"PHL": "TBD"</v>
      </c>
      <c r="L80" s="11" t="str">
        <f t="shared" si="15"/>
        <v>}</v>
      </c>
      <c r="M80" s="11" t="str">
        <f t="shared" si="16"/>
        <v>,</v>
      </c>
      <c r="N80" s="11" t="str">
        <f t="shared" si="17"/>
        <v/>
      </c>
      <c r="O80" s="11" t="str">
        <f t="shared" si="18"/>
        <v/>
      </c>
      <c r="P80" s="11" t="str">
        <f t="shared" si="10"/>
        <v/>
      </c>
      <c r="Q80" s="11" t="str">
        <f t="shared" si="19"/>
        <v>"vulnerable_group": {"PHL": "TBD"},</v>
      </c>
    </row>
    <row r="81" spans="1:17" x14ac:dyDescent="0.55000000000000004">
      <c r="A81" s="12" t="s">
        <v>162</v>
      </c>
      <c r="B81" s="12" t="s">
        <v>128</v>
      </c>
      <c r="C81" s="12" t="s">
        <v>28</v>
      </c>
      <c r="D81" s="13"/>
      <c r="E81" s="13"/>
      <c r="F81" s="14" t="s">
        <v>127</v>
      </c>
      <c r="G81" s="15">
        <v>44575</v>
      </c>
      <c r="H81" s="16" t="str">
        <f t="shared" si="11"/>
        <v/>
      </c>
      <c r="I81" s="11" t="str">
        <f t="shared" si="12"/>
        <v/>
      </c>
      <c r="J81" s="11" t="str">
        <f t="shared" si="13"/>
        <v>"vulnerable_housing": {</v>
      </c>
      <c r="K81" s="11" t="str">
        <f t="shared" si="14"/>
        <v>"PHL": "TBD"</v>
      </c>
      <c r="L81" s="11" t="str">
        <f t="shared" si="15"/>
        <v>}</v>
      </c>
      <c r="M81" s="11" t="str">
        <f t="shared" si="16"/>
        <v>,</v>
      </c>
      <c r="N81" s="11" t="str">
        <f t="shared" si="17"/>
        <v/>
      </c>
      <c r="O81" s="11" t="str">
        <f t="shared" si="18"/>
        <v/>
      </c>
      <c r="P81" s="11" t="str">
        <f t="shared" si="10"/>
        <v/>
      </c>
      <c r="Q81" s="11" t="str">
        <f t="shared" si="19"/>
        <v>"vulnerable_housing": {"PHL": "TBD"},</v>
      </c>
    </row>
    <row r="82" spans="1:17" x14ac:dyDescent="0.55000000000000004">
      <c r="A82" s="12" t="s">
        <v>162</v>
      </c>
      <c r="B82" s="12" t="s">
        <v>129</v>
      </c>
      <c r="C82" s="12" t="s">
        <v>29</v>
      </c>
      <c r="D82" s="13"/>
      <c r="E82" s="13"/>
      <c r="F82" s="14" t="s">
        <v>130</v>
      </c>
      <c r="G82" s="15">
        <v>44575</v>
      </c>
      <c r="H82" s="16" t="str">
        <f t="shared" si="11"/>
        <v/>
      </c>
      <c r="I82" s="11" t="str">
        <f t="shared" si="12"/>
        <v/>
      </c>
      <c r="J82" s="11" t="str">
        <f t="shared" si="13"/>
        <v>"total_idps": {</v>
      </c>
      <c r="K82" s="11" t="str">
        <f t="shared" si="14"/>
        <v>"ETH": "Total Internally Displaced People (IDPs) DTM Ethiopia National Displacement Report 7_2022"</v>
      </c>
      <c r="L82" s="11" t="str">
        <f t="shared" si="15"/>
        <v>}</v>
      </c>
      <c r="M82" s="11" t="str">
        <f t="shared" si="16"/>
        <v>,</v>
      </c>
      <c r="N82" s="11" t="str">
        <f t="shared" si="17"/>
        <v/>
      </c>
      <c r="O82" s="11" t="str">
        <f t="shared" si="18"/>
        <v/>
      </c>
      <c r="P82" s="11" t="str">
        <f t="shared" si="10"/>
        <v/>
      </c>
      <c r="Q82" s="11" t="str">
        <f t="shared" si="19"/>
        <v>"total_idps": {"ETH": "Total Internally Displaced People (IDPs) DTM Ethiopia National Displacement Report 7_2022"},</v>
      </c>
    </row>
    <row r="83" spans="1:17" ht="144" x14ac:dyDescent="0.55000000000000004">
      <c r="A83" s="12" t="s">
        <v>162</v>
      </c>
      <c r="B83" s="12" t="s">
        <v>131</v>
      </c>
      <c r="C83" s="12" t="s">
        <v>28</v>
      </c>
      <c r="D83" s="13"/>
      <c r="E83" s="13"/>
      <c r="F83" s="14" t="s">
        <v>132</v>
      </c>
      <c r="G83" s="15">
        <v>44575</v>
      </c>
      <c r="H83" s="16" t="str">
        <f t="shared" si="11"/>
        <v/>
      </c>
      <c r="I83" s="11" t="str">
        <f t="shared" si="12"/>
        <v/>
      </c>
      <c r="J83" s="11" t="str">
        <f t="shared" si="13"/>
        <v>"alert_threshold": {</v>
      </c>
      <c r="K83" s="11" t="str">
        <f t="shared" si="14"/>
        <v>"PHL":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c r="L83" s="11" t="str">
        <f t="shared" si="15"/>
        <v>,</v>
      </c>
      <c r="M83" s="11" t="str">
        <f t="shared" si="16"/>
        <v/>
      </c>
      <c r="N83" s="11" t="str">
        <f t="shared" si="17"/>
        <v/>
      </c>
      <c r="O83" s="11" t="str">
        <f t="shared" si="18"/>
        <v/>
      </c>
      <c r="P83" s="11" t="str">
        <f t="shared" si="10"/>
        <v/>
      </c>
      <c r="Q83" s="11" t="str">
        <f t="shared" si="19"/>
        <v>"alert_threshold": {"PHL": "Administrative divisions that reached alert threshold, in terms of number of potential cases. &lt;br /&gt;&lt;br /&gt; See definition at: &lt;a href=\"https://rodekruis.sharepoint.com/sites/510-CRAVK-510/Gedeelde%20%20documenten/Forms/AllItems.aspx?id=%2Fsites%2F510%2DCRAVK%2D510%2FGedeelde%20%20documenten%2F%5BRD%5D%20Epidemics%20Priority%20Index%2FIBF%2Ddengue%2Fdocuments%2FIBF%5Fdengue%5Ftechnical%5Fnote%2Epdf&amp;parent=%2Fsites%2F510%2DCRAVK%2D510%2FGedeelde%20%20documenten%2F%5BRD%5D%20Epidemics%20Priority%20Index%2FIBF%2Ddengue%2Fdocuments&amp;p=true&amp;originalPath=aHR0cHM6Ly9yb2Rla3J1aXMuc2hhcmVwb2ludC5jb20vc2l0ZXMvNTEwLUNSQVZLLTUxMC9fbGF5b3V0cy8xNS9ndWVzdGFjY2Vzcy5hc3B4P2RvY2lkPTBmOTI0OWIzNWRhNGQ0YzBhOTg1YjMzMzkzZmMzODhkZiZhdXRoa2V5PUFRU0xubmFmR0YtTTJ0MUNHSWcwaGRBJmV4cGlyYXRpb249MjAyMi0wNi0xNFQyMiUzYTAwJTNhMDAuMDAwWiZydGltZT1TS016R0dzeDJVZw\"&gt; link to technical documentation&lt;/a&gt;",</v>
      </c>
    </row>
    <row r="84" spans="1:17" ht="259.2" x14ac:dyDescent="0.55000000000000004">
      <c r="A84" s="12" t="s">
        <v>162</v>
      </c>
      <c r="B84" s="12" t="s">
        <v>131</v>
      </c>
      <c r="C84" s="12" t="s">
        <v>9</v>
      </c>
      <c r="D84" s="13"/>
      <c r="E84" s="13"/>
      <c r="F84" s="14" t="s">
        <v>133</v>
      </c>
      <c r="G84" s="15">
        <v>44575</v>
      </c>
      <c r="H84" s="16" t="str">
        <f t="shared" si="11"/>
        <v/>
      </c>
      <c r="I84" s="11" t="str">
        <f t="shared" si="12"/>
        <v/>
      </c>
      <c r="J84" s="11" t="str">
        <f t="shared" si="13"/>
        <v/>
      </c>
      <c r="K84" s="11" t="str">
        <f t="shared" si="14"/>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c r="L84" s="11" t="str">
        <f t="shared" si="15"/>
        <v>,</v>
      </c>
      <c r="M84" s="11" t="str">
        <f t="shared" si="16"/>
        <v/>
      </c>
      <c r="N84" s="11" t="str">
        <f t="shared" si="17"/>
        <v/>
      </c>
      <c r="O84" s="11" t="str">
        <f t="shared" si="18"/>
        <v/>
      </c>
      <c r="P84" s="11" t="str">
        <f t="shared" si="10"/>
        <v/>
      </c>
      <c r="Q84" s="11" t="str">
        <f t="shared" si="19"/>
        <v>"ZWE": "The layer shows each province in the country with a drought risk at the end of the growing season (April), and as such determine which districts are triggered when the province is expected to face a negative crop yield anomaly in April.&lt;br /&gt;The drought model is to assess a drought prediction skill of the 3-month running average Niño 3.4 values, and initiates a drought risk when there is a potential negative crop yield anomaly predicted. The model is developed based on XGBoost algorithm learning trained with historical Niño 3.4 to historical crop yield anomalies which is used as drought impact proxy. Loss of crops, livestock loss and child malnutrition and stunting are indicated by the ZRCS DRM working group and representatives from IFRC, PNS and Red Cross Climate Centre (RCCC)  as targeted drought impacts.&lt;br/&gt;&lt;br/&gt;Sources: &lt;ul&gt;&lt;li&gt;ENSO: Seasonal ERSSTv5 (1991-2020 base period) 3-month running average in Niño 3.4 (5oNorth-5oSouth) (170-120oWest))&lt;a href=\"https://www.cpc.ncep.noaa.gov/data/indices/3mth.nino34.91-20.ascii.txt\"&gt;https://www.cpc.ncep.noaa.gov/data/indices/3mth.nino34.91-20.ascii.txt&lt;/a&gt;&lt;/li&gt;&lt;li&gt;Crop Yield data: izumi, Toshichika (2019): Global dataset of historical yields v1.2 and v1.3 aligned version. PANGAEA,&lt;a href=\"https://doi.org/10.1594/PANGAEA.909132\"&gt;https://doi.org/10.1594/PANGAEA.909132&lt;/a&gt;,Supplement to:  izumi, Toshichika (2019): Global dataset of historical yields v1.2 and v1.3 aligned version. PANGAEA, https://doi.org/10.1594/PANGAEA.909132,Supplement to: Iizumi, Toshichika; Sakai, T (2020): The global dataset of historical yields for major crops 1981–2016. Scientific Data, 7(1), &lt;a href=\"https://doi.org/10.1038/s41597-020-0433-7\"&gt;https://doi.org/10.1038/s41597-020-0433-7&lt;/a&gt;&lt;/li&gt;&lt;/ul&gt;",</v>
      </c>
    </row>
    <row r="85" spans="1:17" ht="43.2" x14ac:dyDescent="0.55000000000000004">
      <c r="A85" s="12" t="s">
        <v>162</v>
      </c>
      <c r="B85" s="17" t="s">
        <v>131</v>
      </c>
      <c r="C85" s="17" t="s">
        <v>29</v>
      </c>
      <c r="D85" s="18"/>
      <c r="E85" s="18"/>
      <c r="F85" s="19" t="s">
        <v>134</v>
      </c>
      <c r="G85" s="20">
        <v>44575</v>
      </c>
      <c r="H85" s="21" t="str">
        <f t="shared" si="11"/>
        <v/>
      </c>
      <c r="I85" s="22" t="str">
        <f t="shared" si="12"/>
        <v/>
      </c>
      <c r="J85" s="22" t="str">
        <f t="shared" si="13"/>
        <v/>
      </c>
      <c r="K85" s="22" t="str">
        <f t="shared" si="14"/>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c r="L85" s="22" t="str">
        <f>IF(B86=B85,",","}")</f>
        <v>}</v>
      </c>
      <c r="M85" s="22" t="str">
        <f>IF(B85=B86,"",IF(A85=A86,",",""))</f>
        <v/>
      </c>
      <c r="N85" s="22" t="str">
        <f>IF(A86=A85,"",IF(A86="","}","},"))</f>
        <v>}</v>
      </c>
      <c r="O85" s="22" t="str">
        <f>IF(A86="","}","")</f>
        <v>}</v>
      </c>
      <c r="P85" s="22" t="str">
        <f>IF(A86="","}","")</f>
        <v>}</v>
      </c>
      <c r="Q85" s="22" t="str">
        <f t="shared" si="19"/>
        <v>"ETH": "An alert is released when two conditions are simultaneously the relative number of malaria cases is anomalous accordance to WHO guidelines, by comparing it to its monthly averages, the second condition is that the absolute number of malaria cases is high and thus likely to require humanitarian intervention."}}}</v>
      </c>
    </row>
    <row r="86" spans="1:17" s="23" customFormat="1" x14ac:dyDescent="0.55000000000000004">
      <c r="A86" s="24"/>
      <c r="B86" s="24"/>
      <c r="C86" s="24"/>
      <c r="D86" s="25"/>
      <c r="E86" s="25"/>
      <c r="F86" s="26"/>
      <c r="G86" s="27"/>
      <c r="H86" s="28" t="str">
        <f t="shared" si="11"/>
        <v/>
      </c>
      <c r="I86" s="29"/>
      <c r="J86" s="29"/>
      <c r="K86" s="29"/>
      <c r="L86" s="29"/>
      <c r="M86" s="29"/>
      <c r="N86" s="29"/>
      <c r="O86" s="29"/>
      <c r="P86" s="29"/>
      <c r="Q86" s="29"/>
    </row>
  </sheetData>
  <sheetProtection formatCells="0"/>
  <protectedRanges>
    <protectedRange algorithmName="SHA-512" hashValue="NgPY829S+ohHrwctHQLUGnVp3aC/FbhMzlJhwokHCOi1dJ0uiHIV2+J3q0P23C8LIgG8AOIg5kXPTZ28z8FMag==" saltValue="pkVAOC3cVOjDXjOHQJWN6w==" spinCount="100000" sqref="H1:Q1048576" name="Range1"/>
    <protectedRange algorithmName="SHA-512" hashValue="eCfXFnSEnhvW0qovVEYMUlzR0+k9pUf39l1PN6i4hlKfXGzore6xz/ntoKarV0I55jiM5pq3izZlv1hIi9y5MQ==" saltValue="LlQbkbA4ALZMlj/SyzLWNw==" spinCount="100000" sqref="A1:XFD1" name="Range2"/>
  </protectedRange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78F5-E71A-43A0-BACC-EE5631803CBA}">
  <dimension ref="A1:A48"/>
  <sheetViews>
    <sheetView workbookViewId="0">
      <selection activeCell="A4" sqref="A4"/>
    </sheetView>
  </sheetViews>
  <sheetFormatPr defaultRowHeight="14.4" x14ac:dyDescent="0.55000000000000004"/>
  <cols>
    <col min="1" max="1" width="102.05078125" bestFit="1" customWidth="1"/>
  </cols>
  <sheetData>
    <row r="1" spans="1:1" x14ac:dyDescent="0.55000000000000004">
      <c r="A1" s="30" t="s">
        <v>163</v>
      </c>
    </row>
    <row r="3" spans="1:1" x14ac:dyDescent="0.55000000000000004">
      <c r="A3" t="s">
        <v>136</v>
      </c>
    </row>
    <row r="4" spans="1:1" x14ac:dyDescent="0.55000000000000004">
      <c r="A4" t="s">
        <v>137</v>
      </c>
    </row>
    <row r="5" spans="1:1" x14ac:dyDescent="0.55000000000000004">
      <c r="A5" t="s">
        <v>138</v>
      </c>
    </row>
    <row r="6" spans="1:1" x14ac:dyDescent="0.55000000000000004">
      <c r="A6" t="s">
        <v>139</v>
      </c>
    </row>
    <row r="8" spans="1:1" x14ac:dyDescent="0.55000000000000004">
      <c r="A8" s="30" t="s">
        <v>164</v>
      </c>
    </row>
    <row r="10" spans="1:1" x14ac:dyDescent="0.55000000000000004">
      <c r="A10" t="s">
        <v>140</v>
      </c>
    </row>
    <row r="11" spans="1:1" x14ac:dyDescent="0.55000000000000004">
      <c r="A11" t="s">
        <v>141</v>
      </c>
    </row>
    <row r="12" spans="1:1" x14ac:dyDescent="0.55000000000000004">
      <c r="A12" t="s">
        <v>142</v>
      </c>
    </row>
    <row r="13" spans="1:1" x14ac:dyDescent="0.55000000000000004">
      <c r="A13" t="s">
        <v>143</v>
      </c>
    </row>
    <row r="14" spans="1:1" x14ac:dyDescent="0.55000000000000004">
      <c r="A14" t="s">
        <v>144</v>
      </c>
    </row>
    <row r="16" spans="1:1" x14ac:dyDescent="0.55000000000000004">
      <c r="A16" s="30" t="s">
        <v>165</v>
      </c>
    </row>
    <row r="18" spans="1:1" x14ac:dyDescent="0.55000000000000004">
      <c r="A18" t="s">
        <v>145</v>
      </c>
    </row>
    <row r="19" spans="1:1" x14ac:dyDescent="0.55000000000000004">
      <c r="A19" t="s">
        <v>146</v>
      </c>
    </row>
    <row r="20" spans="1:1" x14ac:dyDescent="0.55000000000000004">
      <c r="A20" t="s">
        <v>147</v>
      </c>
    </row>
    <row r="21" spans="1:1" x14ac:dyDescent="0.55000000000000004">
      <c r="A21" t="s">
        <v>148</v>
      </c>
    </row>
    <row r="23" spans="1:1" x14ac:dyDescent="0.55000000000000004">
      <c r="A23" s="30" t="s">
        <v>166</v>
      </c>
    </row>
    <row r="25" spans="1:1" x14ac:dyDescent="0.55000000000000004">
      <c r="A25" t="s">
        <v>142</v>
      </c>
    </row>
    <row r="26" spans="1:1" x14ac:dyDescent="0.55000000000000004">
      <c r="A26" t="s">
        <v>149</v>
      </c>
    </row>
    <row r="27" spans="1:1" x14ac:dyDescent="0.55000000000000004">
      <c r="A27" t="s">
        <v>150</v>
      </c>
    </row>
    <row r="28" spans="1:1" x14ac:dyDescent="0.55000000000000004">
      <c r="A28" t="s">
        <v>151</v>
      </c>
    </row>
    <row r="29" spans="1:1" x14ac:dyDescent="0.55000000000000004">
      <c r="A29" t="s">
        <v>152</v>
      </c>
    </row>
    <row r="30" spans="1:1" x14ac:dyDescent="0.55000000000000004">
      <c r="A30" t="s">
        <v>153</v>
      </c>
    </row>
    <row r="31" spans="1:1" x14ac:dyDescent="0.55000000000000004">
      <c r="A31" t="s">
        <v>154</v>
      </c>
    </row>
    <row r="32" spans="1:1" x14ac:dyDescent="0.55000000000000004">
      <c r="A32" t="s">
        <v>155</v>
      </c>
    </row>
    <row r="33" spans="1:1" x14ac:dyDescent="0.55000000000000004">
      <c r="A33" t="s">
        <v>156</v>
      </c>
    </row>
    <row r="34" spans="1:1" x14ac:dyDescent="0.55000000000000004">
      <c r="A34" t="s">
        <v>157</v>
      </c>
    </row>
    <row r="36" spans="1:1" x14ac:dyDescent="0.55000000000000004">
      <c r="A36" s="30" t="s">
        <v>167</v>
      </c>
    </row>
    <row r="38" spans="1:1" x14ac:dyDescent="0.55000000000000004">
      <c r="A38" t="s">
        <v>158</v>
      </c>
    </row>
    <row r="40" spans="1:1" x14ac:dyDescent="0.55000000000000004">
      <c r="A40" s="30" t="s">
        <v>168</v>
      </c>
    </row>
    <row r="42" spans="1:1" x14ac:dyDescent="0.55000000000000004">
      <c r="A42" t="s">
        <v>159</v>
      </c>
    </row>
    <row r="43" spans="1:1" x14ac:dyDescent="0.55000000000000004">
      <c r="A43" t="s">
        <v>169</v>
      </c>
    </row>
    <row r="44" spans="1:1" x14ac:dyDescent="0.55000000000000004">
      <c r="A44" t="s">
        <v>170</v>
      </c>
    </row>
    <row r="45" spans="1:1" x14ac:dyDescent="0.55000000000000004">
      <c r="A45" t="s">
        <v>171</v>
      </c>
    </row>
    <row r="46" spans="1:1" x14ac:dyDescent="0.55000000000000004">
      <c r="A46" t="s">
        <v>172</v>
      </c>
    </row>
    <row r="47" spans="1:1" x14ac:dyDescent="0.55000000000000004">
      <c r="A47" t="s">
        <v>160</v>
      </c>
    </row>
    <row r="48" spans="1:1" x14ac:dyDescent="0.55000000000000004">
      <c r="A48" t="s">
        <v>161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README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Visser, Jannis</dc:creator>
  <cp:lastModifiedBy>Visser, Jannis</cp:lastModifiedBy>
  <dcterms:created xsi:type="dcterms:W3CDTF">2022-01-14T09:39:46Z</dcterms:created>
  <dcterms:modified xsi:type="dcterms:W3CDTF">2022-01-24T12:56:17Z</dcterms:modified>
</cp:coreProperties>
</file>