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306231316\THUD\"/>
    </mc:Choice>
  </mc:AlternateContent>
  <xr:revisionPtr revIDLastSave="0" documentId="8_{74BD002D-AA91-4B30-A338-93FFA6FCD522}" xr6:coauthVersionLast="45" xr6:coauthVersionMax="45" xr10:uidLastSave="{00000000-0000-0000-0000-000000000000}"/>
  <bookViews>
    <workbookView xWindow="-120" yWindow="450" windowWidth="20730" windowHeight="10590" xr2:uid="{064A8EDE-8040-42E7-8918-A3B3FC5441AF}"/>
  </bookViews>
  <sheets>
    <sheet name="Sheet1" sheetId="1" r:id="rId1"/>
  </sheets>
  <definedNames>
    <definedName name="_xlnm._FilterDatabase" localSheetId="0" hidden="1">Sheet1!$A$2:$I$11</definedName>
    <definedName name="_xlnm.Criteria" localSheetId="0">Sheet1!$B$19:$C$22</definedName>
    <definedName name="_xlnm.Extract" localSheetId="0">Sheet1!$A$23:$I$23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I15" i="1"/>
  <c r="G15" i="1"/>
  <c r="I4" i="1"/>
  <c r="I5" i="1"/>
  <c r="I6" i="1"/>
  <c r="I7" i="1"/>
  <c r="I8" i="1"/>
  <c r="I9" i="1"/>
  <c r="I10" i="1"/>
  <c r="I11" i="1"/>
  <c r="I3" i="1"/>
  <c r="H3" i="1"/>
  <c r="H5" i="1"/>
  <c r="H6" i="1"/>
  <c r="H7" i="1"/>
  <c r="H8" i="1"/>
  <c r="H9" i="1"/>
  <c r="H10" i="1"/>
  <c r="H11" i="1"/>
  <c r="H4" i="1"/>
  <c r="G4" i="1" l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<sst xmlns="http://schemas.openxmlformats.org/spreadsheetml/2006/main" count="64" uniqueCount="34">
  <si>
    <t>CỬA HÀNG ĐỒ KHÔ SỐ 3 CHỢ BÌNH ĐIỀN</t>
  </si>
  <si>
    <t>STT</t>
  </si>
  <si>
    <t>CHỨNG TỪ</t>
  </si>
  <si>
    <t>MẶT HÀNG</t>
  </si>
  <si>
    <t>NGÀY BÁN</t>
  </si>
  <si>
    <t>SỐ KG</t>
  </si>
  <si>
    <t>1KM-0</t>
  </si>
  <si>
    <t>2LX-2</t>
  </si>
  <si>
    <t>3LX-1</t>
  </si>
  <si>
    <t>4KM-1</t>
  </si>
  <si>
    <t>5TK-0</t>
  </si>
  <si>
    <t>6LX-1</t>
  </si>
  <si>
    <t>7KM-2</t>
  </si>
  <si>
    <t>8TK-2</t>
  </si>
  <si>
    <t>9TK-1</t>
  </si>
  <si>
    <r>
      <t>B</t>
    </r>
    <r>
      <rPr>
        <sz val="11"/>
        <color rgb="FF000000"/>
        <rFont val="Calibri"/>
        <family val="2"/>
        <scheme val="minor"/>
      </rPr>
      <t>ẢNG GIÁ</t>
    </r>
  </si>
  <si>
    <t>MÃ SỐ</t>
  </si>
  <si>
    <t>GIÁ SỈ</t>
  </si>
  <si>
    <t>GIÁ LẺ</t>
  </si>
  <si>
    <t>TK</t>
  </si>
  <si>
    <t>Tôm khô</t>
  </si>
  <si>
    <t>LX</t>
  </si>
  <si>
    <t>Lạp xưởng</t>
  </si>
  <si>
    <t>KM</t>
  </si>
  <si>
    <t>Khô mực</t>
  </si>
  <si>
    <t>GIÁ BÁN</t>
  </si>
  <si>
    <t>THÀNH TIỀN</t>
  </si>
  <si>
    <t>VẬN CHUYỂN</t>
  </si>
  <si>
    <t>TỔNG CỘNG</t>
  </si>
  <si>
    <t>BẢNG THỐNG KÊ</t>
  </si>
  <si>
    <t>TỔNG SỐ KG</t>
  </si>
  <si>
    <t>Khô</t>
  </si>
  <si>
    <t>&lt;10</t>
  </si>
  <si>
    <t>*khô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</si>
</sst>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14" fontId="0" fillId="0" borderId="8" xfId="0" applyNumberFormat="1" applyBorder="1" applyAlignment="1">
      <alignment horizontal="right" vertical="center" wrapText="1"/>
    </xf>
    <xf numFmtId="0" fontId="0" fillId="0" borderId="8" xfId="0" applyBorder="1"/>
    <xf numFmtId="0" fontId="0" fillId="2" borderId="8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0" fontId="0" fillId="0" borderId="8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3716-256C-4CB0-9009-B34D5DCF2C40}">
  <dimension ref="A1:I30"/>
  <sheetViews>
    <sheetView tabSelected="1" workbookViewId="0">
      <selection activeCell="E25" sqref="E25"/>
    </sheetView>
  </sheetViews>
  <sheetFormatPr defaultRowHeight="15" x14ac:dyDescent="0.25"/>
  <cols>
    <col min="1" max="1" width="6.85546875" bestFit="1" customWidth="1"/>
    <col min="2" max="2" width="10.7109375" bestFit="1" customWidth="1"/>
    <col min="3" max="3" width="9" bestFit="1" customWidth="1"/>
    <col min="4" max="4" width="10.7109375" bestFit="1" customWidth="1"/>
    <col min="5" max="5" width="6.28515625" bestFit="1" customWidth="1"/>
    <col min="6" max="6" width="9" bestFit="1" customWidth="1"/>
    <col min="7" max="7" width="8.5703125" bestFit="1" customWidth="1"/>
    <col min="8" max="8" width="10.140625" bestFit="1" customWidth="1"/>
    <col min="9" max="9" width="8.71093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ht="3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25</v>
      </c>
      <c r="G2" s="5" t="s">
        <v>26</v>
      </c>
      <c r="H2" s="5" t="s">
        <v>27</v>
      </c>
      <c r="I2" s="5" t="s">
        <v>28</v>
      </c>
    </row>
    <row r="3" spans="1:9" x14ac:dyDescent="0.25">
      <c r="A3" s="6">
        <v>1</v>
      </c>
      <c r="B3" s="4" t="s">
        <v>6</v>
      </c>
      <c r="C3" s="7" t="str">
        <f>VLOOKUP(MID(B3,2,2),$A$15:$D$17,2,FALSE)</f>
        <v>Khô mực</v>
      </c>
      <c r="D3" s="8">
        <v>40151</v>
      </c>
      <c r="E3" s="6">
        <v>10</v>
      </c>
      <c r="F3" s="4">
        <f>VLOOKUP(MID(B3,2,2),$A$15:$D$17,IF(E3&gt;10,3,4),FALSE)</f>
        <v>280000</v>
      </c>
      <c r="G3" s="9">
        <f>E3*F3</f>
        <v>2800000</v>
      </c>
      <c r="H3" s="22">
        <f>IF(RIGHT(B3,1)="0",0,IF(RIGHT(B3,1)="1",10%,IF(RIGHT(B3,1)="2",15%)))</f>
        <v>0</v>
      </c>
      <c r="I3" s="9">
        <f>G3+H3*G3</f>
        <v>2800000</v>
      </c>
    </row>
    <row r="4" spans="1:9" x14ac:dyDescent="0.25">
      <c r="A4" s="6">
        <v>2</v>
      </c>
      <c r="B4" s="4" t="s">
        <v>7</v>
      </c>
      <c r="C4" s="7" t="str">
        <f t="shared" ref="C4:C11" si="0">VLOOKUP(MID(B4,2,2),$A$15:$D$17,2,FALSE)</f>
        <v>Lạp xưởng</v>
      </c>
      <c r="D4" s="8">
        <v>40154</v>
      </c>
      <c r="E4" s="6">
        <v>5</v>
      </c>
      <c r="F4" s="4">
        <f t="shared" ref="F4:F11" si="1">VLOOKUP(MID(B4,2,2),$A$15:$D$17,IF(E4&gt;10,3,4),FALSE)</f>
        <v>180000</v>
      </c>
      <c r="G4" s="9">
        <f t="shared" ref="G4:G11" si="2">E4*F4</f>
        <v>900000</v>
      </c>
      <c r="H4" s="22">
        <f>IF(RIGHT(B4,1)="0",0,IF(RIGHT(B4,1)="1",10%,IF(RIGHT(B4,1)="2",15%)))</f>
        <v>0.15</v>
      </c>
      <c r="I4" s="9">
        <f t="shared" ref="I4:I11" si="3">G4+H4*G4</f>
        <v>1035000</v>
      </c>
    </row>
    <row r="5" spans="1:9" x14ac:dyDescent="0.25">
      <c r="A5" s="6">
        <v>3</v>
      </c>
      <c r="B5" s="4" t="s">
        <v>8</v>
      </c>
      <c r="C5" s="7" t="str">
        <f t="shared" si="0"/>
        <v>Lạp xưởng</v>
      </c>
      <c r="D5" s="8">
        <v>40159</v>
      </c>
      <c r="E5" s="6">
        <v>25</v>
      </c>
      <c r="F5" s="4">
        <f t="shared" si="1"/>
        <v>150000</v>
      </c>
      <c r="G5" s="9">
        <f t="shared" si="2"/>
        <v>3750000</v>
      </c>
      <c r="H5" s="22">
        <f t="shared" ref="H5:H11" si="4">IF(RIGHT(B5,1)="0",0,IF(RIGHT(B5,1)="1",10%,IF(RIGHT(B5,1)="2",15%)))</f>
        <v>0.1</v>
      </c>
      <c r="I5" s="9">
        <f t="shared" si="3"/>
        <v>4125000</v>
      </c>
    </row>
    <row r="6" spans="1:9" x14ac:dyDescent="0.25">
      <c r="A6" s="6">
        <v>4</v>
      </c>
      <c r="B6" s="4" t="s">
        <v>9</v>
      </c>
      <c r="C6" s="7" t="str">
        <f t="shared" si="0"/>
        <v>Khô mực</v>
      </c>
      <c r="D6" s="8">
        <v>40157</v>
      </c>
      <c r="E6" s="6">
        <v>12</v>
      </c>
      <c r="F6" s="4">
        <f t="shared" si="1"/>
        <v>240000</v>
      </c>
      <c r="G6" s="9">
        <f t="shared" si="2"/>
        <v>2880000</v>
      </c>
      <c r="H6" s="22">
        <f t="shared" si="4"/>
        <v>0.1</v>
      </c>
      <c r="I6" s="9">
        <f t="shared" si="3"/>
        <v>3168000</v>
      </c>
    </row>
    <row r="7" spans="1:9" x14ac:dyDescent="0.25">
      <c r="A7" s="6">
        <v>5</v>
      </c>
      <c r="B7" s="4" t="s">
        <v>10</v>
      </c>
      <c r="C7" s="7" t="str">
        <f t="shared" si="0"/>
        <v>Tôm khô</v>
      </c>
      <c r="D7" s="8">
        <v>40160</v>
      </c>
      <c r="E7" s="6">
        <v>20</v>
      </c>
      <c r="F7" s="4">
        <f t="shared" si="1"/>
        <v>200000</v>
      </c>
      <c r="G7" s="9">
        <f t="shared" si="2"/>
        <v>4000000</v>
      </c>
      <c r="H7" s="22">
        <f t="shared" si="4"/>
        <v>0</v>
      </c>
      <c r="I7" s="9">
        <f t="shared" si="3"/>
        <v>4000000</v>
      </c>
    </row>
    <row r="8" spans="1:9" x14ac:dyDescent="0.25">
      <c r="A8" s="6">
        <v>6</v>
      </c>
      <c r="B8" s="4" t="s">
        <v>11</v>
      </c>
      <c r="C8" s="7" t="str">
        <f t="shared" si="0"/>
        <v>Lạp xưởng</v>
      </c>
      <c r="D8" s="8">
        <v>40164</v>
      </c>
      <c r="E8" s="6">
        <v>30</v>
      </c>
      <c r="F8" s="4">
        <f t="shared" si="1"/>
        <v>150000</v>
      </c>
      <c r="G8" s="9">
        <f t="shared" si="2"/>
        <v>4500000</v>
      </c>
      <c r="H8" s="22">
        <f t="shared" si="4"/>
        <v>0.1</v>
      </c>
      <c r="I8" s="9">
        <f t="shared" si="3"/>
        <v>4950000</v>
      </c>
    </row>
    <row r="9" spans="1:9" x14ac:dyDescent="0.25">
      <c r="A9" s="6">
        <v>7</v>
      </c>
      <c r="B9" s="4" t="s">
        <v>12</v>
      </c>
      <c r="C9" s="7" t="str">
        <f t="shared" si="0"/>
        <v>Khô mực</v>
      </c>
      <c r="D9" s="8">
        <v>40168</v>
      </c>
      <c r="E9" s="6">
        <v>6</v>
      </c>
      <c r="F9" s="4">
        <f t="shared" si="1"/>
        <v>280000</v>
      </c>
      <c r="G9" s="9">
        <f t="shared" si="2"/>
        <v>1680000</v>
      </c>
      <c r="H9" s="22">
        <f t="shared" si="4"/>
        <v>0.15</v>
      </c>
      <c r="I9" s="9">
        <f t="shared" si="3"/>
        <v>1932000</v>
      </c>
    </row>
    <row r="10" spans="1:9" x14ac:dyDescent="0.25">
      <c r="A10" s="6">
        <v>8</v>
      </c>
      <c r="B10" s="4" t="s">
        <v>13</v>
      </c>
      <c r="C10" s="7" t="str">
        <f t="shared" si="0"/>
        <v>Tôm khô</v>
      </c>
      <c r="D10" s="8">
        <v>40174</v>
      </c>
      <c r="E10" s="6">
        <v>35</v>
      </c>
      <c r="F10" s="4">
        <f t="shared" si="1"/>
        <v>200000</v>
      </c>
      <c r="G10" s="9">
        <f t="shared" si="2"/>
        <v>7000000</v>
      </c>
      <c r="H10" s="22">
        <f t="shared" si="4"/>
        <v>0.15</v>
      </c>
      <c r="I10" s="9">
        <f t="shared" si="3"/>
        <v>8050000</v>
      </c>
    </row>
    <row r="11" spans="1:9" x14ac:dyDescent="0.25">
      <c r="A11" s="6">
        <v>9</v>
      </c>
      <c r="B11" s="4" t="s">
        <v>14</v>
      </c>
      <c r="C11" s="7" t="str">
        <f t="shared" si="0"/>
        <v>Tôm khô</v>
      </c>
      <c r="D11" s="8">
        <v>40176</v>
      </c>
      <c r="E11" s="6">
        <v>15</v>
      </c>
      <c r="F11" s="4">
        <f t="shared" si="1"/>
        <v>200000</v>
      </c>
      <c r="G11" s="9">
        <f t="shared" si="2"/>
        <v>3000000</v>
      </c>
      <c r="H11" s="22">
        <f t="shared" si="4"/>
        <v>0.1</v>
      </c>
      <c r="I11" s="9">
        <f t="shared" si="3"/>
        <v>3300000</v>
      </c>
    </row>
    <row r="12" spans="1:9" ht="15.75" thickBot="1" x14ac:dyDescent="0.3"/>
    <row r="13" spans="1:9" ht="16.5" thickTop="1" thickBot="1" x14ac:dyDescent="0.3">
      <c r="A13" s="10" t="s">
        <v>15</v>
      </c>
      <c r="B13" s="10"/>
      <c r="C13" s="10"/>
      <c r="D13" s="10"/>
      <c r="F13" s="17" t="s">
        <v>29</v>
      </c>
      <c r="G13" s="18"/>
      <c r="H13" s="18"/>
      <c r="I13" s="19"/>
    </row>
    <row r="14" spans="1:9" ht="30.75" thickBot="1" x14ac:dyDescent="0.3">
      <c r="A14" s="11" t="s">
        <v>16</v>
      </c>
      <c r="B14" s="11" t="s">
        <v>3</v>
      </c>
      <c r="C14" s="11" t="s">
        <v>17</v>
      </c>
      <c r="D14" s="11" t="s">
        <v>18</v>
      </c>
      <c r="F14" s="14" t="s">
        <v>3</v>
      </c>
      <c r="G14" s="1" t="s">
        <v>20</v>
      </c>
      <c r="H14" s="21" t="s">
        <v>22</v>
      </c>
      <c r="I14" s="2" t="s">
        <v>24</v>
      </c>
    </row>
    <row r="15" spans="1:9" ht="30.75" thickBot="1" x14ac:dyDescent="0.3">
      <c r="A15" s="11" t="s">
        <v>19</v>
      </c>
      <c r="B15" s="11" t="s">
        <v>20</v>
      </c>
      <c r="C15" s="12">
        <v>200000</v>
      </c>
      <c r="D15" s="12">
        <v>220000</v>
      </c>
      <c r="F15" s="15" t="s">
        <v>30</v>
      </c>
      <c r="G15" s="16">
        <f>SUMIF($C$3:$C$11,G14,$E$3:$E$11)</f>
        <v>70</v>
      </c>
      <c r="H15" s="16">
        <f t="shared" ref="H15:I15" si="5">SUMIF($C$3:$C$11,H14,$E$3:$E$11)</f>
        <v>60</v>
      </c>
      <c r="I15" s="16">
        <f t="shared" si="5"/>
        <v>28</v>
      </c>
    </row>
    <row r="16" spans="1:9" ht="15.75" thickTop="1" x14ac:dyDescent="0.25">
      <c r="A16" s="11" t="s">
        <v>21</v>
      </c>
      <c r="B16" s="11" t="s">
        <v>22</v>
      </c>
      <c r="C16" s="12">
        <v>150000</v>
      </c>
      <c r="D16" s="12">
        <v>180000</v>
      </c>
    </row>
    <row r="17" spans="1:9" x14ac:dyDescent="0.25">
      <c r="A17" s="11" t="s">
        <v>23</v>
      </c>
      <c r="B17" s="11" t="s">
        <v>24</v>
      </c>
      <c r="C17" s="12">
        <v>240000</v>
      </c>
      <c r="D17" s="12">
        <v>280000</v>
      </c>
      <c r="F17" s="20"/>
    </row>
    <row r="19" spans="1:9" x14ac:dyDescent="0.25">
      <c r="A19" s="13"/>
      <c r="B19" s="13" t="s">
        <v>3</v>
      </c>
      <c r="C19" s="23" t="s">
        <v>5</v>
      </c>
      <c r="D19" s="13"/>
      <c r="E19" s="13"/>
    </row>
    <row r="20" spans="1:9" x14ac:dyDescent="0.25">
      <c r="A20" s="13"/>
      <c r="B20" s="13" t="s">
        <v>31</v>
      </c>
      <c r="C20" s="24"/>
      <c r="D20" s="13"/>
      <c r="E20" s="13"/>
    </row>
    <row r="21" spans="1:9" x14ac:dyDescent="0.25">
      <c r="A21" s="13"/>
      <c r="B21" s="26" t="s">
        <v>33</v>
      </c>
      <c r="D21" s="13"/>
      <c r="E21" s="13"/>
    </row>
    <row r="22" spans="1:9" x14ac:dyDescent="0.25">
      <c r="A22" s="13"/>
      <c r="B22" s="13"/>
      <c r="C22" s="25" t="s">
        <v>32</v>
      </c>
      <c r="D22" s="13"/>
      <c r="E22" s="13"/>
    </row>
    <row r="23" spans="1:9" ht="30" x14ac:dyDescent="0.25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25</v>
      </c>
      <c r="G23" s="5" t="s">
        <v>26</v>
      </c>
      <c r="H23" s="5" t="s">
        <v>27</v>
      </c>
      <c r="I23" s="5" t="s">
        <v>28</v>
      </c>
    </row>
    <row r="24" spans="1:9" x14ac:dyDescent="0.25">
      <c r="A24" s="6">
        <v>1</v>
      </c>
      <c r="B24" s="4" t="s">
        <v>6</v>
      </c>
      <c r="C24" s="7" t="s">
        <v>24</v>
      </c>
      <c r="D24" s="8">
        <v>40151</v>
      </c>
      <c r="E24" s="6">
        <v>10</v>
      </c>
      <c r="F24" s="4">
        <v>280000</v>
      </c>
      <c r="G24" s="9">
        <v>2800000</v>
      </c>
      <c r="H24" s="22">
        <v>0</v>
      </c>
      <c r="I24" s="9">
        <v>2800000</v>
      </c>
    </row>
    <row r="25" spans="1:9" x14ac:dyDescent="0.25">
      <c r="A25" s="6">
        <v>2</v>
      </c>
      <c r="B25" s="4" t="s">
        <v>7</v>
      </c>
      <c r="C25" s="7" t="s">
        <v>22</v>
      </c>
      <c r="D25" s="8">
        <v>40154</v>
      </c>
      <c r="E25" s="6">
        <v>5</v>
      </c>
      <c r="F25" s="4">
        <v>180000</v>
      </c>
      <c r="G25" s="9">
        <v>900000</v>
      </c>
      <c r="H25" s="22">
        <v>0.15</v>
      </c>
      <c r="I25" s="9">
        <v>1035000</v>
      </c>
    </row>
    <row r="26" spans="1:9" x14ac:dyDescent="0.25">
      <c r="A26" s="6">
        <v>4</v>
      </c>
      <c r="B26" s="4" t="s">
        <v>9</v>
      </c>
      <c r="C26" s="7" t="s">
        <v>24</v>
      </c>
      <c r="D26" s="8">
        <v>40157</v>
      </c>
      <c r="E26" s="6">
        <v>12</v>
      </c>
      <c r="F26" s="4">
        <v>240000</v>
      </c>
      <c r="G26" s="9">
        <v>2880000</v>
      </c>
      <c r="H26" s="22">
        <v>0.1</v>
      </c>
      <c r="I26" s="9">
        <v>3168000</v>
      </c>
    </row>
    <row r="27" spans="1:9" x14ac:dyDescent="0.25">
      <c r="A27" s="6">
        <v>5</v>
      </c>
      <c r="B27" s="4" t="s">
        <v>10</v>
      </c>
      <c r="C27" s="7" t="s">
        <v>20</v>
      </c>
      <c r="D27" s="8">
        <v>40160</v>
      </c>
      <c r="E27" s="6">
        <v>20</v>
      </c>
      <c r="F27" s="4">
        <v>200000</v>
      </c>
      <c r="G27" s="9">
        <v>4000000</v>
      </c>
      <c r="H27" s="22">
        <v>0</v>
      </c>
      <c r="I27" s="9">
        <v>4000000</v>
      </c>
    </row>
    <row r="28" spans="1:9" x14ac:dyDescent="0.25">
      <c r="A28" s="6">
        <v>7</v>
      </c>
      <c r="B28" s="4" t="s">
        <v>12</v>
      </c>
      <c r="C28" s="7" t="s">
        <v>24</v>
      </c>
      <c r="D28" s="8">
        <v>40168</v>
      </c>
      <c r="E28" s="6">
        <v>6</v>
      </c>
      <c r="F28" s="4">
        <v>280000</v>
      </c>
      <c r="G28" s="9">
        <v>1680000</v>
      </c>
      <c r="H28" s="22">
        <v>0.15</v>
      </c>
      <c r="I28" s="9">
        <v>1932000</v>
      </c>
    </row>
    <row r="29" spans="1:9" x14ac:dyDescent="0.25">
      <c r="A29" s="6">
        <v>8</v>
      </c>
      <c r="B29" s="4" t="s">
        <v>13</v>
      </c>
      <c r="C29" s="7" t="s">
        <v>20</v>
      </c>
      <c r="D29" s="8">
        <v>40174</v>
      </c>
      <c r="E29" s="6">
        <v>35</v>
      </c>
      <c r="F29" s="4">
        <v>200000</v>
      </c>
      <c r="G29" s="9">
        <v>7000000</v>
      </c>
      <c r="H29" s="22">
        <v>0.15</v>
      </c>
      <c r="I29" s="9">
        <v>8050000</v>
      </c>
    </row>
    <row r="30" spans="1:9" x14ac:dyDescent="0.25">
      <c r="A30" s="6">
        <v>9</v>
      </c>
      <c r="B30" s="4" t="s">
        <v>14</v>
      </c>
      <c r="C30" s="7" t="s">
        <v>20</v>
      </c>
      <c r="D30" s="8">
        <v>40176</v>
      </c>
      <c r="E30" s="6">
        <v>15</v>
      </c>
      <c r="F30" s="4">
        <v>200000</v>
      </c>
      <c r="G30" s="9">
        <v>3000000</v>
      </c>
      <c r="H30" s="22">
        <v>0.1</v>
      </c>
      <c r="I30" s="9">
        <v>3300000</v>
      </c>
    </row>
  </sheetData>
  <mergeCells count="3">
    <mergeCell ref="A13:D13"/>
    <mergeCell ref="A1:I1"/>
    <mergeCell ref="F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SV</cp:lastModifiedBy>
  <dcterms:created xsi:type="dcterms:W3CDTF">2023-10-18T07:05:38Z</dcterms:created>
  <dcterms:modified xsi:type="dcterms:W3CDTF">2023-10-18T07:44:01Z</dcterms:modified>
</cp:coreProperties>
</file>