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0" yWindow="0" windowWidth="23040" windowHeight="8556"/>
  </bookViews>
  <sheets>
    <sheet name="Sheet1" sheetId="1" r:id="rId1"/>
  </sheets>
  <definedNames>
    <definedName name="_xlnm._FilterDatabase" localSheetId="0" hidden="1">Sheet1!$A$2:$I$11</definedName>
    <definedName name="_xlnm.Criteria" localSheetId="0">Sheet1!$D$18:$E$19</definedName>
    <definedName name="_xlnm.Extract" localSheetId="0">Sheet1!$A$27:$I$27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G15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<sst xmlns="http://schemas.openxmlformats.org/spreadsheetml/2006/main" count="92" uniqueCount="33">
  <si>
    <t>DOANH SỐ CHO THUÊ XE DU LUCHJ NĂM 2008</t>
  </si>
  <si>
    <t>STT</t>
  </si>
  <si>
    <t xml:space="preserve">Loại xe </t>
  </si>
  <si>
    <t>TG Thuê</t>
  </si>
  <si>
    <t>Ngày Thuê</t>
  </si>
  <si>
    <t xml:space="preserve">Số HĐ </t>
  </si>
  <si>
    <t xml:space="preserve">Số lượng xe </t>
  </si>
  <si>
    <t>Đơn giá</t>
  </si>
  <si>
    <t>Giảm</t>
  </si>
  <si>
    <t>Thành Tiền</t>
  </si>
  <si>
    <t>Buổi</t>
  </si>
  <si>
    <t>Ngày</t>
  </si>
  <si>
    <t>X101</t>
  </si>
  <si>
    <t>X302</t>
  </si>
  <si>
    <t>X308</t>
  </si>
  <si>
    <t>X309</t>
  </si>
  <si>
    <t>X103</t>
  </si>
  <si>
    <t>X204</t>
  </si>
  <si>
    <t>X205</t>
  </si>
  <si>
    <t>X106</t>
  </si>
  <si>
    <t>X207</t>
  </si>
  <si>
    <t>Bảng giá thuê xe DL</t>
  </si>
  <si>
    <t>X1</t>
  </si>
  <si>
    <t>X2</t>
  </si>
  <si>
    <t>X3</t>
  </si>
  <si>
    <t>Thống kê</t>
  </si>
  <si>
    <t>Xe</t>
  </si>
  <si>
    <t>Tổng Tiền</t>
  </si>
  <si>
    <t>4 chỗ</t>
  </si>
  <si>
    <t>15 chỗ</t>
  </si>
  <si>
    <t>7 chỗ</t>
  </si>
  <si>
    <t>&gt;=2</t>
  </si>
  <si>
    <t>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</si>
</sst>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BF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30" zoomScaleNormal="130" workbookViewId="0">
      <selection activeCell="F17" sqref="F17"/>
    </sheetView>
  </sheetViews>
  <sheetFormatPr defaultColWidth="10" defaultRowHeight="13.8" x14ac:dyDescent="0.25"/>
  <cols>
    <col min="1" max="16384" width="10" style="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7.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3">
        <v>1</v>
      </c>
      <c r="B3" s="3" t="str">
        <f>VLOOKUP(LEFT(E3,2),$A$14:$C$16,2,FALSE)</f>
        <v>4 chỗ</v>
      </c>
      <c r="C3" s="3" t="s">
        <v>10</v>
      </c>
      <c r="D3" s="5">
        <v>39677</v>
      </c>
      <c r="E3" s="3" t="s">
        <v>12</v>
      </c>
      <c r="F3" s="3">
        <v>1</v>
      </c>
      <c r="G3" s="3">
        <f>VLOOKUP(LEFT(E3,2),$A$14:$C$16,3,FALSE)</f>
        <v>50</v>
      </c>
      <c r="H3" s="9">
        <f>IF(C3="Ngày",0%,15%)+IF(F3&gt;2,10%,0)</f>
        <v>0.15</v>
      </c>
      <c r="I3" s="3">
        <f>F3*G3-(G3*F3)*H3</f>
        <v>42.5</v>
      </c>
    </row>
    <row r="4" spans="1:9" x14ac:dyDescent="0.25">
      <c r="A4" s="3">
        <v>2</v>
      </c>
      <c r="B4" s="3" t="str">
        <f t="shared" ref="B4:B11" si="0">VLOOKUP(LEFT(E4,2),$A$14:$C$16,2,FALSE)</f>
        <v>15 chỗ</v>
      </c>
      <c r="C4" s="3" t="s">
        <v>10</v>
      </c>
      <c r="D4" s="5">
        <v>39681</v>
      </c>
      <c r="E4" s="3" t="s">
        <v>13</v>
      </c>
      <c r="F4" s="3">
        <v>2</v>
      </c>
      <c r="G4" s="3">
        <f t="shared" ref="G4:G11" si="1">VLOOKUP(LEFT(E4,2),$A$14:$C$16,3,FALSE)</f>
        <v>100</v>
      </c>
      <c r="H4" s="9">
        <f t="shared" ref="H4:H11" si="2">IF(C4="Ngày",0%,15%)+IF(F4&gt;2,10%,0)</f>
        <v>0.15</v>
      </c>
      <c r="I4" s="3">
        <f t="shared" ref="I4:I11" si="3">F4*G4-(G4*F4)*H4</f>
        <v>170</v>
      </c>
    </row>
    <row r="5" spans="1:9" x14ac:dyDescent="0.25">
      <c r="A5" s="3">
        <v>3</v>
      </c>
      <c r="B5" s="3" t="str">
        <f t="shared" si="0"/>
        <v>4 chỗ</v>
      </c>
      <c r="C5" s="3" t="s">
        <v>11</v>
      </c>
      <c r="D5" s="5">
        <v>39704</v>
      </c>
      <c r="E5" s="3" t="s">
        <v>16</v>
      </c>
      <c r="F5" s="3">
        <v>4</v>
      </c>
      <c r="G5" s="3">
        <f t="shared" si="1"/>
        <v>50</v>
      </c>
      <c r="H5" s="9">
        <f t="shared" si="2"/>
        <v>0.1</v>
      </c>
      <c r="I5" s="3">
        <f t="shared" si="3"/>
        <v>180</v>
      </c>
    </row>
    <row r="6" spans="1:9" x14ac:dyDescent="0.25">
      <c r="A6" s="3">
        <v>4</v>
      </c>
      <c r="B6" s="3" t="str">
        <f t="shared" si="0"/>
        <v>7 chỗ</v>
      </c>
      <c r="C6" s="3" t="s">
        <v>10</v>
      </c>
      <c r="D6" s="5">
        <v>39710</v>
      </c>
      <c r="E6" s="3" t="s">
        <v>17</v>
      </c>
      <c r="F6" s="3">
        <v>1</v>
      </c>
      <c r="G6" s="3">
        <f t="shared" si="1"/>
        <v>70</v>
      </c>
      <c r="H6" s="9">
        <f t="shared" si="2"/>
        <v>0.15</v>
      </c>
      <c r="I6" s="3">
        <f t="shared" si="3"/>
        <v>59.5</v>
      </c>
    </row>
    <row r="7" spans="1:9" x14ac:dyDescent="0.25">
      <c r="A7" s="3">
        <v>5</v>
      </c>
      <c r="B7" s="3" t="str">
        <f t="shared" si="0"/>
        <v>7 chỗ</v>
      </c>
      <c r="C7" s="3" t="s">
        <v>11</v>
      </c>
      <c r="D7" s="5">
        <v>39716</v>
      </c>
      <c r="E7" s="3" t="s">
        <v>18</v>
      </c>
      <c r="F7" s="3">
        <v>1</v>
      </c>
      <c r="G7" s="3">
        <f t="shared" si="1"/>
        <v>70</v>
      </c>
      <c r="H7" s="9">
        <f t="shared" si="2"/>
        <v>0</v>
      </c>
      <c r="I7" s="3">
        <f t="shared" si="3"/>
        <v>70</v>
      </c>
    </row>
    <row r="8" spans="1:9" x14ac:dyDescent="0.25">
      <c r="A8" s="3">
        <v>6</v>
      </c>
      <c r="B8" s="3" t="str">
        <f t="shared" si="0"/>
        <v>4 chỗ</v>
      </c>
      <c r="C8" s="3" t="s">
        <v>11</v>
      </c>
      <c r="D8" s="5">
        <v>39721</v>
      </c>
      <c r="E8" s="3" t="s">
        <v>19</v>
      </c>
      <c r="F8" s="3">
        <v>3</v>
      </c>
      <c r="G8" s="3">
        <f t="shared" si="1"/>
        <v>50</v>
      </c>
      <c r="H8" s="9">
        <f t="shared" si="2"/>
        <v>0.1</v>
      </c>
      <c r="I8" s="3">
        <f t="shared" si="3"/>
        <v>135</v>
      </c>
    </row>
    <row r="9" spans="1:9" x14ac:dyDescent="0.25">
      <c r="A9" s="3">
        <v>7</v>
      </c>
      <c r="B9" s="3" t="str">
        <f t="shared" si="0"/>
        <v>7 chỗ</v>
      </c>
      <c r="C9" s="3" t="s">
        <v>11</v>
      </c>
      <c r="D9" s="5">
        <v>39735</v>
      </c>
      <c r="E9" s="3" t="s">
        <v>20</v>
      </c>
      <c r="F9" s="3">
        <v>4</v>
      </c>
      <c r="G9" s="3">
        <f t="shared" si="1"/>
        <v>70</v>
      </c>
      <c r="H9" s="9">
        <f t="shared" si="2"/>
        <v>0.1</v>
      </c>
      <c r="I9" s="3">
        <f t="shared" si="3"/>
        <v>252</v>
      </c>
    </row>
    <row r="10" spans="1:9" x14ac:dyDescent="0.25">
      <c r="A10" s="3">
        <v>8</v>
      </c>
      <c r="B10" s="3" t="str">
        <f t="shared" si="0"/>
        <v>15 chỗ</v>
      </c>
      <c r="C10" s="3" t="s">
        <v>10</v>
      </c>
      <c r="D10" s="5">
        <v>39740</v>
      </c>
      <c r="E10" s="3" t="s">
        <v>14</v>
      </c>
      <c r="F10" s="3">
        <v>2</v>
      </c>
      <c r="G10" s="3">
        <f t="shared" si="1"/>
        <v>100</v>
      </c>
      <c r="H10" s="9">
        <f t="shared" si="2"/>
        <v>0.15</v>
      </c>
      <c r="I10" s="3">
        <f t="shared" si="3"/>
        <v>170</v>
      </c>
    </row>
    <row r="11" spans="1:9" x14ac:dyDescent="0.25">
      <c r="A11" s="3">
        <v>9</v>
      </c>
      <c r="B11" s="3" t="str">
        <f t="shared" si="0"/>
        <v>15 chỗ</v>
      </c>
      <c r="C11" s="3" t="s">
        <v>11</v>
      </c>
      <c r="D11" s="5">
        <v>39763</v>
      </c>
      <c r="E11" s="3" t="s">
        <v>15</v>
      </c>
      <c r="F11" s="3">
        <v>2</v>
      </c>
      <c r="G11" s="3">
        <f t="shared" si="1"/>
        <v>100</v>
      </c>
      <c r="H11" s="9">
        <f t="shared" si="2"/>
        <v>0</v>
      </c>
      <c r="I11" s="3">
        <f t="shared" si="3"/>
        <v>200</v>
      </c>
    </row>
    <row r="13" spans="1:9" x14ac:dyDescent="0.25">
      <c r="A13" s="6" t="s">
        <v>21</v>
      </c>
      <c r="B13" s="6"/>
      <c r="C13" s="7" t="s">
        <v>7</v>
      </c>
      <c r="F13" s="8" t="s">
        <v>25</v>
      </c>
      <c r="G13" s="8"/>
      <c r="H13" s="8"/>
      <c r="I13" s="8"/>
    </row>
    <row r="14" spans="1:9" x14ac:dyDescent="0.25">
      <c r="A14" s="7" t="s">
        <v>22</v>
      </c>
      <c r="B14" s="7" t="s">
        <v>28</v>
      </c>
      <c r="C14" s="7">
        <v>50</v>
      </c>
      <c r="F14" s="3" t="s">
        <v>26</v>
      </c>
      <c r="G14" s="3" t="s">
        <v>28</v>
      </c>
      <c r="H14" s="3" t="s">
        <v>30</v>
      </c>
      <c r="I14" s="3" t="s">
        <v>29</v>
      </c>
    </row>
    <row r="15" spans="1:9" x14ac:dyDescent="0.25">
      <c r="A15" s="7" t="s">
        <v>23</v>
      </c>
      <c r="B15" s="7" t="s">
        <v>30</v>
      </c>
      <c r="C15" s="7">
        <v>70</v>
      </c>
      <c r="F15" s="3" t="s">
        <v>27</v>
      </c>
      <c r="G15" s="3">
        <f>SUMIF($B$3:$B$11,G14,$I$3:$I$11)</f>
        <v>357.5</v>
      </c>
      <c r="H15" s="3">
        <f t="shared" ref="H15:I15" si="4">SUMIF($B$3:$B$11,H14,$I$3:$I$11)</f>
        <v>381.5</v>
      </c>
      <c r="I15" s="3">
        <f t="shared" si="4"/>
        <v>540</v>
      </c>
    </row>
    <row r="16" spans="1:9" x14ac:dyDescent="0.25">
      <c r="A16" s="7" t="s">
        <v>24</v>
      </c>
      <c r="B16" s="7" t="s">
        <v>29</v>
      </c>
      <c r="C16" s="7">
        <v>100</v>
      </c>
    </row>
    <row r="18" spans="1:9" ht="27.6" x14ac:dyDescent="0.25">
      <c r="A18" s="3" t="s">
        <v>3</v>
      </c>
      <c r="B18" s="4" t="s">
        <v>6</v>
      </c>
      <c r="D18" s="3" t="s">
        <v>3</v>
      </c>
      <c r="E18" s="4" t="s">
        <v>6</v>
      </c>
    </row>
    <row r="19" spans="1:9" x14ac:dyDescent="0.25">
      <c r="A19" s="3" t="s">
        <v>11</v>
      </c>
      <c r="B19" s="3" t="s">
        <v>31</v>
      </c>
      <c r="D19" s="3" t="s">
        <v>10</v>
      </c>
      <c r="E19" s="3" t="s">
        <v>32</v>
      </c>
    </row>
    <row r="21" spans="1:9" ht="27.6" x14ac:dyDescent="0.25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4" t="s">
        <v>6</v>
      </c>
      <c r="G21" s="3" t="s">
        <v>7</v>
      </c>
      <c r="H21" s="3" t="s">
        <v>8</v>
      </c>
      <c r="I21" s="3" t="s">
        <v>9</v>
      </c>
    </row>
    <row r="22" spans="1:9" x14ac:dyDescent="0.25">
      <c r="A22" s="3">
        <v>3</v>
      </c>
      <c r="B22" s="3" t="s">
        <v>28</v>
      </c>
      <c r="C22" s="3" t="s">
        <v>11</v>
      </c>
      <c r="D22" s="5">
        <v>39704</v>
      </c>
      <c r="E22" s="3" t="s">
        <v>16</v>
      </c>
      <c r="F22" s="3">
        <v>4</v>
      </c>
      <c r="G22" s="3">
        <v>50</v>
      </c>
      <c r="H22" s="9">
        <v>0.1</v>
      </c>
      <c r="I22" s="3">
        <v>180</v>
      </c>
    </row>
    <row r="23" spans="1:9" x14ac:dyDescent="0.25">
      <c r="A23" s="3">
        <v>6</v>
      </c>
      <c r="B23" s="3" t="s">
        <v>28</v>
      </c>
      <c r="C23" s="3" t="s">
        <v>11</v>
      </c>
      <c r="D23" s="5">
        <v>39721</v>
      </c>
      <c r="E23" s="3" t="s">
        <v>19</v>
      </c>
      <c r="F23" s="3">
        <v>3</v>
      </c>
      <c r="G23" s="3">
        <v>50</v>
      </c>
      <c r="H23" s="9">
        <v>0.1</v>
      </c>
      <c r="I23" s="3">
        <v>135</v>
      </c>
    </row>
    <row r="24" spans="1:9" x14ac:dyDescent="0.25">
      <c r="A24" s="3">
        <v>7</v>
      </c>
      <c r="B24" s="3" t="s">
        <v>30</v>
      </c>
      <c r="C24" s="3" t="s">
        <v>11</v>
      </c>
      <c r="D24" s="5">
        <v>39735</v>
      </c>
      <c r="E24" s="3" t="s">
        <v>20</v>
      </c>
      <c r="F24" s="3">
        <v>4</v>
      </c>
      <c r="G24" s="3">
        <v>70</v>
      </c>
      <c r="H24" s="9">
        <v>0.1</v>
      </c>
      <c r="I24" s="3">
        <v>252</v>
      </c>
    </row>
    <row r="25" spans="1:9" x14ac:dyDescent="0.25">
      <c r="A25" s="3">
        <v>9</v>
      </c>
      <c r="B25" s="3" t="s">
        <v>29</v>
      </c>
      <c r="C25" s="3" t="s">
        <v>11</v>
      </c>
      <c r="D25" s="5">
        <v>39763</v>
      </c>
      <c r="E25" s="3" t="s">
        <v>15</v>
      </c>
      <c r="F25" s="3">
        <v>2</v>
      </c>
      <c r="G25" s="3">
        <v>100</v>
      </c>
      <c r="H25" s="9">
        <v>0</v>
      </c>
      <c r="I25" s="3">
        <v>200</v>
      </c>
    </row>
    <row r="27" spans="1:9" ht="27.6" x14ac:dyDescent="0.25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4" t="s">
        <v>6</v>
      </c>
      <c r="G27" s="3" t="s">
        <v>7</v>
      </c>
      <c r="H27" s="3" t="s">
        <v>8</v>
      </c>
      <c r="I27" s="3" t="s">
        <v>9</v>
      </c>
    </row>
    <row r="28" spans="1:9" x14ac:dyDescent="0.25">
      <c r="A28" s="3">
        <v>1</v>
      </c>
      <c r="B28" s="3" t="s">
        <v>28</v>
      </c>
      <c r="C28" s="3" t="s">
        <v>10</v>
      </c>
      <c r="D28" s="5">
        <v>39677</v>
      </c>
      <c r="E28" s="3" t="s">
        <v>12</v>
      </c>
      <c r="F28" s="3">
        <v>1</v>
      </c>
      <c r="G28" s="3">
        <v>50</v>
      </c>
      <c r="H28" s="9">
        <v>0.15</v>
      </c>
      <c r="I28" s="3">
        <v>42.5</v>
      </c>
    </row>
    <row r="29" spans="1:9" x14ac:dyDescent="0.25">
      <c r="A29" s="3">
        <v>2</v>
      </c>
      <c r="B29" s="3" t="s">
        <v>29</v>
      </c>
      <c r="C29" s="3" t="s">
        <v>10</v>
      </c>
      <c r="D29" s="5">
        <v>39681</v>
      </c>
      <c r="E29" s="3" t="s">
        <v>13</v>
      </c>
      <c r="F29" s="3">
        <v>2</v>
      </c>
      <c r="G29" s="3">
        <v>100</v>
      </c>
      <c r="H29" s="9">
        <v>0.15</v>
      </c>
      <c r="I29" s="3">
        <v>170</v>
      </c>
    </row>
    <row r="30" spans="1:9" x14ac:dyDescent="0.25">
      <c r="A30" s="3">
        <v>4</v>
      </c>
      <c r="B30" s="3" t="s">
        <v>30</v>
      </c>
      <c r="C30" s="3" t="s">
        <v>10</v>
      </c>
      <c r="D30" s="5">
        <v>39710</v>
      </c>
      <c r="E30" s="3" t="s">
        <v>17</v>
      </c>
      <c r="F30" s="3">
        <v>1</v>
      </c>
      <c r="G30" s="3">
        <v>70</v>
      </c>
      <c r="H30" s="9">
        <v>0.15</v>
      </c>
      <c r="I30" s="3">
        <v>59.5</v>
      </c>
    </row>
    <row r="31" spans="1:9" x14ac:dyDescent="0.25">
      <c r="A31" s="3">
        <v>8</v>
      </c>
      <c r="B31" s="3" t="s">
        <v>29</v>
      </c>
      <c r="C31" s="3" t="s">
        <v>10</v>
      </c>
      <c r="D31" s="5">
        <v>39740</v>
      </c>
      <c r="E31" s="3" t="s">
        <v>14</v>
      </c>
      <c r="F31" s="3">
        <v>2</v>
      </c>
      <c r="G31" s="3">
        <v>100</v>
      </c>
      <c r="H31" s="9">
        <v>0.15</v>
      </c>
      <c r="I31" s="3">
        <v>170</v>
      </c>
    </row>
  </sheetData>
  <mergeCells count="3">
    <mergeCell ref="A1:I1"/>
    <mergeCell ref="A13:B13"/>
    <mergeCell ref="F13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2023-10-21T17:29:03Z</dcterms:created>
  <dcterms:modified xsi:type="dcterms:W3CDTF">2023-10-21T18:06:56Z</dcterms:modified>
</cp:coreProperties>
</file>