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306231316\THUD\"/>
    </mc:Choice>
  </mc:AlternateContent>
  <bookViews>
    <workbookView xWindow="0" yWindow="0" windowWidth="23040" windowHeight="8556"/>
  </bookViews>
  <sheets>
    <sheet name="Sheet1" sheetId="1" r:id="rId1"/>
  </sheets>
  <definedNames>
    <definedName name="_xlnm._FilterDatabase" localSheetId="0" hidden="1">Sheet1!$A$3:$H$12</definedName>
    <definedName name="_xlnm.Criteria" localSheetId="0">Sheet1!$B$24:$C$25</definedName>
    <definedName name="_xlnm.Extract" localSheetId="0">Sheet1!$A$27:$H$27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0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E5" i="1"/>
  <c r="E6" i="1"/>
  <c r="E7" i="1"/>
  <c r="E8" i="1"/>
  <c r="E9" i="1"/>
  <c r="E10" i="1"/>
  <c r="E11" i="1"/>
  <c r="E12" i="1"/>
  <c r="E4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<sst xmlns="http://schemas.openxmlformats.org/spreadsheetml/2006/main" count="66" uniqueCount="39">
  <si>
    <t>Gõ tên thí sinh vào đây</t>
  </si>
  <si>
    <t>BẢNG LƯƠNG + THƯỞNG TÉT 2010</t>
  </si>
  <si>
    <t>STT</t>
  </si>
  <si>
    <t>HỌ TÊN</t>
  </si>
  <si>
    <t>PHÂN XƯỞNG</t>
  </si>
  <si>
    <t>CÔNG VIỆC</t>
  </si>
  <si>
    <t>TIỀN CÔNG</t>
  </si>
  <si>
    <t>NGÀY CÔNG</t>
  </si>
  <si>
    <t>THƯỞNG</t>
  </si>
  <si>
    <t>THỰC LÃNH</t>
  </si>
  <si>
    <t xml:space="preserve">Trần Tấn An </t>
  </si>
  <si>
    <t>1C</t>
  </si>
  <si>
    <t>2C</t>
  </si>
  <si>
    <t>3C</t>
  </si>
  <si>
    <t>2P</t>
  </si>
  <si>
    <t>3P</t>
  </si>
  <si>
    <t>1H</t>
  </si>
  <si>
    <t>2H</t>
  </si>
  <si>
    <t>Lê Anh Khoa</t>
  </si>
  <si>
    <t>Nguyễn Khải</t>
  </si>
  <si>
    <t>Võ Thế Bảo</t>
  </si>
  <si>
    <t>Trần Văn Lộc</t>
  </si>
  <si>
    <t>Phan Kế Bình</t>
  </si>
  <si>
    <t>Đinh Văn Trí</t>
  </si>
  <si>
    <t>Dương Phát</t>
  </si>
  <si>
    <t>Lê Ngọc Thu</t>
  </si>
  <si>
    <t>QUI ĐỊNH MỨC THƯỞNG</t>
  </si>
  <si>
    <t>SỐ NGÀY</t>
  </si>
  <si>
    <t>MỨC THƯỞNG</t>
  </si>
  <si>
    <t>BẢNG THÙ LAO CÔNG VIỆC</t>
  </si>
  <si>
    <t>C</t>
  </si>
  <si>
    <t>Thợ chính</t>
  </si>
  <si>
    <t>P</t>
  </si>
  <si>
    <t>Thợ phụ</t>
  </si>
  <si>
    <t>H</t>
  </si>
  <si>
    <t>Học việc</t>
  </si>
  <si>
    <t>MÃ SỐ</t>
  </si>
  <si>
    <t>Thống kê tổng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</si>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</sst>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double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left" vertical="center"/>
    </xf>
    <xf numFmtId="9" fontId="1" fillId="2" borderId="9" xfId="0" applyNumberFormat="1" applyFont="1" applyFill="1" applyBorder="1" applyAlignment="1">
      <alignment horizontal="right" vertical="center"/>
    </xf>
    <xf numFmtId="9" fontId="1" fillId="2" borderId="10" xfId="0" applyNumberFormat="1" applyFont="1" applyFill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1" xfId="0" applyFont="1" applyBorder="1"/>
    <xf numFmtId="1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15" zoomScaleNormal="115" workbookViewId="0">
      <selection activeCell="A27" sqref="A27"/>
    </sheetView>
  </sheetViews>
  <sheetFormatPr defaultRowHeight="18" customHeight="1" x14ac:dyDescent="0.25"/>
  <cols>
    <col min="1" max="1" width="7.33203125" style="2" customWidth="1"/>
    <col min="2" max="2" width="15" style="2" bestFit="1" customWidth="1"/>
    <col min="3" max="3" width="14.6640625" style="2" bestFit="1" customWidth="1"/>
    <col min="4" max="4" width="12.21875" style="2" customWidth="1"/>
    <col min="5" max="5" width="11.88671875" style="2" bestFit="1" customWidth="1"/>
    <col min="6" max="6" width="13.109375" style="2" bestFit="1" customWidth="1"/>
    <col min="7" max="7" width="9.6640625" style="2" bestFit="1" customWidth="1"/>
    <col min="8" max="8" width="12.88671875" style="2" bestFit="1" customWidth="1"/>
    <col min="9" max="16384" width="8.88671875" style="2"/>
  </cols>
  <sheetData>
    <row r="1" spans="1:8" ht="18" customHeight="1" x14ac:dyDescent="0.25">
      <c r="A1" s="3" t="s">
        <v>0</v>
      </c>
      <c r="B1" s="3"/>
      <c r="C1" s="3"/>
    </row>
    <row r="2" spans="1:8" ht="18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ht="18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spans="1:8" ht="18" customHeight="1" x14ac:dyDescent="0.25">
      <c r="A4" s="4">
        <v>1</v>
      </c>
      <c r="B4" s="4" t="s">
        <v>10</v>
      </c>
      <c r="C4" s="4" t="s">
        <v>11</v>
      </c>
      <c r="D4" s="4" t="str">
        <f>VLOOKUP(RIGHT(C4,1),$A$20:$C$22,2,FALSE)</f>
        <v>Thợ chính</v>
      </c>
      <c r="E4" s="4">
        <f>VLOOKUP(RIGHT(C4,1),$A$20:$C$22,3,FALSE)</f>
        <v>80000</v>
      </c>
      <c r="F4" s="4">
        <v>22</v>
      </c>
      <c r="G4" s="19">
        <f>HLOOKUP(F4,$C$15:$F$16,2,TRUE)</f>
        <v>0.1</v>
      </c>
      <c r="H4" s="4">
        <f>E4*F4+(F4*E4)*G4</f>
        <v>1936000</v>
      </c>
    </row>
    <row r="5" spans="1:8" ht="18" customHeight="1" x14ac:dyDescent="0.25">
      <c r="A5" s="4">
        <v>2</v>
      </c>
      <c r="B5" s="4" t="s">
        <v>18</v>
      </c>
      <c r="C5" s="4" t="s">
        <v>14</v>
      </c>
      <c r="D5" s="4" t="str">
        <f t="shared" ref="D5:D12" si="0">VLOOKUP(RIGHT(C5,1),$A$20:$C$22,2,FALSE)</f>
        <v>Thợ phụ</v>
      </c>
      <c r="E5" s="4">
        <f t="shared" ref="E5:E12" si="1">VLOOKUP(RIGHT(C5,1),$A$20:$C$22,3,FALSE)</f>
        <v>50000</v>
      </c>
      <c r="F5" s="4">
        <v>27</v>
      </c>
      <c r="G5" s="19">
        <f t="shared" ref="G5:G12" si="2">HLOOKUP(F5,$C$15:$F$16,2,TRUE)</f>
        <v>0.2</v>
      </c>
      <c r="H5" s="4">
        <f t="shared" ref="H5:H12" si="3">E5*F5+(F5*E5)*G5</f>
        <v>1620000</v>
      </c>
    </row>
    <row r="6" spans="1:8" ht="18" customHeight="1" x14ac:dyDescent="0.25">
      <c r="A6" s="4">
        <v>3</v>
      </c>
      <c r="B6" s="4" t="s">
        <v>19</v>
      </c>
      <c r="C6" s="4" t="s">
        <v>12</v>
      </c>
      <c r="D6" s="4" t="str">
        <f t="shared" si="0"/>
        <v>Thợ chính</v>
      </c>
      <c r="E6" s="4">
        <f t="shared" si="1"/>
        <v>80000</v>
      </c>
      <c r="F6" s="4">
        <v>15</v>
      </c>
      <c r="G6" s="19">
        <f t="shared" si="2"/>
        <v>0.05</v>
      </c>
      <c r="H6" s="4">
        <f t="shared" si="3"/>
        <v>1260000</v>
      </c>
    </row>
    <row r="7" spans="1:8" ht="18" customHeight="1" x14ac:dyDescent="0.25">
      <c r="A7" s="4">
        <v>4</v>
      </c>
      <c r="B7" s="4" t="s">
        <v>20</v>
      </c>
      <c r="C7" s="4" t="s">
        <v>15</v>
      </c>
      <c r="D7" s="4" t="str">
        <f t="shared" si="0"/>
        <v>Thợ phụ</v>
      </c>
      <c r="E7" s="4">
        <f t="shared" si="1"/>
        <v>50000</v>
      </c>
      <c r="F7" s="4">
        <v>8</v>
      </c>
      <c r="G7" s="19">
        <f t="shared" si="2"/>
        <v>0</v>
      </c>
      <c r="H7" s="4">
        <f t="shared" si="3"/>
        <v>400000</v>
      </c>
    </row>
    <row r="8" spans="1:8" ht="18" customHeight="1" x14ac:dyDescent="0.25">
      <c r="A8" s="4">
        <v>5</v>
      </c>
      <c r="B8" s="4" t="s">
        <v>21</v>
      </c>
      <c r="C8" s="4" t="s">
        <v>11</v>
      </c>
      <c r="D8" s="4" t="str">
        <f t="shared" si="0"/>
        <v>Thợ chính</v>
      </c>
      <c r="E8" s="4">
        <f t="shared" si="1"/>
        <v>80000</v>
      </c>
      <c r="F8" s="4">
        <v>29</v>
      </c>
      <c r="G8" s="19">
        <f t="shared" si="2"/>
        <v>0.2</v>
      </c>
      <c r="H8" s="4">
        <f t="shared" si="3"/>
        <v>2784000</v>
      </c>
    </row>
    <row r="9" spans="1:8" ht="18" customHeight="1" x14ac:dyDescent="0.25">
      <c r="A9" s="4">
        <v>6</v>
      </c>
      <c r="B9" s="4" t="s">
        <v>22</v>
      </c>
      <c r="C9" s="4" t="s">
        <v>16</v>
      </c>
      <c r="D9" s="4" t="str">
        <f t="shared" si="0"/>
        <v>Học việc</v>
      </c>
      <c r="E9" s="4">
        <f t="shared" si="1"/>
        <v>25000</v>
      </c>
      <c r="F9" s="4">
        <v>22</v>
      </c>
      <c r="G9" s="19">
        <f t="shared" si="2"/>
        <v>0.1</v>
      </c>
      <c r="H9" s="4">
        <f t="shared" si="3"/>
        <v>605000</v>
      </c>
    </row>
    <row r="10" spans="1:8" ht="18" customHeight="1" x14ac:dyDescent="0.25">
      <c r="A10" s="4">
        <v>7</v>
      </c>
      <c r="B10" s="4" t="s">
        <v>23</v>
      </c>
      <c r="C10" s="4" t="s">
        <v>13</v>
      </c>
      <c r="D10" s="4" t="str">
        <f t="shared" si="0"/>
        <v>Thợ chính</v>
      </c>
      <c r="E10" s="4">
        <f t="shared" si="1"/>
        <v>80000</v>
      </c>
      <c r="F10" s="4">
        <v>18</v>
      </c>
      <c r="G10" s="19">
        <f t="shared" si="2"/>
        <v>0.05</v>
      </c>
      <c r="H10" s="4">
        <f t="shared" si="3"/>
        <v>1512000</v>
      </c>
    </row>
    <row r="11" spans="1:8" ht="18" customHeight="1" x14ac:dyDescent="0.25">
      <c r="A11" s="4">
        <v>8</v>
      </c>
      <c r="B11" s="4" t="s">
        <v>24</v>
      </c>
      <c r="C11" s="4" t="s">
        <v>17</v>
      </c>
      <c r="D11" s="4" t="str">
        <f t="shared" si="0"/>
        <v>Học việc</v>
      </c>
      <c r="E11" s="4">
        <f t="shared" si="1"/>
        <v>25000</v>
      </c>
      <c r="F11" s="4">
        <v>13</v>
      </c>
      <c r="G11" s="19">
        <f t="shared" si="2"/>
        <v>0.05</v>
      </c>
      <c r="H11" s="4">
        <f t="shared" si="3"/>
        <v>341250</v>
      </c>
    </row>
    <row r="12" spans="1:8" ht="18" customHeight="1" x14ac:dyDescent="0.25">
      <c r="A12" s="4">
        <v>9</v>
      </c>
      <c r="B12" s="4" t="s">
        <v>25</v>
      </c>
      <c r="C12" s="4" t="s">
        <v>12</v>
      </c>
      <c r="D12" s="4" t="str">
        <f t="shared" si="0"/>
        <v>Thợ chính</v>
      </c>
      <c r="E12" s="4">
        <f t="shared" si="1"/>
        <v>80000</v>
      </c>
      <c r="F12" s="4">
        <v>9</v>
      </c>
      <c r="G12" s="19">
        <f t="shared" si="2"/>
        <v>0</v>
      </c>
      <c r="H12" s="4">
        <f t="shared" si="3"/>
        <v>720000</v>
      </c>
    </row>
    <row r="13" spans="1:8" ht="18" customHeight="1" thickBot="1" x14ac:dyDescent="0.3"/>
    <row r="14" spans="1:8" ht="18" customHeight="1" thickTop="1" thickBot="1" x14ac:dyDescent="0.3">
      <c r="B14" s="5" t="s">
        <v>26</v>
      </c>
      <c r="C14" s="6"/>
      <c r="D14" s="6"/>
      <c r="E14" s="6"/>
      <c r="F14" s="7"/>
    </row>
    <row r="15" spans="1:8" ht="18" customHeight="1" thickTop="1" thickBot="1" x14ac:dyDescent="0.3">
      <c r="B15" s="8" t="s">
        <v>27</v>
      </c>
      <c r="C15" s="9">
        <v>0</v>
      </c>
      <c r="D15" s="9">
        <v>10</v>
      </c>
      <c r="E15" s="9">
        <v>20</v>
      </c>
      <c r="F15" s="10">
        <v>25</v>
      </c>
    </row>
    <row r="16" spans="1:8" ht="18" customHeight="1" thickTop="1" thickBot="1" x14ac:dyDescent="0.3">
      <c r="B16" s="11" t="s">
        <v>28</v>
      </c>
      <c r="C16" s="12">
        <v>0</v>
      </c>
      <c r="D16" s="12">
        <v>0.05</v>
      </c>
      <c r="E16" s="12">
        <v>0.1</v>
      </c>
      <c r="F16" s="13">
        <v>0.2</v>
      </c>
    </row>
    <row r="17" spans="1:8" ht="18" customHeight="1" thickTop="1" thickBot="1" x14ac:dyDescent="0.3"/>
    <row r="18" spans="1:8" ht="18" customHeight="1" thickTop="1" thickBot="1" x14ac:dyDescent="0.3">
      <c r="A18" s="14" t="s">
        <v>29</v>
      </c>
      <c r="B18" s="14"/>
      <c r="C18" s="14"/>
      <c r="D18" s="15" t="s">
        <v>37</v>
      </c>
    </row>
    <row r="19" spans="1:8" ht="18" customHeight="1" thickTop="1" thickBot="1" x14ac:dyDescent="0.3">
      <c r="A19" s="16" t="s">
        <v>36</v>
      </c>
      <c r="B19" s="16" t="s">
        <v>5</v>
      </c>
      <c r="C19" s="16" t="s">
        <v>6</v>
      </c>
      <c r="D19" s="15"/>
    </row>
    <row r="20" spans="1:8" ht="18" customHeight="1" thickTop="1" thickBot="1" x14ac:dyDescent="0.3">
      <c r="A20" s="16" t="s">
        <v>30</v>
      </c>
      <c r="B20" s="16" t="s">
        <v>31</v>
      </c>
      <c r="C20" s="17">
        <v>80000</v>
      </c>
      <c r="D20" s="18">
        <f>SUMIF($D$4:$D$12,B20,$H$4:$H$12)</f>
        <v>8212000</v>
      </c>
    </row>
    <row r="21" spans="1:8" ht="18" customHeight="1" thickTop="1" thickBot="1" x14ac:dyDescent="0.3">
      <c r="A21" s="16" t="s">
        <v>32</v>
      </c>
      <c r="B21" s="16" t="s">
        <v>33</v>
      </c>
      <c r="C21" s="17">
        <v>50000</v>
      </c>
      <c r="D21" s="18">
        <f t="shared" ref="D21:D22" si="4">SUMIF($D$4:$D$12,B21,$H$4:$H$12)</f>
        <v>2020000</v>
      </c>
    </row>
    <row r="22" spans="1:8" ht="18" customHeight="1" thickTop="1" thickBot="1" x14ac:dyDescent="0.3">
      <c r="A22" s="16" t="s">
        <v>34</v>
      </c>
      <c r="B22" s="16" t="s">
        <v>35</v>
      </c>
      <c r="C22" s="17">
        <v>25000</v>
      </c>
      <c r="D22" s="18">
        <f t="shared" si="4"/>
        <v>946250</v>
      </c>
    </row>
    <row r="23" spans="1:8" ht="18" customHeight="1" thickTop="1" x14ac:dyDescent="0.25"/>
    <row r="24" spans="1:8" ht="18" customHeight="1" x14ac:dyDescent="0.25">
      <c r="B24" s="4" t="s">
        <v>5</v>
      </c>
      <c r="C24" s="4" t="s">
        <v>8</v>
      </c>
    </row>
    <row r="25" spans="1:8" ht="18" customHeight="1" x14ac:dyDescent="0.25">
      <c r="B25" s="4" t="s">
        <v>31</v>
      </c>
      <c r="C25" s="4" t="s">
        <v>38</v>
      </c>
    </row>
    <row r="27" spans="1:8" ht="18" customHeight="1" x14ac:dyDescent="0.25">
      <c r="A27" s="4" t="s">
        <v>2</v>
      </c>
      <c r="B27" s="4" t="s">
        <v>3</v>
      </c>
      <c r="C27" s="4" t="s">
        <v>4</v>
      </c>
      <c r="D27" s="4" t="s">
        <v>5</v>
      </c>
      <c r="E27" s="4" t="s">
        <v>6</v>
      </c>
      <c r="F27" s="4" t="s">
        <v>7</v>
      </c>
      <c r="G27" s="4" t="s">
        <v>8</v>
      </c>
      <c r="H27" s="4" t="s">
        <v>9</v>
      </c>
    </row>
    <row r="28" spans="1:8" ht="18" customHeight="1" x14ac:dyDescent="0.25">
      <c r="A28" s="4">
        <v>1</v>
      </c>
      <c r="B28" s="4" t="s">
        <v>10</v>
      </c>
      <c r="C28" s="4" t="s">
        <v>11</v>
      </c>
      <c r="D28" s="4" t="s">
        <v>31</v>
      </c>
      <c r="E28" s="4">
        <v>80000</v>
      </c>
      <c r="F28" s="4">
        <v>22</v>
      </c>
      <c r="G28" s="19">
        <v>0.1</v>
      </c>
      <c r="H28" s="4">
        <v>1936000</v>
      </c>
    </row>
    <row r="29" spans="1:8" ht="18" customHeight="1" x14ac:dyDescent="0.25">
      <c r="A29" s="4">
        <v>3</v>
      </c>
      <c r="B29" s="4" t="s">
        <v>19</v>
      </c>
      <c r="C29" s="4" t="s">
        <v>12</v>
      </c>
      <c r="D29" s="4" t="s">
        <v>31</v>
      </c>
      <c r="E29" s="4">
        <v>80000</v>
      </c>
      <c r="F29" s="4">
        <v>15</v>
      </c>
      <c r="G29" s="19">
        <v>0.05</v>
      </c>
      <c r="H29" s="4">
        <v>1260000</v>
      </c>
    </row>
    <row r="30" spans="1:8" ht="18" customHeight="1" x14ac:dyDescent="0.25">
      <c r="A30" s="4">
        <v>5</v>
      </c>
      <c r="B30" s="4" t="s">
        <v>21</v>
      </c>
      <c r="C30" s="4" t="s">
        <v>11</v>
      </c>
      <c r="D30" s="4" t="s">
        <v>31</v>
      </c>
      <c r="E30" s="4">
        <v>80000</v>
      </c>
      <c r="F30" s="4">
        <v>29</v>
      </c>
      <c r="G30" s="19">
        <v>0.2</v>
      </c>
      <c r="H30" s="4">
        <v>2784000</v>
      </c>
    </row>
    <row r="31" spans="1:8" ht="18" customHeight="1" x14ac:dyDescent="0.25">
      <c r="A31" s="4">
        <v>7</v>
      </c>
      <c r="B31" s="4" t="s">
        <v>23</v>
      </c>
      <c r="C31" s="4" t="s">
        <v>13</v>
      </c>
      <c r="D31" s="4" t="s">
        <v>31</v>
      </c>
      <c r="E31" s="4">
        <v>80000</v>
      </c>
      <c r="F31" s="4">
        <v>18</v>
      </c>
      <c r="G31" s="19">
        <v>0.05</v>
      </c>
      <c r="H31" s="4">
        <v>1512000</v>
      </c>
    </row>
  </sheetData>
  <mergeCells count="5">
    <mergeCell ref="A1:C1"/>
    <mergeCell ref="A2:H2"/>
    <mergeCell ref="B14:F14"/>
    <mergeCell ref="A18:C18"/>
    <mergeCell ref="D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Nhật</dc:creator>
  <cp:lastModifiedBy>Đỗ Minh Nhật</cp:lastModifiedBy>
  <dcterms:created xsi:type="dcterms:W3CDTF">2023-10-21T18:07:41Z</dcterms:created>
  <dcterms:modified xsi:type="dcterms:W3CDTF">2023-10-21T18:36:36Z</dcterms:modified>
</cp:coreProperties>
</file>