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 tabRatio="832" firstSheet="2" activeTab="5"/>
  </bookViews>
  <sheets>
    <sheet name="团队月度OKR 评估表" sheetId="24" state="hidden" r:id="rId1"/>
    <sheet name="团队季度OKR 评估表 " sheetId="23" state="hidden" r:id="rId2"/>
    <sheet name="部门负责人" sheetId="25" r:id="rId3"/>
    <sheet name="岗位绩效（一线产品经理）" sheetId="15" r:id="rId4"/>
    <sheet name="岗位绩效（一线研发或DBA组）" sheetId="17" r:id="rId5"/>
    <sheet name="岗位绩效（测试）" sheetId="14" r:id="rId6"/>
    <sheet name="岗位绩效(运维)" sheetId="21" r:id="rId7"/>
    <sheet name="岗位绩效（产品总监或小组长）" sheetId="16" state="hidden" r:id="rId8"/>
    <sheet name="岗位绩效（研发总监或研发小组长）" sheetId="3" state="hidden" r:id="rId9"/>
    <sheet name="个人月度(DBA)" sheetId="22" state="hidden" r:id="rId10"/>
  </sheets>
  <definedNames>
    <definedName name="_xlnm._FilterDatabase" localSheetId="5" hidden="1">'岗位绩效（测试）'!$B$7:$L$32</definedName>
    <definedName name="_xlnm._FilterDatabase" localSheetId="3" hidden="1">'岗位绩效（一线产品经理）'!$B$7:$L$30</definedName>
    <definedName name="_xlnm._FilterDatabase" localSheetId="4" hidden="1">'岗位绩效（一线研发或DBA组）'!$B$7:$L$30</definedName>
  </definedNames>
  <calcPr calcId="152511"/>
</workbook>
</file>

<file path=xl/calcChain.xml><?xml version="1.0" encoding="utf-8"?>
<calcChain xmlns="http://schemas.openxmlformats.org/spreadsheetml/2006/main">
  <c r="K21" i="22" l="1"/>
  <c r="J21" i="22"/>
  <c r="J20" i="22"/>
  <c r="J22" i="22" s="1"/>
  <c r="L19" i="22"/>
  <c r="L18" i="22"/>
  <c r="L20" i="22" s="1"/>
  <c r="L17" i="22"/>
  <c r="K15" i="22"/>
  <c r="K20" i="22" s="1"/>
  <c r="K22" i="22" s="1"/>
  <c r="J15" i="22"/>
  <c r="I15" i="22"/>
  <c r="L14" i="22"/>
  <c r="L13" i="22"/>
  <c r="L12" i="22"/>
  <c r="L11" i="22"/>
  <c r="L10" i="22"/>
  <c r="L9" i="22"/>
  <c r="L15" i="22" s="1"/>
  <c r="K20" i="3"/>
  <c r="J20" i="3"/>
  <c r="K19" i="3"/>
  <c r="K21" i="3" s="1"/>
  <c r="L18" i="3"/>
  <c r="L17" i="3"/>
  <c r="L16" i="3"/>
  <c r="L19" i="3" s="1"/>
  <c r="K14" i="3"/>
  <c r="J14" i="3"/>
  <c r="J19" i="3" s="1"/>
  <c r="J21" i="3" s="1"/>
  <c r="I14" i="3"/>
  <c r="L13" i="3"/>
  <c r="L12" i="3"/>
  <c r="L11" i="3"/>
  <c r="L10" i="3"/>
  <c r="L9" i="3"/>
  <c r="L14" i="3" s="1"/>
  <c r="L20" i="3" s="1"/>
  <c r="L21" i="3" s="1"/>
  <c r="J23" i="16"/>
  <c r="K22" i="16"/>
  <c r="J22" i="16"/>
  <c r="K21" i="16"/>
  <c r="J21" i="16"/>
  <c r="L20" i="16"/>
  <c r="L19" i="16"/>
  <c r="L21" i="16" s="1"/>
  <c r="L18" i="16"/>
  <c r="L17" i="16"/>
  <c r="K15" i="16"/>
  <c r="K23" i="16" s="1"/>
  <c r="J15" i="16"/>
  <c r="I15" i="16"/>
  <c r="L14" i="16"/>
  <c r="L13" i="16"/>
  <c r="L12" i="16"/>
  <c r="L11" i="16"/>
  <c r="L10" i="16"/>
  <c r="L9" i="16"/>
  <c r="L15" i="16" s="1"/>
  <c r="L22" i="16" s="1"/>
  <c r="L23" i="16" s="1"/>
  <c r="K16" i="21"/>
  <c r="J16" i="21"/>
  <c r="I16" i="21"/>
  <c r="L15" i="21"/>
  <c r="L14" i="21"/>
  <c r="L13" i="21"/>
  <c r="L12" i="21"/>
  <c r="L11" i="21"/>
  <c r="L10" i="21"/>
  <c r="L9" i="21"/>
  <c r="L8" i="21"/>
  <c r="L16" i="21" s="1"/>
  <c r="L20" i="21" s="1"/>
  <c r="K17" i="14"/>
  <c r="J17" i="14"/>
  <c r="I17" i="14"/>
  <c r="L16" i="14"/>
  <c r="L15" i="14"/>
  <c r="L14" i="14"/>
  <c r="L13" i="14"/>
  <c r="L12" i="14"/>
  <c r="L11" i="14"/>
  <c r="L10" i="14"/>
  <c r="L9" i="14"/>
  <c r="L8" i="14"/>
  <c r="L20" i="17"/>
  <c r="L19" i="17"/>
  <c r="L18" i="17"/>
  <c r="K16" i="17"/>
  <c r="J16" i="17"/>
  <c r="I16" i="17"/>
  <c r="L15" i="17"/>
  <c r="L14" i="17"/>
  <c r="L13" i="17"/>
  <c r="L12" i="17"/>
  <c r="L11" i="17"/>
  <c r="L16" i="17" s="1"/>
  <c r="L21" i="17" s="1"/>
  <c r="L10" i="17"/>
  <c r="L9" i="17"/>
  <c r="L8" i="17"/>
  <c r="K16" i="15"/>
  <c r="J16" i="15"/>
  <c r="I16" i="15"/>
  <c r="L15" i="15"/>
  <c r="L14" i="15"/>
  <c r="L13" i="15"/>
  <c r="L12" i="15"/>
  <c r="L11" i="15"/>
  <c r="L10" i="15"/>
  <c r="L9" i="15"/>
  <c r="L8" i="15"/>
  <c r="L16" i="15" s="1"/>
  <c r="L21" i="15" s="1"/>
  <c r="L16" i="25"/>
  <c r="K14" i="25"/>
  <c r="J14" i="25"/>
  <c r="I14" i="25"/>
  <c r="L13" i="25"/>
  <c r="L12" i="25"/>
  <c r="L11" i="25"/>
  <c r="L10" i="25"/>
  <c r="L9" i="25"/>
  <c r="L8" i="25"/>
  <c r="L14" i="25" s="1"/>
  <c r="H18" i="23"/>
  <c r="H18" i="24"/>
  <c r="L17" i="14" l="1"/>
  <c r="L22" i="14" s="1"/>
  <c r="L21" i="22"/>
  <c r="L22" i="22" s="1"/>
</calcChain>
</file>

<file path=xl/sharedStrings.xml><?xml version="1.0" encoding="utf-8"?>
<sst xmlns="http://schemas.openxmlformats.org/spreadsheetml/2006/main" count="697" uniqueCount="290">
  <si>
    <t>2019年团队OKR评估表(月度)</t>
  </si>
  <si>
    <t>一、基本情况</t>
  </si>
  <si>
    <t>一级部门</t>
  </si>
  <si>
    <t>二级部门</t>
  </si>
  <si>
    <t>考核时间</t>
  </si>
  <si>
    <t>姓名</t>
  </si>
  <si>
    <t>组员</t>
  </si>
  <si>
    <t>二、OKR指标结果</t>
  </si>
  <si>
    <t>序号</t>
  </si>
  <si>
    <t>目标</t>
  </si>
  <si>
    <t>关键结果</t>
  </si>
  <si>
    <t>实际达成情况</t>
  </si>
  <si>
    <t>得分</t>
  </si>
  <si>
    <t>目标得分(0.9~ 0.6)</t>
  </si>
  <si>
    <t>填写规范</t>
  </si>
  <si>
    <t>我们想要做什么
原则1.应该是有时限要求的
原则2.简能鼓舞人心、能激发团队共鸣</t>
  </si>
  <si>
    <t>我们如何知道自己是否达成了目标要求？
SMART原则：明确、可量化、能实现、有关联、有时间限制，支持目标实现的关键动作所达成的效果，目标有3-5个关键结果支撑</t>
  </si>
  <si>
    <t>实际达成情况数据佐证</t>
  </si>
  <si>
    <t>团队内部共同商讨确定得分，提交于月度报告中</t>
  </si>
  <si>
    <t>关键目标1</t>
  </si>
  <si>
    <t>关键目标2</t>
  </si>
  <si>
    <t>关键目标3</t>
  </si>
  <si>
    <t>平均OKR指标得分：</t>
  </si>
  <si>
    <t>三、团队得分系数</t>
  </si>
  <si>
    <t>系数对应表</t>
  </si>
  <si>
    <t>平均OKR指标得分</t>
  </si>
  <si>
    <t>团队得分系数</t>
  </si>
  <si>
    <t>OKR团队得分系数：</t>
  </si>
  <si>
    <t>说明：</t>
  </si>
  <si>
    <t>1. 目标值，指当期工作任务计划产生的工作产出，可通过数字在时间、数量、成本、质量四个维度进行衡量。</t>
  </si>
  <si>
    <r>
      <rPr>
        <sz val="10"/>
        <color theme="1"/>
        <rFont val="微软雅黑"/>
        <charset val="134"/>
      </rPr>
      <t>2</t>
    </r>
    <r>
      <rPr>
        <sz val="9"/>
        <color theme="1"/>
        <rFont val="微软雅黑"/>
        <charset val="134"/>
      </rPr>
      <t xml:space="preserve">. </t>
    </r>
    <r>
      <rPr>
        <sz val="10"/>
        <color theme="1"/>
        <rFont val="微软雅黑"/>
        <charset val="134"/>
      </rPr>
      <t>团队系数得分，经平均OKR 指标得分转化成团队得分系数。</t>
    </r>
  </si>
  <si>
    <r>
      <rPr>
        <sz val="10"/>
        <color theme="1"/>
        <rFont val="微软雅黑"/>
        <charset val="134"/>
      </rPr>
      <t>3</t>
    </r>
    <r>
      <rPr>
        <sz val="12"/>
        <color theme="1"/>
        <rFont val="微软雅黑"/>
        <charset val="134"/>
      </rPr>
      <t xml:space="preserve">. </t>
    </r>
    <r>
      <rPr>
        <sz val="10"/>
        <color theme="1"/>
        <rFont val="微软雅黑"/>
        <charset val="134"/>
      </rPr>
      <t>目标得分=各项关键目标各项量化数估的达标率，基本达标为0.9分，基本未达标与量化数估差异小于20%为0.8分，基本未达标与量化数估差异大于20%为0.6分。</t>
    </r>
  </si>
  <si>
    <t>4. 实际达成情况需以数据资料做为佐证依据，如无相关资料佐证，除无即时性与准确性资料项外，凡无资料佐证项，该项一率以0.6分计算。</t>
  </si>
  <si>
    <t>5. 单月产生产品缺失，造成集团经濟损失，本月度OKR系数不超过0.9。</t>
  </si>
  <si>
    <t>2019年团队OKR评估表(季度)</t>
  </si>
  <si>
    <t>关键结果得分（0.9~0.6)</t>
  </si>
  <si>
    <t>团队内部共同商讨确定得分，提交于季度报告中</t>
  </si>
  <si>
    <t>奥琦玮集团2020年部门负责人绩效考核表</t>
  </si>
  <si>
    <t>岗位</t>
  </si>
  <si>
    <t>入职时间</t>
  </si>
  <si>
    <t>二、绩效考核 (100%)</t>
  </si>
  <si>
    <t>类型</t>
  </si>
  <si>
    <t>指标</t>
  </si>
  <si>
    <t>指标定义</t>
  </si>
  <si>
    <t>评分规则</t>
  </si>
  <si>
    <t>实际达成</t>
  </si>
  <si>
    <t>数据来源</t>
  </si>
  <si>
    <t>权重</t>
  </si>
  <si>
    <t>自评</t>
  </si>
  <si>
    <t>上级评价</t>
  </si>
  <si>
    <t>绩效得分</t>
  </si>
  <si>
    <t>数据指标</t>
  </si>
  <si>
    <t>产品特性渗透率</t>
  </si>
  <si>
    <r>
      <rPr>
        <b/>
        <sz val="11"/>
        <rFont val="微软雅黑"/>
        <charset val="134"/>
      </rPr>
      <t>新特性&amp;竞争特性在客户端的上线使用率</t>
    </r>
    <r>
      <rPr>
        <sz val="11"/>
        <rFont val="微软雅黑"/>
        <charset val="134"/>
      </rPr>
      <t xml:space="preserve">
渗透率=使用该产品特性的客户数/总客户数</t>
    </r>
  </si>
  <si>
    <t>前3个月环比增长，Q3基于前三个月的增长值设定增长目标（季度调整）</t>
  </si>
  <si>
    <t xml:space="preserve">此项满分20分
以3月份产品特性渗透率为基数，4/5/6环比上月增长则此项满分；
依据Q2的实际渗透率设定Q3各产品线标准值
</t>
  </si>
  <si>
    <t>财务/销帮帮/TAPD</t>
  </si>
  <si>
    <t>产品按期完成度</t>
  </si>
  <si>
    <t>部门负责人对于各岗位各阶段的掌控能力</t>
  </si>
  <si>
    <t>延迟天数在项目排期的10%</t>
  </si>
  <si>
    <t xml:space="preserve">此项满分15分，依据TAPD中项目进度进行评分
项目延期在10%以内，此项满分
超过项目排期10% ~ 20% ，扣5分
超过项目排期 20%及以上， 此项不得分
</t>
  </si>
  <si>
    <t>TAPD</t>
  </si>
  <si>
    <t>集团重要管理事项落地</t>
  </si>
  <si>
    <t>集团性要求是否能落地执行</t>
  </si>
  <si>
    <t>按时间阶段落地执行并在TAPD追踪进度</t>
  </si>
  <si>
    <t>此项满分20分，依据TAPD中项目进度进行评分
项目延期在10%以内，此项满分
超过项目排期10% ~ 20% ，扣10分
超过项目排期 20%及以上， 此项不得分</t>
  </si>
  <si>
    <t>跨部门协作及跨产品交互体验运营</t>
  </si>
  <si>
    <t>跨部门项目合作&amp;配合程度</t>
  </si>
  <si>
    <t>由技术委员会规划跨部门研发功能并在时间节点内交付</t>
  </si>
  <si>
    <t>因不配合导致其他部门投诉，扣除5分/次</t>
  </si>
  <si>
    <t>技术委员会</t>
  </si>
  <si>
    <t>文化指标</t>
  </si>
  <si>
    <t>管理能力</t>
  </si>
  <si>
    <t>1、对团队TAPD中工时使用情况盘点
2、对团队需求评审/研发工作计划/发布计划流程的敏捷开发程度
3、问题处理及时性
4、日小结/周总结/月计划/季总结更新</t>
  </si>
  <si>
    <t>1、工时盘点不得低于80%
2、需求评审/研发工作计划/发布计划流程是否完整
3、对于客服、销售及跨产品线同事提交的TAPD中反应的缺陷及时跟进回应：跨产品线：4小时内跟进;销售/客服对产品：8小时内跟进（工作日）
4、日小结/周总结/月计划/季总结更新在部门要求的时间节点内提交更新</t>
  </si>
  <si>
    <t>1、工时盘点低于80%，此项扣除10分
2、需求评审/研发工作计划/发布计划流程一次不完整，此项扣除10分/次
3、对于客服、销售及跨产品线同事提交的TAPD中反应的缺陷及时跟进回应，延期未反馈其他同事投诉扣除5分/次
4、日小结/周总结/月计划/季总结更新在部门要求的时间节点内提交更新，超时提交扣除5分/次</t>
  </si>
  <si>
    <t xml:space="preserve"> </t>
  </si>
  <si>
    <t>扣分项</t>
  </si>
  <si>
    <t>产品投诉</t>
  </si>
  <si>
    <t>客户对于产品的使用情况进行评估，包括产品的易用性和产品稳定性</t>
  </si>
  <si>
    <t>季度内线上重大事故≤2次</t>
  </si>
  <si>
    <t>出现一次客户投诉，扣除5分/次</t>
  </si>
  <si>
    <t>周例会数据/
销售体系</t>
  </si>
  <si>
    <t>小计：</t>
  </si>
  <si>
    <t>三、加分项（满分10分）</t>
  </si>
  <si>
    <t>加分项</t>
  </si>
  <si>
    <t>跨部门技术分享：在产研体系中进行技术分享</t>
  </si>
  <si>
    <t>四、目标确认</t>
  </si>
  <si>
    <t xml:space="preserve">               被考核人签字：                                                                                            考核人签字：</t>
  </si>
  <si>
    <t>五、结果确认</t>
  </si>
  <si>
    <t>1. 绩效整体得分=自评分数*20%+上级评分*80%+加减分项，各项指标得分，100分封顶。</t>
  </si>
  <si>
    <t>2. 加分项：月度工作中，对部门或公司做出特殊贡献或造成较大损失的工作事项，可以认定为奖惩事项，以10分范围内加减分的形式体现在绩效分数中。</t>
  </si>
  <si>
    <t>3.数据指标来源：定量指标中，任何资源来源需附上TAPD 链接或相关资料佐证，除无即时性与准确性资料项外，凡无资料佐证项，该项一率以零分计算。</t>
  </si>
  <si>
    <t>4.团队OKR系数影响团队内部各等级比例</t>
  </si>
  <si>
    <t>奥琦玮集团2020年个人绩效考核表</t>
  </si>
  <si>
    <t>产品地图规划清晰度</t>
  </si>
  <si>
    <r>
      <rPr>
        <b/>
        <sz val="11"/>
        <rFont val="微软雅黑"/>
        <charset val="134"/>
      </rPr>
      <t>新特性&amp;竞争特性</t>
    </r>
    <r>
      <rPr>
        <sz val="11"/>
        <rFont val="微软雅黑"/>
        <charset val="134"/>
      </rPr>
      <t xml:space="preserve">：调研竞争产品特性及演进思路，收集各渠道需求，并输出产品规划
</t>
    </r>
    <r>
      <rPr>
        <b/>
        <sz val="11"/>
        <rFont val="微软雅黑"/>
        <charset val="134"/>
      </rPr>
      <t>老特性</t>
    </r>
    <r>
      <rPr>
        <sz val="11"/>
        <rFont val="微软雅黑"/>
        <charset val="134"/>
      </rPr>
      <t>：依据实施&amp;售后推广老特性的反馈意见，优化迭代输出产品规划</t>
    </r>
  </si>
  <si>
    <t>1、特性迭代：按月度输出产品规划，规划需至少包含1个特性，并规划需通过评审
2、产品文档完整性 :PRD、原型、流程图</t>
  </si>
  <si>
    <t>此项满分30分
特性规划：
1、每月规划无特性迭代，则此项为0分
2、产品规划需通过评审，评审2次未通过，扣除10分；评审3次未通过，此项不得分
文档规范：
PRD、原型、流程图，按照团队标准输出，缺少1个文档，扣5分（依据需求大小而定是否需要原型&amp;交互）</t>
  </si>
  <si>
    <t>产品经理对于研发各阶段的掌控能力</t>
  </si>
  <si>
    <t xml:space="preserve">此项满分15分
项目延期在10%以内，此项满分
超过项目排期10% ~ 20% ，扣5分
超过项目排期 20%及以上， 此项不得分
</t>
  </si>
  <si>
    <t>客户需求评估准确性</t>
  </si>
  <si>
    <t>产品经理对于客户需求把握准确度以及对产品逻辑的把握程度</t>
  </si>
  <si>
    <t>1、不出现产品上线后重大逻辑缺陷/操作困难
2、需求开发过程中，未出现需求核心逻辑调整，或者取消需求立项</t>
  </si>
  <si>
    <t>此项满分15分
1、产品功能上线后由于影响历史客户使用、新客户无法使用、目标客户无法上线而产生返工 1次 扣15分
2、后端逻辑/数据缺陷 需要返工    扣5分
3、开发过程中，取消立项 1次扣5分
4、后续研发测试过程中 1个需求调整&gt;2次 扣15分</t>
  </si>
  <si>
    <t>部门CEO或者技术委员会来评估</t>
  </si>
  <si>
    <t>工时花费时长</t>
  </si>
  <si>
    <t>完成每项任务花费的时间统计</t>
  </si>
  <si>
    <t>每周工时花费时长不低于15小时
每月工时花费时长不低于60小时</t>
  </si>
  <si>
    <t>此项满分15分
低于标准工时花费时长，此项不得分
高于标准工时花费时长，此项满分</t>
  </si>
  <si>
    <t>问题处理及时性</t>
  </si>
  <si>
    <t>对于客服、销售及跨产品线同事提交的TAPD中反应的缺陷及时跟进回应</t>
  </si>
  <si>
    <t>跨产品线：4小时内跟进；
销售或客服对产品：8小时内跟进（工作日）</t>
  </si>
  <si>
    <t>此项满分15分
延期，扣除5分／次</t>
  </si>
  <si>
    <t>互评</t>
  </si>
  <si>
    <t>沟通能力、协调能力及产品理解阐述能力</t>
  </si>
  <si>
    <t>清晰阐述需求目标及应用场景，且能保证顺利完整上线</t>
  </si>
  <si>
    <t>根据互评问卷进行评分</t>
  </si>
  <si>
    <t>互评问卷</t>
  </si>
  <si>
    <t>复盘能力</t>
  </si>
  <si>
    <t>针对阶段性工作结果进行复盘&amp;总结</t>
  </si>
  <si>
    <t>保证团队/个人的稳步提升，及时调整保证工作效率</t>
  </si>
  <si>
    <t>此项满分5分
月报告
直属领导根据团队复盘情况进行评分</t>
  </si>
  <si>
    <t>月报告</t>
  </si>
  <si>
    <t>提出针对具体业态的新特性方案1项 并内部&amp;目标客户认可，且落地完成3个门店数大于10 的商户，并商户全门店使用上</t>
  </si>
  <si>
    <t>超预期完成工作-得到直属领导/服务客户认可</t>
  </si>
  <si>
    <t>组织产品线（运营/售后/实施/销售）产品特性培训1次（一线同事认可）</t>
  </si>
  <si>
    <t>最终得分：</t>
  </si>
  <si>
    <t>问题</t>
  </si>
  <si>
    <t>方案</t>
  </si>
  <si>
    <t>计划发版保障按时率</t>
  </si>
  <si>
    <t>是否按项目排期发版</t>
  </si>
  <si>
    <t>此项满分15分
项目延期在10%以内，此项满分
超过项目排期10% ~ 20% ，扣5分
超过项目排期 20%及以上， 此项不得分</t>
  </si>
  <si>
    <t>1：发版延迟率，还是提测延迟率，还是按需求的整体完成时间？目前现有按时发版的比率能达到多少
2：关于排期的准确性和时间可行性目前每个产品线是否有管控经</t>
  </si>
  <si>
    <r>
      <t>1：建议给出关于排期管理的记录方案，比如按需求管理，一个需求给出开始、结束时间，否则这个时间是动态的可能会修改</t>
    </r>
    <r>
      <rPr>
        <sz val="10"/>
        <rFont val="微软雅黑"/>
        <charset val="134"/>
      </rPr>
      <t xml:space="preserve">
</t>
    </r>
    <r>
      <rPr>
        <sz val="10"/>
        <color rgb="FFFF0000"/>
        <rFont val="微软雅黑"/>
        <charset val="134"/>
      </rPr>
      <t>2：关于排期建议增加合理性管理方案</t>
    </r>
  </si>
  <si>
    <t>bug率</t>
  </si>
  <si>
    <t>BUG率=新增缺陷个数/完成需求个数</t>
  </si>
  <si>
    <t>bug率 &lt;10%</t>
  </si>
  <si>
    <t>此项满分20分
BUG率&lt;10%，此项满分
BUG率在10%~20%，扣除10分
BUG率在20%及以上，此项不得分</t>
  </si>
  <si>
    <t>1：这个统计太笼统了，比如需求有难易程度，完成2个简单需求有10个bug，跟完成一个复杂需求有5个bug是一样的可比性？</t>
  </si>
  <si>
    <t>建议按照不同需求的级别或者是功能点数，否则不同难度的需求一起对比没有意义</t>
  </si>
  <si>
    <t>研发规范性</t>
  </si>
  <si>
    <t>研发文档规范性和工具使用规范性</t>
  </si>
  <si>
    <t>1、输出规范性的设计文档
UML/ 时序图/ 单元测试/ 接口文档
2、研发GIT代码跟TAPD需求或任务关联性度在90%（每月随机抽查，抽查人数不得低于研发整体人数的30%）</t>
  </si>
  <si>
    <t>此项满分20分
1、文档规范：
UML/ 时序图/ 单元测试/ 接口文档，按照团队标准输出，缺少1个文档，扣5分
2、工具使用规范性：
研发GIT代码跟TAPD需求关联性评分，关联性低于90%则不得分</t>
  </si>
  <si>
    <t>1 UML/时序图/单元测试/接口文档：目前比较全面的就是接口文档。其他的是否组织培训或者提供工具
2：关于哪些需求需要写，哪些需求不需要写要做定义和区分
3：作为绩效还用抽查的方式，不建议，绩效是结果指标，如果过程管理建议在过程中进行，放到绩效中不合适</t>
  </si>
  <si>
    <r>
      <t>1：UML/时序图/单元测试/接口文档：目前比较全面的就是接口文档。其他的是否组织培训或者提供工具</t>
    </r>
    <r>
      <rPr>
        <sz val="10"/>
        <rFont val="微软雅黑"/>
        <charset val="134"/>
      </rPr>
      <t xml:space="preserve">
</t>
    </r>
    <r>
      <rPr>
        <sz val="10"/>
        <color rgb="FFFF0000"/>
        <rFont val="微软雅黑"/>
        <charset val="134"/>
      </rPr>
      <t>2：不是所有需求都需要写文档的，哪些需要写，哪些不需要写请给出标准</t>
    </r>
    <r>
      <rPr>
        <sz val="10"/>
        <rFont val="微软雅黑"/>
        <charset val="134"/>
      </rPr>
      <t xml:space="preserve">
3：作为绩效还用抽查的方式，不建议，绩效是结果指标，如果过程管理建议在过程中进行，放到绩效中不合适</t>
    </r>
  </si>
  <si>
    <t>每周工时花费时长不低于40小时
每月工时花费时长不低于174小时</t>
  </si>
  <si>
    <t>此项满分15分
高于标准工时花费时长，此项满分
低于标准工时花费时长，此项不得分</t>
  </si>
  <si>
    <t>1：不建议用这个规则，我们应该用功能的实际工时输出效果或者是人效来评估
2：这个会导致一些不好的风气，比如死守着多长时间，对于一些管理差的部门不一定能提升效率</t>
  </si>
  <si>
    <t>1：tapd上是否有关于各条产品线的反馈结果？目前的平均处理时间是多长</t>
  </si>
  <si>
    <t>首先是否建立了跨产品线的配合和事物处理流程</t>
  </si>
  <si>
    <t>代码互评
（研发团队内代码互评）</t>
  </si>
  <si>
    <t>当月新开发功能均完成codereview</t>
  </si>
  <si>
    <t>从业务逻辑、代码规范、参数的判断、代码的封装和冗余等方面进行判定</t>
  </si>
  <si>
    <t>此项满分10分
完成则此项满分
不完成则此项不得分</t>
  </si>
  <si>
    <t>直属领导</t>
  </si>
  <si>
    <t>应该按质量打分而不是完成与否打分</t>
  </si>
  <si>
    <t>请出代码review方案和打分机制而不是按照完成打分，完成与否无法评判，太主观</t>
  </si>
  <si>
    <t>版本整体完成情况：整体完成度高，bug少稳定，产品匹配度高</t>
  </si>
  <si>
    <t>新技术研究：在项目中运用新技术解决问题</t>
  </si>
  <si>
    <t>技术分享：在团队中进行技术分享</t>
  </si>
  <si>
    <t>备注（小光）</t>
  </si>
  <si>
    <t>是否按项目排期研发发版</t>
  </si>
  <si>
    <t>此项满分10分
项目延期在10%以内，此项满分
超过项目排期10% ~ 20% ，扣5分
超过项目排期 20%及以上， 此项不得分</t>
  </si>
  <si>
    <r>
      <t>1：如何定义发版延迟率，请先给出延迟率的管理方案</t>
    </r>
    <r>
      <rPr>
        <sz val="10"/>
        <rFont val="微软雅黑"/>
        <charset val="134"/>
      </rPr>
      <t xml:space="preserve">
2：延迟率有些是因为产品、有些是因为研发、有些是因为测试，请先明确测试的部分进入考核
</t>
    </r>
    <r>
      <rPr>
        <sz val="10"/>
        <color rgb="FFFF0000"/>
        <rFont val="微软雅黑"/>
        <charset val="134"/>
      </rPr>
      <t>3：建议先定义产品线的发版规范并且作为强管控</t>
    </r>
  </si>
  <si>
    <t>计划发版稳定性</t>
  </si>
  <si>
    <t>测试用例覆盖率=测试用例/测试计划
测试用例包含：
a.用例的执行情况
b.任务拆分细点的覆盖情况</t>
  </si>
  <si>
    <t>发版前测试覆盖率达到95%</t>
  </si>
  <si>
    <t>此项满分20分
发版前测试覆盖率达到95%及以上，此项满分
发版前测试覆盖率≤95%，此项不得分</t>
  </si>
  <si>
    <t>1：目前整体S2的测试人员一共7个人，人力管家2人，云财务2人，供应链3人，按照都写测试用例来评估绩效，目前很多小的任务是没有测试用例的
2：是否考虑核心功能的测试覆盖率
3：如果是测试自己定义测试用例，什么时间会出现测试不全的情况</t>
  </si>
  <si>
    <r>
      <t>1：定义有必要写测试用例，不是所有需求写测试用例，当前S2一共7个测试
2：测试覆盖率，请考虑核心功能，核心指标，还有这个覆盖率如何评价？</t>
    </r>
    <r>
      <rPr>
        <sz val="10"/>
        <color rgb="FFFF0000"/>
        <rFont val="微软雅黑"/>
        <charset val="134"/>
      </rPr>
      <t>请给出标准</t>
    </r>
    <r>
      <rPr>
        <sz val="10"/>
        <rFont val="微软雅黑"/>
        <charset val="134"/>
      </rPr>
      <t>和谁来评价</t>
    </r>
  </si>
  <si>
    <t>新版本一个月稳定性</t>
  </si>
  <si>
    <t>新版本上线无重大bug</t>
  </si>
  <si>
    <t>新版本上线无bug</t>
  </si>
  <si>
    <t>此项满分20分
1、月度内出现紧急重大bug≥2次  本项不得分
2、一级bug出现一次扣10分
3、二级bug出现一次扣5分
4、同一类型bug每重复出现一次扣3分</t>
  </si>
  <si>
    <t>测试流程规范性</t>
  </si>
  <si>
    <t>测试计划，测试用例，测试任务三个流程在TAPD闭环</t>
  </si>
  <si>
    <t>此项满分10分
涉及到多个项目同时进行，则平分此项分数
每个项目均按照完成流程测试形成TAPD闭环，则此项满分；未完成则此项不得分</t>
  </si>
  <si>
    <t>这个流程规范性建议调整为业务流程熟悉程度，因为这个指标没感觉有什么价值和意义</t>
  </si>
  <si>
    <t>1 单纯流程不具备良好标准，反而建议测试对系统的熟悉程度或者acsc考试作为评分项更可靠</t>
  </si>
  <si>
    <t>1：不建议用这个规则，我们应该用功能的实际工时输出效果或者是人效来评估
2：这个会导致一些不好的风气，比如死守着多长时间，管理成本太高了</t>
  </si>
  <si>
    <t>同研发</t>
  </si>
  <si>
    <t xml:space="preserve"> 版本整体完成情况：整体完成度高，bug少稳定，产品匹配度高</t>
  </si>
  <si>
    <r>
      <rPr>
        <b/>
        <sz val="10"/>
        <color theme="1"/>
        <rFont val="微软雅黑"/>
        <charset val="134"/>
      </rPr>
      <t>BUG严重等级说明:</t>
    </r>
    <r>
      <rPr>
        <sz val="10"/>
        <color theme="1"/>
        <rFont val="微软雅黑"/>
        <charset val="134"/>
      </rPr>
      <t xml:space="preserve">
bug缺陷等级一般划分为三个等级：重大bug、一级bug、二级bug
紧急重大bug：
主流程无法跑通，系统无法运行，崩溃或严重资源不足，应用模块无法启动或异常退出，主要功能模块无法使用。
例：a.内存泄漏；b.严重的数值计算错误；c.系统容易崩溃；d.功能设计与需求严重不符；e.系统无法登陆；f.循坏报错，无法正常退出。
一级bug
影响系统功能或操作，主要功能存在严重缺陷，但不会影响到系统稳定性。
例：a. 功能未实现； 
二级bug
界面、性能缺陷
例：a.功能性错误；b.容错性不好；c.大数据下容易无响应；d.大数据操作时，没有提供进度条</t>
    </r>
  </si>
  <si>
    <t>系统稳定性保障</t>
  </si>
  <si>
    <t>保障线上服务正常运行</t>
  </si>
  <si>
    <t>保证系统稳定运行，与避免出现重大失误</t>
  </si>
  <si>
    <t>此项满分20分：
1. 生产环境部署发布错误造成系统不可用或准备不及时一次，该项-3分以此类推。
2. 测试环境部署发布错误或准备不及时一次，该项-5分以此类推。
3. 备份、还原错误操作错误-5分。
4. 病毒入侵、账号泄漏等引起服务器瘫痪或备份不足造成环境无法恢复一次，该项-10分以此类推。
5. 由运维发起的设备、配置、数据变更等导致的重大事故、影响交易业务（营业高峰期出现宕机一次）、定性为重大事件一次，该项0分。</t>
  </si>
  <si>
    <t>1：不及时如何定义，这个在绩效中不具备可量化考核的落地标准
2：描述的这些行为如何在tapd中查看或者录入</t>
  </si>
  <si>
    <r>
      <t xml:space="preserve">1:请量化定义，比如紧急问题处理、非紧急问题处理或者假期、工作日处理规范
</t>
    </r>
    <r>
      <rPr>
        <sz val="10"/>
        <color rgb="FFFF0000"/>
        <rFont val="微软雅黑"/>
        <charset val="134"/>
      </rPr>
      <t>2：建议建立运维tapd规范</t>
    </r>
  </si>
  <si>
    <t>故障解决及时率</t>
  </si>
  <si>
    <t>故障解决及时率=解决故障小于(各产品线SRE 故障时间处理要求)的次数/故障次数</t>
  </si>
  <si>
    <t>1. 故障解决及时率：100% 
2. 故障定位洞察力和保障补救时间。</t>
  </si>
  <si>
    <t>此项满分20分
按照故障解决及时率进行线性评分</t>
  </si>
  <si>
    <t>1：及时率的数据以什么为准？哪些算是运维的问题？
2：各产品线的故障次数如何统计和记录</t>
  </si>
  <si>
    <t>1：明确问题记录和问题分类定义</t>
  </si>
  <si>
    <t>故障追踪</t>
  </si>
  <si>
    <t>落实故障追踪，总结组织资产与经验</t>
  </si>
  <si>
    <t>故障问题定位、被记录与跟踪</t>
  </si>
  <si>
    <t>此项满分15分
故障问题定位方法, 与问题被计录与跟踪(TAPD)。
情节严重数据未记录者，该项当次考核直接零分计算。</t>
  </si>
  <si>
    <t>1：没有清晰定位问题分类
2：故障问题定位方法, 与问题被计录与跟踪，不知道如何落地以及考核？</t>
  </si>
  <si>
    <t>2：建议建立运维tapd规范</t>
  </si>
  <si>
    <t>此项满分20分
高于标准工时花费时长，此项满分
低于标准工时花费时长，此项不得分</t>
  </si>
  <si>
    <t>新技术研究</t>
  </si>
  <si>
    <t>主动提出以新技术提升现有服务器效能提升的方案企划书</t>
  </si>
  <si>
    <t>优化性流程落地</t>
  </si>
  <si>
    <t>提出可执行的 DevOps / CICD 自动化布署改进方案, 并于当月实际落实</t>
  </si>
  <si>
    <t>团队OKR系数</t>
  </si>
  <si>
    <r>
      <rPr>
        <b/>
        <sz val="12"/>
        <color theme="1"/>
        <rFont val="微软雅黑"/>
        <charset val="134"/>
      </rPr>
      <t>评分规则</t>
    </r>
    <r>
      <rPr>
        <b/>
        <sz val="12"/>
        <color rgb="FFFF0000"/>
        <rFont val="微软雅黑"/>
        <charset val="134"/>
      </rPr>
      <t>（每项满分100分）</t>
    </r>
  </si>
  <si>
    <t>定量</t>
  </si>
  <si>
    <t>产品开发路径</t>
  </si>
  <si>
    <t xml:space="preserve">产品开发迭代路线明确(产品地图)
</t>
  </si>
  <si>
    <t>明确产品迭代方向符合公司长期战略发展</t>
  </si>
  <si>
    <t xml:space="preserve">该月产品迭代，迭代目標主要需求/任务组成为
1. 产品地图特性 -&gt; 满分
2. 缺陷 -&gt;  该项 85 分
3. 定制项目开发 -&gt; 该项 85分
</t>
  </si>
  <si>
    <t>OKR
/TAPD复盘
/产品地图</t>
  </si>
  <si>
    <t>产品落地情况</t>
  </si>
  <si>
    <t>了解客户真实需求，做为产品迭代的支撑依据</t>
  </si>
  <si>
    <t>产品迭代特性符合市场需求</t>
  </si>
  <si>
    <t>每月针对不同重点客户进行访谈，完成重点客户访谈报告1份</t>
  </si>
  <si>
    <t>访谈/ 邮件</t>
  </si>
  <si>
    <t>产品开发周期</t>
  </si>
  <si>
    <t>产品开发周期掌控能力</t>
  </si>
  <si>
    <t>不出现产品上线延迟造成经濟损失</t>
  </si>
  <si>
    <t>无特殊原因情况下, 超过产品迭代时间 &gt; 15% 扣 30分
10% ~ 15% 扣 15分
&lt;10% 扣 0分</t>
  </si>
  <si>
    <t>产品规格文档</t>
  </si>
  <si>
    <t>产品线规格文档系统化</t>
  </si>
  <si>
    <t>产品线产品规划与设计，规格明确</t>
  </si>
  <si>
    <t>产品线文档：
1. 原型+流程图+PRD文档 完整性。
2. 业务需求制定并文档化，包含功能性需求、性能需求、接口需求
3. 新开案产品或大功能特性的开发。竟品分析文档，SWOT分析，4P 分析
团队产品文档, 产品规格制定前，文档少一项，扣5分</t>
  </si>
  <si>
    <t>TAPD
/文件核查单</t>
  </si>
  <si>
    <t>定性</t>
  </si>
  <si>
    <t>前瞻规划</t>
  </si>
  <si>
    <t>新特性发想</t>
  </si>
  <si>
    <t>增加产品前瞻特性</t>
  </si>
  <si>
    <t>根据具体情况打分</t>
  </si>
  <si>
    <t>产品地图更新</t>
  </si>
  <si>
    <t>保证团队个人/团队的稳步提升，及时调整保证工作效率</t>
  </si>
  <si>
    <t>三、加减分项（±10分）</t>
  </si>
  <si>
    <t>提出针对具体业态的新特性方案1项 并内部&amp;目标客户认可，且落地完成</t>
  </si>
  <si>
    <t>组织1次新产品特性发布会，对销售团队进行培训，覆盖销售人员80%</t>
  </si>
  <si>
    <r>
      <rPr>
        <sz val="10"/>
        <color theme="1"/>
        <rFont val="微软雅黑"/>
        <charset val="134"/>
      </rPr>
      <t>参加公司外部</t>
    </r>
    <r>
      <rPr>
        <sz val="10"/>
        <color theme="1"/>
        <rFont val="微软雅黑"/>
        <charset val="134"/>
      </rPr>
      <t>餐饮相关行业协会活动并上台介绍公司及产品</t>
    </r>
  </si>
  <si>
    <t>减分项</t>
  </si>
  <si>
    <t>产品方案出现严重返工</t>
  </si>
  <si>
    <t>统计得分：</t>
  </si>
  <si>
    <r>
      <rPr>
        <sz val="10"/>
        <color theme="1"/>
        <rFont val="微软雅黑"/>
        <charset val="134"/>
      </rPr>
      <t>2</t>
    </r>
    <r>
      <rPr>
        <sz val="9"/>
        <color theme="1"/>
        <rFont val="微软雅黑"/>
        <charset val="134"/>
      </rPr>
      <t xml:space="preserve">. </t>
    </r>
    <r>
      <rPr>
        <sz val="10"/>
        <color theme="1"/>
        <rFont val="微软雅黑"/>
        <charset val="134"/>
      </rPr>
      <t>指标权重总额为100%，定性指标的权重不超过30%，原则上不超过5项。</t>
    </r>
  </si>
  <si>
    <t>3. 加减分项：月度工作中，对部门或公司做出特殊贡献或造成较大损失的工作事项，可以认定为奖惩事项，以10分范围内加减分的形式体现在绩效分数中。</t>
  </si>
  <si>
    <t>4. 资料来源：定量指标中，任何资源来源需附上TAPD 链接或相关资料佐证，除无即时性与准确性资料项外，凡无资料佐证项，该项一率以零分计算。</t>
  </si>
  <si>
    <t>5. 统计得分：个人得分项统计，未纳入OKR团队得分系数做计算。</t>
  </si>
  <si>
    <t>6. 最终得分：统计得分*OKR团队得分系数。</t>
  </si>
  <si>
    <t>奥琦玮集团2019年个人绩效考核表</t>
  </si>
  <si>
    <t>团队计划完成率</t>
  </si>
  <si>
    <t>需求拆分，开发难点重点及解决方案及研发进度</t>
  </si>
  <si>
    <t>当月团队研发进度100%完成</t>
  </si>
  <si>
    <t>需求评审完2天内需拆解完开发任务
按时完成90分
提前完成加2分/天
延迟完成-1分/天
封顶100分</t>
  </si>
  <si>
    <t>团队代码质量</t>
  </si>
  <si>
    <t>已上线功能/产品稳定性</t>
  </si>
  <si>
    <t>线上无重大bug出现且无可复现bug</t>
  </si>
  <si>
    <t>1、月度内出现紧急重大bug≥2次  本项不得分
2、一级bug出现一次扣10分
3、二级bug出现一次扣5分
4、同一类型bug每重复出现一次扣5分</t>
  </si>
  <si>
    <t>TAPD/ 
测试</t>
  </si>
  <si>
    <t>任务bug率</t>
  </si>
  <si>
    <t>代码持续优化，增加开发阶段代码自测率</t>
  </si>
  <si>
    <t>测试提交bug数/需求点数月环比(含致命、严重与一般Bug) 
1. 上升超过5%，该项-20 分
2. ± 5% 以内，该项90分
3. 下降超过5%，该项+20 分
默认为95分。</t>
  </si>
  <si>
    <t>团队文档规范</t>
  </si>
  <si>
    <t>设计文档的规范性</t>
  </si>
  <si>
    <t>输出规范性的设计文档</t>
  </si>
  <si>
    <t>UML/ 时序图/ 单元测试/ 接口文档</t>
  </si>
  <si>
    <t>Gitlab/ 测试</t>
  </si>
  <si>
    <t>复盘有效性</t>
  </si>
  <si>
    <t>基于每个版本更新的工作反思</t>
  </si>
  <si>
    <t>沉淀经验、流程</t>
  </si>
  <si>
    <t>对一个月的工作做反思，总结一个月工作的优点、缺点以及包括worklist，线上bug分析、周报计划</t>
  </si>
  <si>
    <t>版本整体完成情况</t>
  </si>
  <si>
    <t xml:space="preserve"> 整体完成度高，bug少稳定，产品匹配度高</t>
  </si>
  <si>
    <t>在项目中运用新技术解决问题</t>
  </si>
  <si>
    <t>严重缺陷</t>
  </si>
  <si>
    <t>重大问题客户投诉</t>
  </si>
  <si>
    <t>技术分享</t>
  </si>
  <si>
    <t>在团队中进行技术分享</t>
  </si>
  <si>
    <t>运维中心</t>
    <phoneticPr fontId="26" type="noConversion"/>
  </si>
  <si>
    <t>测试部</t>
    <phoneticPr fontId="26" type="noConversion"/>
  </si>
  <si>
    <t>冷耀辉</t>
    <phoneticPr fontId="26" type="noConversion"/>
  </si>
  <si>
    <t>自动化测试</t>
    <phoneticPr fontId="26" type="noConversion"/>
  </si>
  <si>
    <t>2020.05.31</t>
    <phoneticPr fontId="26" type="noConversion"/>
  </si>
  <si>
    <t>2017.04.21</t>
    <phoneticPr fontId="26" type="noConversion"/>
  </si>
  <si>
    <t>https://www.tapd.cn/34349991/sparrow/test_plan/plan_list?qksearch=true&amp;data%5BFilter%5D%5Bstart_date%5D%5Bbegin%5D=2020-05-01&amp;data%5BFilter%5D%5Bstart_date%5D%5Bend%5D=2020-05-31&amp;sort_name=creator&amp;order=ASC</t>
    <phoneticPr fontId="26" type="noConversion"/>
  </si>
  <si>
    <t xml:space="preserve">1.商家磁道号兼容
2.查询券接口返回信息
3.高并发DB查询加缓存
4.扫码核销券接口添加售卖金额
5.【西贝】支付宝UID开卡兼容返回长卡号
6.汇付接口支持修改资料 
7.汇付通过卡号查会员信息返回手机号
8.根据券查询用户账户接口返回售卖金额 
9.来客汇付版卡券助手收银员权限调整 
10.【汇付】来客汇付版储值页面增加跳转创建优惠券链接
11.来客汇付版储值首次使用比例限制
12.汇付版本对接品智接口兼容
13.来客汇付版储值增加储值结算明细
14.来客汇付版储值增加充值流水
15.来客汇付版卡券助手收银员权限调整 </t>
    <phoneticPr fontId="26" type="noConversion"/>
  </si>
  <si>
    <t>https://www.tapd.cn/34349991/sparrow/tcase/tcase_list?qksearch=true&amp;data[Filter][created][begin]=2020-05-01&amp;data[Filter][created][end]=2020-05-31&amp;data[Filter][creator]=lengyaohui.bj%3B&amp;qksearch=true
https://www.tapd.cn/46858204/sparrow/tcase/tcase_list?qksearch=true&amp;data[Filter][created][begin]=2020-05-01&amp;data[Filter][created][end]=2020-05-31&amp;data[Filter][creator]=lengyaohui.bj%3B&amp;qksearch=true</t>
    <phoneticPr fontId="26" type="noConversion"/>
  </si>
  <si>
    <t>测试用例数：84</t>
    <phoneticPr fontId="26" type="noConversion"/>
  </si>
  <si>
    <t xml:space="preserve">发现缺数：18
</t>
    <phoneticPr fontId="26" type="noConversion"/>
  </si>
  <si>
    <t>https://www.tapd.cn/46858204/bugtrace/bugreports/my_view?filter=true&amp;qksearch=true&amp;data[Filter][reporter]=lengyaohui.bj%3B&amp;data[Filter][created][begin]=2020-05-01&amp;data[Filter][created][end]=2020-05-31&amp;qksearch=true
https://www.tapd.cn/34349991/bugtrace/bugreports/my_view?filter=true&amp;query_token=20200601df2e9e1bf233223b40430913d922117d&amp;qksearch=true&amp;data[Filter][reporter]=lengyaohui.bj%3B&amp;data[Filter][created][begin]=2020-05-01&amp;data[Filter][created][end]=2020-05-31&amp;qksearch=tru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</si>
</sst>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[$-F800]dddd\,\ mmmm\ dd\,\ yyyy"/>
    <numFmt numFmtId="178" formatCode="0_);[Red]\(0\)"/>
    <numFmt numFmtId="179" formatCode="0.0_);[Red]\(0.0\)"/>
  </numFmts>
  <fonts count="30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2"/>
      <color theme="1"/>
      <name val="微软雅黑"/>
      <charset val="134"/>
    </font>
    <font>
      <sz val="1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i/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i/>
      <sz val="9"/>
      <color rgb="FF0070C0"/>
      <name val="微软雅黑"/>
      <charset val="134"/>
    </font>
    <font>
      <i/>
      <sz val="10"/>
      <color rgb="FF0070C0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rgb="FFFF0000"/>
      <name val="微软雅黑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7924741355632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2">
    <xf numFmtId="177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/>
    <xf numFmtId="9" fontId="23" fillId="0" borderId="0" applyFont="0" applyFill="0" applyBorder="0" applyAlignment="0" applyProtection="0">
      <alignment vertical="center"/>
    </xf>
    <xf numFmtId="177" fontId="23" fillId="0" borderId="0"/>
    <xf numFmtId="177" fontId="23" fillId="0" borderId="0">
      <alignment vertical="center"/>
    </xf>
    <xf numFmtId="177" fontId="23" fillId="0" borderId="0"/>
    <xf numFmtId="177" fontId="23" fillId="0" borderId="0">
      <alignment vertical="center"/>
    </xf>
    <xf numFmtId="177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/>
    <xf numFmtId="177" fontId="28" fillId="0" borderId="0" applyNumberFormat="0" applyFill="0" applyBorder="0" applyAlignment="0" applyProtection="0">
      <alignment vertical="center"/>
    </xf>
  </cellStyleXfs>
  <cellXfs count="359">
    <xf numFmtId="177" fontId="0" fillId="0" borderId="0" xfId="0">
      <alignment vertical="center"/>
    </xf>
    <xf numFmtId="177" fontId="2" fillId="3" borderId="5" xfId="5" applyFont="1" applyFill="1" applyBorder="1" applyAlignment="1">
      <alignment horizontal="center" vertical="center"/>
    </xf>
    <xf numFmtId="177" fontId="2" fillId="3" borderId="6" xfId="5" applyFont="1" applyFill="1" applyBorder="1" applyAlignment="1">
      <alignment horizontal="center" vertical="center"/>
    </xf>
    <xf numFmtId="177" fontId="2" fillId="0" borderId="6" xfId="5" applyFont="1" applyFill="1" applyBorder="1" applyAlignment="1">
      <alignment vertical="center"/>
    </xf>
    <xf numFmtId="177" fontId="3" fillId="3" borderId="6" xfId="5" applyFont="1" applyFill="1" applyBorder="1" applyAlignment="1">
      <alignment horizontal="center" vertical="center"/>
    </xf>
    <xf numFmtId="178" fontId="2" fillId="0" borderId="6" xfId="5" applyNumberFormat="1" applyFont="1" applyFill="1" applyBorder="1" applyAlignment="1">
      <alignment vertical="center"/>
    </xf>
    <xf numFmtId="177" fontId="2" fillId="3" borderId="5" xfId="0" applyFont="1" applyFill="1" applyBorder="1" applyAlignment="1">
      <alignment horizontal="center" vertical="center"/>
    </xf>
    <xf numFmtId="177" fontId="2" fillId="3" borderId="6" xfId="0" applyFont="1" applyFill="1" applyBorder="1" applyAlignment="1">
      <alignment horizontal="center" vertical="center"/>
    </xf>
    <xf numFmtId="177" fontId="4" fillId="0" borderId="12" xfId="0" applyFont="1" applyFill="1" applyBorder="1" applyAlignment="1">
      <alignment horizontal="center" vertical="center"/>
    </xf>
    <xf numFmtId="177" fontId="5" fillId="0" borderId="6" xfId="0" applyFont="1" applyFill="1" applyBorder="1" applyAlignment="1">
      <alignment horizontal="left" vertical="center" wrapText="1"/>
    </xf>
    <xf numFmtId="177" fontId="5" fillId="0" borderId="6" xfId="0" applyFont="1" applyFill="1" applyBorder="1" applyAlignment="1">
      <alignment horizontal="center" vertical="center" wrapText="1"/>
    </xf>
    <xf numFmtId="177" fontId="6" fillId="0" borderId="6" xfId="0" applyFont="1" applyFill="1" applyBorder="1" applyAlignment="1">
      <alignment horizontal="center" vertical="center"/>
    </xf>
    <xf numFmtId="177" fontId="7" fillId="0" borderId="6" xfId="0" applyFont="1" applyFill="1" applyBorder="1" applyAlignment="1">
      <alignment horizontal="center" vertical="center"/>
    </xf>
    <xf numFmtId="177" fontId="4" fillId="0" borderId="6" xfId="0" applyFont="1" applyFill="1" applyBorder="1" applyAlignment="1">
      <alignment vertical="center"/>
    </xf>
    <xf numFmtId="177" fontId="5" fillId="0" borderId="6" xfId="0" applyFont="1" applyFill="1" applyBorder="1" applyAlignment="1">
      <alignment horizontal="center" vertical="center"/>
    </xf>
    <xf numFmtId="177" fontId="7" fillId="0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77" fontId="7" fillId="0" borderId="6" xfId="0" applyFont="1" applyFill="1" applyBorder="1" applyAlignment="1">
      <alignment horizontal="left" vertical="center" wrapText="1"/>
    </xf>
    <xf numFmtId="177" fontId="4" fillId="0" borderId="6" xfId="0" applyFont="1" applyFill="1" applyBorder="1" applyAlignment="1">
      <alignment horizontal="center" vertical="center"/>
    </xf>
    <xf numFmtId="177" fontId="5" fillId="0" borderId="6" xfId="0" applyFont="1" applyFill="1" applyBorder="1" applyAlignment="1">
      <alignment horizontal="left" vertical="center"/>
    </xf>
    <xf numFmtId="177" fontId="4" fillId="0" borderId="15" xfId="0" applyFont="1" applyFill="1" applyBorder="1" applyAlignment="1">
      <alignment horizontal="center" vertical="center"/>
    </xf>
    <xf numFmtId="177" fontId="5" fillId="0" borderId="0" xfId="0" applyFont="1" applyFill="1" applyBorder="1" applyAlignment="1">
      <alignment horizontal="left" vertical="center" wrapText="1"/>
    </xf>
    <xf numFmtId="177" fontId="4" fillId="0" borderId="1" xfId="0" applyFont="1" applyBorder="1" applyAlignment="1">
      <alignment horizontal="left" vertical="center"/>
    </xf>
    <xf numFmtId="177" fontId="10" fillId="0" borderId="2" xfId="5" applyFont="1" applyBorder="1" applyAlignment="1">
      <alignment horizontal="center" vertical="center"/>
    </xf>
    <xf numFmtId="177" fontId="5" fillId="0" borderId="20" xfId="5" applyFont="1" applyBorder="1" applyAlignment="1">
      <alignment horizontal="left" vertical="center"/>
    </xf>
    <xf numFmtId="177" fontId="10" fillId="0" borderId="0" xfId="5" applyFont="1" applyBorder="1" applyAlignment="1">
      <alignment horizontal="center" vertical="center"/>
    </xf>
    <xf numFmtId="177" fontId="5" fillId="0" borderId="21" xfId="5" applyFont="1" applyBorder="1" applyAlignment="1">
      <alignment horizontal="left" vertical="center"/>
    </xf>
    <xf numFmtId="177" fontId="10" fillId="0" borderId="22" xfId="5" applyFont="1" applyBorder="1" applyAlignment="1">
      <alignment horizontal="center" vertical="center"/>
    </xf>
    <xf numFmtId="177" fontId="2" fillId="3" borderId="25" xfId="0" applyFont="1" applyFill="1" applyBorder="1" applyAlignment="1">
      <alignment horizontal="center" vertical="center"/>
    </xf>
    <xf numFmtId="9" fontId="7" fillId="0" borderId="6" xfId="0" applyNumberFormat="1" applyFont="1" applyFill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25" xfId="5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176" fontId="8" fillId="3" borderId="6" xfId="0" applyNumberFormat="1" applyFont="1" applyFill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9" fontId="5" fillId="0" borderId="6" xfId="1" applyFont="1" applyFill="1" applyBorder="1" applyAlignment="1">
      <alignment horizontal="center" vertical="center"/>
    </xf>
    <xf numFmtId="177" fontId="5" fillId="0" borderId="6" xfId="0" applyFont="1" applyFill="1" applyBorder="1" applyAlignment="1">
      <alignment vertical="center"/>
    </xf>
    <xf numFmtId="9" fontId="8" fillId="3" borderId="6" xfId="3" applyFont="1" applyFill="1" applyBorder="1" applyAlignment="1">
      <alignment horizontal="center" vertical="center"/>
    </xf>
    <xf numFmtId="176" fontId="8" fillId="3" borderId="6" xfId="5" applyNumberFormat="1" applyFont="1" applyFill="1" applyBorder="1" applyAlignment="1">
      <alignment horizontal="center" vertical="center"/>
    </xf>
    <xf numFmtId="176" fontId="8" fillId="3" borderId="25" xfId="5" applyNumberFormat="1" applyFont="1" applyFill="1" applyBorder="1" applyAlignment="1">
      <alignment horizontal="center" vertical="center"/>
    </xf>
    <xf numFmtId="176" fontId="9" fillId="3" borderId="6" xfId="5" applyNumberFormat="1" applyFont="1" applyFill="1" applyBorder="1" applyAlignment="1">
      <alignment horizontal="center" vertical="center"/>
    </xf>
    <xf numFmtId="176" fontId="9" fillId="3" borderId="25" xfId="5" applyNumberFormat="1" applyFont="1" applyFill="1" applyBorder="1" applyAlignment="1">
      <alignment horizontal="center" vertical="center"/>
    </xf>
    <xf numFmtId="177" fontId="10" fillId="0" borderId="23" xfId="5" applyFont="1" applyBorder="1" applyAlignment="1">
      <alignment horizontal="center" vertical="center"/>
    </xf>
    <xf numFmtId="177" fontId="10" fillId="0" borderId="31" xfId="5" applyFont="1" applyBorder="1" applyAlignment="1">
      <alignment horizontal="center" vertical="center"/>
    </xf>
    <xf numFmtId="177" fontId="10" fillId="0" borderId="32" xfId="5" applyFont="1" applyBorder="1" applyAlignment="1">
      <alignment horizontal="center" vertical="center"/>
    </xf>
    <xf numFmtId="177" fontId="7" fillId="4" borderId="6" xfId="0" applyFont="1" applyFill="1" applyBorder="1" applyAlignment="1">
      <alignment horizontal="left" vertical="center" wrapText="1"/>
    </xf>
    <xf numFmtId="9" fontId="6" fillId="0" borderId="6" xfId="0" applyNumberFormat="1" applyFont="1" applyFill="1" applyBorder="1" applyAlignment="1">
      <alignment horizontal="center" vertical="center" wrapText="1"/>
    </xf>
    <xf numFmtId="177" fontId="6" fillId="4" borderId="6" xfId="0" applyFont="1" applyFill="1" applyBorder="1" applyAlignment="1">
      <alignment horizontal="left" vertical="center" wrapText="1"/>
    </xf>
    <xf numFmtId="177" fontId="4" fillId="0" borderId="34" xfId="0" applyFont="1" applyBorder="1" applyAlignment="1">
      <alignment horizontal="center" vertical="center"/>
    </xf>
    <xf numFmtId="177" fontId="5" fillId="0" borderId="15" xfId="0" applyFont="1" applyFill="1" applyBorder="1" applyAlignment="1">
      <alignment horizontal="left" vertical="center" wrapText="1"/>
    </xf>
    <xf numFmtId="177" fontId="5" fillId="0" borderId="15" xfId="0" applyFont="1" applyFill="1" applyBorder="1" applyAlignment="1">
      <alignment horizontal="center" vertical="center"/>
    </xf>
    <xf numFmtId="177" fontId="5" fillId="0" borderId="5" xfId="0" applyFont="1" applyFill="1" applyBorder="1" applyAlignment="1">
      <alignment vertical="center"/>
    </xf>
    <xf numFmtId="177" fontId="0" fillId="0" borderId="5" xfId="0" applyBorder="1">
      <alignment vertical="center"/>
    </xf>
    <xf numFmtId="177" fontId="5" fillId="0" borderId="33" xfId="0" applyFont="1" applyFill="1" applyBorder="1" applyAlignment="1">
      <alignment vertical="center"/>
    </xf>
    <xf numFmtId="9" fontId="5" fillId="0" borderId="6" xfId="3" applyNumberFormat="1" applyFont="1" applyFill="1" applyBorder="1" applyAlignment="1">
      <alignment horizontal="center" vertical="center"/>
    </xf>
    <xf numFmtId="177" fontId="0" fillId="0" borderId="6" xfId="0" applyBorder="1">
      <alignment vertical="center"/>
    </xf>
    <xf numFmtId="177" fontId="23" fillId="0" borderId="0" xfId="5">
      <alignment vertical="center"/>
    </xf>
    <xf numFmtId="177" fontId="5" fillId="0" borderId="6" xfId="5" applyFont="1" applyFill="1" applyBorder="1" applyAlignment="1">
      <alignment horizontal="center" vertical="center"/>
    </xf>
    <xf numFmtId="177" fontId="7" fillId="0" borderId="6" xfId="5" applyFont="1" applyFill="1" applyBorder="1" applyAlignment="1">
      <alignment horizontal="left" vertical="center" wrapText="1"/>
    </xf>
    <xf numFmtId="9" fontId="7" fillId="0" borderId="6" xfId="5" applyNumberFormat="1" applyFont="1" applyFill="1" applyBorder="1" applyAlignment="1">
      <alignment horizontal="left" vertical="center" wrapText="1"/>
    </xf>
    <xf numFmtId="177" fontId="6" fillId="0" borderId="6" xfId="5" applyFont="1" applyFill="1" applyBorder="1" applyAlignment="1">
      <alignment horizontal="left" vertical="center" wrapText="1"/>
    </xf>
    <xf numFmtId="177" fontId="6" fillId="0" borderId="6" xfId="5" applyFont="1" applyFill="1" applyBorder="1" applyAlignment="1">
      <alignment horizontal="center" vertical="center"/>
    </xf>
    <xf numFmtId="177" fontId="7" fillId="0" borderId="6" xfId="5" applyFont="1" applyFill="1" applyBorder="1" applyAlignment="1">
      <alignment horizontal="center" vertical="center" wrapText="1"/>
    </xf>
    <xf numFmtId="177" fontId="5" fillId="0" borderId="6" xfId="5" applyFont="1" applyFill="1" applyBorder="1" applyAlignment="1">
      <alignment horizontal="left" vertical="center" wrapText="1"/>
    </xf>
    <xf numFmtId="177" fontId="5" fillId="0" borderId="6" xfId="5" applyFont="1" applyFill="1" applyBorder="1" applyAlignment="1">
      <alignment horizontal="center" vertical="center" wrapText="1"/>
    </xf>
    <xf numFmtId="177" fontId="5" fillId="0" borderId="6" xfId="5" applyFont="1" applyFill="1" applyBorder="1" applyAlignment="1">
      <alignment horizontal="left" vertical="center"/>
    </xf>
    <xf numFmtId="177" fontId="6" fillId="4" borderId="6" xfId="5" applyFont="1" applyFill="1" applyBorder="1" applyAlignment="1">
      <alignment horizontal="left" vertical="center" wrapText="1"/>
    </xf>
    <xf numFmtId="177" fontId="5" fillId="0" borderId="3" xfId="5" applyFont="1" applyFill="1" applyBorder="1" applyAlignment="1">
      <alignment horizontal="center" vertical="center"/>
    </xf>
    <xf numFmtId="177" fontId="5" fillId="0" borderId="16" xfId="5" applyFont="1" applyFill="1" applyBorder="1" applyAlignment="1">
      <alignment horizontal="center" vertical="center"/>
    </xf>
    <xf numFmtId="177" fontId="5" fillId="0" borderId="0" xfId="5" applyFont="1" applyAlignment="1">
      <alignment horizontal="left" vertical="center"/>
    </xf>
    <xf numFmtId="177" fontId="2" fillId="3" borderId="25" xfId="5" applyFont="1" applyFill="1" applyBorder="1" applyAlignment="1">
      <alignment horizontal="center" vertical="center"/>
    </xf>
    <xf numFmtId="9" fontId="7" fillId="0" borderId="6" xfId="5" applyNumberFormat="1" applyFont="1" applyFill="1" applyBorder="1" applyAlignment="1">
      <alignment horizontal="center" vertical="center"/>
    </xf>
    <xf numFmtId="176" fontId="6" fillId="0" borderId="6" xfId="5" applyNumberFormat="1" applyFont="1" applyBorder="1" applyAlignment="1">
      <alignment horizontal="center" vertical="center"/>
    </xf>
    <xf numFmtId="177" fontId="5" fillId="0" borderId="6" xfId="5" applyFont="1" applyFill="1" applyBorder="1" applyAlignment="1">
      <alignment vertical="center"/>
    </xf>
    <xf numFmtId="176" fontId="5" fillId="0" borderId="6" xfId="5" applyNumberFormat="1" applyFont="1" applyFill="1" applyBorder="1" applyAlignment="1">
      <alignment horizontal="center" vertical="center"/>
    </xf>
    <xf numFmtId="177" fontId="5" fillId="0" borderId="0" xfId="0" applyFont="1" applyFill="1">
      <alignment vertical="center"/>
    </xf>
    <xf numFmtId="177" fontId="7" fillId="0" borderId="0" xfId="5" applyFont="1" applyFill="1">
      <alignment vertical="center"/>
    </xf>
    <xf numFmtId="177" fontId="11" fillId="0" borderId="0" xfId="0" applyFont="1">
      <alignment vertical="center"/>
    </xf>
    <xf numFmtId="49" fontId="12" fillId="0" borderId="6" xfId="7" applyNumberFormat="1" applyFont="1" applyFill="1" applyBorder="1" applyAlignment="1">
      <alignment horizontal="center" vertical="center" wrapText="1"/>
    </xf>
    <xf numFmtId="177" fontId="13" fillId="0" borderId="6" xfId="7" applyFont="1" applyFill="1" applyBorder="1" applyAlignment="1">
      <alignment horizontal="left" vertical="center" wrapText="1"/>
    </xf>
    <xf numFmtId="177" fontId="13" fillId="0" borderId="6" xfId="7" applyFont="1" applyFill="1" applyBorder="1" applyAlignment="1">
      <alignment horizontal="center" vertical="center" wrapText="1"/>
    </xf>
    <xf numFmtId="49" fontId="12" fillId="0" borderId="6" xfId="7" applyNumberFormat="1" applyFont="1" applyFill="1" applyBorder="1" applyAlignment="1">
      <alignment vertical="center" wrapText="1"/>
    </xf>
    <xf numFmtId="177" fontId="13" fillId="0" borderId="6" xfId="7" applyFont="1" applyFill="1" applyBorder="1" applyAlignment="1">
      <alignment horizontal="center" vertical="center"/>
    </xf>
    <xf numFmtId="49" fontId="13" fillId="0" borderId="6" xfId="7" applyNumberFormat="1" applyFont="1" applyFill="1" applyBorder="1" applyAlignment="1">
      <alignment horizontal="left" vertical="center" wrapText="1"/>
    </xf>
    <xf numFmtId="177" fontId="14" fillId="0" borderId="6" xfId="5" applyFont="1" applyFill="1" applyBorder="1" applyAlignment="1">
      <alignment horizontal="center" vertical="center"/>
    </xf>
    <xf numFmtId="177" fontId="14" fillId="0" borderId="6" xfId="5" applyFont="1" applyFill="1" applyBorder="1" applyAlignment="1">
      <alignment horizontal="left" vertical="center" wrapText="1"/>
    </xf>
    <xf numFmtId="49" fontId="14" fillId="0" borderId="6" xfId="0" applyNumberFormat="1" applyFont="1" applyFill="1" applyBorder="1" applyAlignment="1">
      <alignment horizontal="left" vertical="center" wrapText="1"/>
    </xf>
    <xf numFmtId="177" fontId="14" fillId="0" borderId="6" xfId="5" applyFont="1" applyFill="1" applyBorder="1" applyAlignment="1">
      <alignment horizontal="center" vertical="center" wrapText="1"/>
    </xf>
    <xf numFmtId="177" fontId="7" fillId="0" borderId="6" xfId="5" applyFont="1" applyFill="1" applyBorder="1" applyAlignment="1">
      <alignment horizontal="center" vertical="center"/>
    </xf>
    <xf numFmtId="177" fontId="14" fillId="0" borderId="6" xfId="5" applyFont="1" applyFill="1" applyBorder="1" applyAlignment="1">
      <alignment vertical="center" wrapText="1"/>
    </xf>
    <xf numFmtId="177" fontId="7" fillId="0" borderId="6" xfId="0" applyFont="1" applyFill="1" applyBorder="1" applyAlignment="1">
      <alignment vertical="center"/>
    </xf>
    <xf numFmtId="177" fontId="0" fillId="0" borderId="16" xfId="0" applyBorder="1">
      <alignment vertical="center"/>
    </xf>
    <xf numFmtId="9" fontId="14" fillId="0" borderId="6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7" fillId="0" borderId="6" xfId="5" applyNumberFormat="1" applyFont="1" applyFill="1" applyBorder="1" applyAlignment="1">
      <alignment horizontal="center" vertical="center"/>
    </xf>
    <xf numFmtId="177" fontId="5" fillId="0" borderId="16" xfId="0" applyFont="1" applyFill="1" applyBorder="1" applyAlignment="1">
      <alignment vertical="center" wrapText="1"/>
    </xf>
    <xf numFmtId="177" fontId="5" fillId="0" borderId="6" xfId="0" applyFont="1" applyFill="1" applyBorder="1" applyAlignment="1">
      <alignment vertical="center" wrapText="1"/>
    </xf>
    <xf numFmtId="177" fontId="6" fillId="0" borderId="6" xfId="0" applyFont="1" applyFill="1" applyBorder="1">
      <alignment vertical="center"/>
    </xf>
    <xf numFmtId="9" fontId="14" fillId="0" borderId="6" xfId="5" applyNumberFormat="1" applyFont="1" applyFill="1" applyBorder="1" applyAlignment="1">
      <alignment horizontal="center" vertical="center"/>
    </xf>
    <xf numFmtId="177" fontId="7" fillId="0" borderId="16" xfId="5" applyFont="1" applyFill="1" applyBorder="1">
      <alignment vertical="center"/>
    </xf>
    <xf numFmtId="177" fontId="7" fillId="0" borderId="6" xfId="5" applyFont="1" applyFill="1" applyBorder="1">
      <alignment vertical="center"/>
    </xf>
    <xf numFmtId="176" fontId="7" fillId="0" borderId="25" xfId="5" applyNumberFormat="1" applyFont="1" applyBorder="1" applyAlignment="1">
      <alignment horizontal="center" vertical="center"/>
    </xf>
    <xf numFmtId="176" fontId="15" fillId="3" borderId="25" xfId="5" applyNumberFormat="1" applyFont="1" applyFill="1" applyBorder="1" applyAlignment="1">
      <alignment horizontal="center" vertical="center"/>
    </xf>
    <xf numFmtId="177" fontId="7" fillId="0" borderId="0" xfId="0" applyFont="1" applyFill="1">
      <alignment vertical="center"/>
    </xf>
    <xf numFmtId="177" fontId="7" fillId="0" borderId="0" xfId="0" applyFont="1">
      <alignment vertical="center"/>
    </xf>
    <xf numFmtId="177" fontId="14" fillId="0" borderId="6" xfId="0" applyFont="1" applyFill="1" applyBorder="1" applyAlignment="1">
      <alignment horizontal="center" vertical="center"/>
    </xf>
    <xf numFmtId="177" fontId="14" fillId="0" borderId="6" xfId="0" applyFont="1" applyFill="1" applyBorder="1" applyAlignment="1">
      <alignment horizontal="left" vertical="center" wrapText="1"/>
    </xf>
    <xf numFmtId="177" fontId="14" fillId="0" borderId="6" xfId="0" applyFont="1" applyFill="1" applyBorder="1" applyAlignment="1">
      <alignment horizontal="center" vertical="center" wrapText="1"/>
    </xf>
    <xf numFmtId="177" fontId="14" fillId="0" borderId="6" xfId="4" applyFont="1" applyFill="1" applyBorder="1" applyAlignment="1">
      <alignment horizontal="center" vertical="center"/>
    </xf>
    <xf numFmtId="177" fontId="14" fillId="0" borderId="6" xfId="4" applyFont="1" applyFill="1" applyBorder="1" applyAlignment="1">
      <alignment horizontal="left" vertical="center" wrapText="1"/>
    </xf>
    <xf numFmtId="177" fontId="14" fillId="0" borderId="6" xfId="4" applyFont="1" applyFill="1" applyBorder="1" applyAlignment="1">
      <alignment horizontal="center" vertical="center" wrapText="1"/>
    </xf>
    <xf numFmtId="177" fontId="13" fillId="0" borderId="6" xfId="4" applyFont="1" applyFill="1" applyBorder="1" applyAlignment="1">
      <alignment horizontal="center" vertical="center"/>
    </xf>
    <xf numFmtId="177" fontId="13" fillId="0" borderId="6" xfId="4" applyFont="1" applyFill="1" applyBorder="1" applyAlignment="1">
      <alignment horizontal="left" vertical="center" wrapText="1"/>
    </xf>
    <xf numFmtId="177" fontId="13" fillId="0" borderId="6" xfId="4" applyFont="1" applyFill="1" applyBorder="1" applyAlignment="1">
      <alignment horizontal="center" vertical="center" wrapText="1"/>
    </xf>
    <xf numFmtId="177" fontId="13" fillId="0" borderId="6" xfId="0" applyFont="1" applyFill="1" applyBorder="1" applyAlignment="1">
      <alignment horizontal="center" vertical="center"/>
    </xf>
    <xf numFmtId="177" fontId="13" fillId="0" borderId="6" xfId="0" applyFont="1" applyFill="1" applyBorder="1" applyAlignment="1">
      <alignment horizontal="left" vertical="center"/>
    </xf>
    <xf numFmtId="177" fontId="13" fillId="0" borderId="6" xfId="0" applyFont="1" applyFill="1" applyBorder="1" applyAlignment="1">
      <alignment horizontal="center" vertical="center" wrapText="1"/>
    </xf>
    <xf numFmtId="177" fontId="16" fillId="0" borderId="6" xfId="5" applyFont="1" applyFill="1" applyBorder="1" applyAlignment="1">
      <alignment horizontal="center" vertical="center"/>
    </xf>
    <xf numFmtId="177" fontId="17" fillId="0" borderId="0" xfId="0" applyFont="1">
      <alignment vertical="center"/>
    </xf>
    <xf numFmtId="177" fontId="2" fillId="3" borderId="17" xfId="0" applyFont="1" applyFill="1" applyBorder="1" applyAlignment="1">
      <alignment horizontal="center" vertical="center"/>
    </xf>
    <xf numFmtId="177" fontId="16" fillId="0" borderId="6" xfId="0" applyFont="1" applyFill="1" applyBorder="1" applyAlignment="1">
      <alignment horizontal="center" vertical="center"/>
    </xf>
    <xf numFmtId="177" fontId="7" fillId="0" borderId="6" xfId="0" applyFont="1" applyFill="1" applyBorder="1" applyAlignment="1">
      <alignment vertical="center" wrapText="1"/>
    </xf>
    <xf numFmtId="177" fontId="6" fillId="0" borderId="6" xfId="0" applyFont="1" applyFill="1" applyBorder="1" applyAlignment="1">
      <alignment vertical="center" wrapText="1"/>
    </xf>
    <xf numFmtId="176" fontId="7" fillId="0" borderId="6" xfId="0" applyNumberFormat="1" applyFont="1" applyFill="1" applyBorder="1" applyAlignment="1">
      <alignment horizontal="center" vertical="center"/>
    </xf>
    <xf numFmtId="177" fontId="7" fillId="0" borderId="6" xfId="0" applyFont="1" applyFill="1" applyBorder="1" applyAlignment="1">
      <alignment vertical="center" wrapText="1"/>
    </xf>
    <xf numFmtId="176" fontId="7" fillId="0" borderId="6" xfId="0" applyNumberFormat="1" applyFont="1" applyBorder="1" applyAlignment="1">
      <alignment horizontal="center" vertical="center"/>
    </xf>
    <xf numFmtId="177" fontId="7" fillId="0" borderId="6" xfId="0" applyFont="1" applyBorder="1">
      <alignment vertical="center"/>
    </xf>
    <xf numFmtId="177" fontId="6" fillId="0" borderId="6" xfId="0" applyFont="1" applyFill="1" applyBorder="1" applyAlignment="1">
      <alignment vertical="center" wrapText="1"/>
    </xf>
    <xf numFmtId="177" fontId="7" fillId="0" borderId="6" xfId="0" applyFont="1" applyBorder="1" applyAlignment="1">
      <alignment vertical="center" wrapText="1"/>
    </xf>
    <xf numFmtId="177" fontId="6" fillId="0" borderId="6" xfId="5" applyFont="1" applyFill="1" applyBorder="1">
      <alignment vertical="center"/>
    </xf>
    <xf numFmtId="9" fontId="13" fillId="3" borderId="6" xfId="1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177" fontId="14" fillId="0" borderId="12" xfId="0" applyFont="1" applyFill="1" applyBorder="1" applyAlignment="1">
      <alignment horizontal="center" vertical="center"/>
    </xf>
    <xf numFmtId="177" fontId="14" fillId="0" borderId="6" xfId="0" applyFont="1" applyFill="1" applyBorder="1" applyAlignment="1">
      <alignment horizontal="left" vertical="center"/>
    </xf>
    <xf numFmtId="177" fontId="14" fillId="0" borderId="12" xfId="5" applyFont="1" applyFill="1" applyBorder="1" applyAlignment="1">
      <alignment horizontal="center" vertical="center"/>
    </xf>
    <xf numFmtId="177" fontId="15" fillId="0" borderId="6" xfId="5" applyFont="1" applyFill="1" applyBorder="1" applyAlignment="1">
      <alignment horizontal="center" vertical="center"/>
    </xf>
    <xf numFmtId="176" fontId="7" fillId="0" borderId="17" xfId="5" applyNumberFormat="1" applyFont="1" applyFill="1" applyBorder="1" applyAlignment="1">
      <alignment horizontal="center" vertical="center"/>
    </xf>
    <xf numFmtId="177" fontId="7" fillId="0" borderId="6" xfId="0" applyFont="1" applyFill="1" applyBorder="1">
      <alignment vertical="center"/>
    </xf>
    <xf numFmtId="177" fontId="7" fillId="0" borderId="6" xfId="0" applyFont="1" applyFill="1" applyBorder="1" applyAlignment="1">
      <alignment vertical="center" wrapText="1"/>
    </xf>
    <xf numFmtId="177" fontId="7" fillId="0" borderId="6" xfId="5" applyFont="1" applyFill="1" applyBorder="1" applyAlignment="1">
      <alignment vertical="center" wrapText="1"/>
    </xf>
    <xf numFmtId="176" fontId="13" fillId="3" borderId="25" xfId="0" applyNumberFormat="1" applyFont="1" applyFill="1" applyBorder="1" applyAlignment="1">
      <alignment horizontal="center" vertical="center"/>
    </xf>
    <xf numFmtId="177" fontId="11" fillId="0" borderId="0" xfId="5" applyFont="1" applyFill="1">
      <alignment vertical="center"/>
    </xf>
    <xf numFmtId="177" fontId="11" fillId="0" borderId="0" xfId="5" applyFont="1">
      <alignment vertical="center"/>
    </xf>
    <xf numFmtId="177" fontId="15" fillId="0" borderId="6" xfId="5" applyFont="1" applyFill="1" applyBorder="1" applyAlignment="1">
      <alignment horizontal="left" vertical="center" wrapText="1"/>
    </xf>
    <xf numFmtId="9" fontId="14" fillId="0" borderId="6" xfId="5" applyNumberFormat="1" applyFont="1" applyFill="1" applyBorder="1" applyAlignment="1">
      <alignment horizontal="left" vertical="center" wrapText="1"/>
    </xf>
    <xf numFmtId="0" fontId="8" fillId="3" borderId="6" xfId="3" applyNumberFormat="1" applyFont="1" applyFill="1" applyBorder="1" applyAlignment="1">
      <alignment horizontal="center" vertical="center"/>
    </xf>
    <xf numFmtId="177" fontId="5" fillId="0" borderId="0" xfId="5" applyFont="1">
      <alignment vertical="center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 wrapText="1"/>
    </xf>
    <xf numFmtId="9" fontId="4" fillId="3" borderId="6" xfId="3" applyFont="1" applyFill="1" applyBorder="1" applyAlignment="1">
      <alignment horizontal="center" vertical="center"/>
    </xf>
    <xf numFmtId="0" fontId="5" fillId="3" borderId="6" xfId="3" applyNumberFormat="1" applyFont="1" applyFill="1" applyBorder="1" applyAlignment="1">
      <alignment horizontal="center" vertical="center"/>
    </xf>
    <xf numFmtId="177" fontId="13" fillId="0" borderId="0" xfId="8" applyFont="1" applyFill="1">
      <alignment vertical="center"/>
    </xf>
    <xf numFmtId="177" fontId="18" fillId="0" borderId="0" xfId="8" applyFont="1" applyFill="1">
      <alignment vertical="center"/>
    </xf>
    <xf numFmtId="177" fontId="13" fillId="0" borderId="0" xfId="8" applyFont="1" applyAlignment="1">
      <alignment horizontal="center" vertical="center"/>
    </xf>
    <xf numFmtId="0" fontId="13" fillId="0" borderId="0" xfId="8" applyNumberFormat="1" applyFont="1" applyAlignment="1">
      <alignment horizontal="center" vertical="center"/>
    </xf>
    <xf numFmtId="177" fontId="13" fillId="0" borderId="0" xfId="8" applyFont="1">
      <alignment vertical="center"/>
    </xf>
    <xf numFmtId="9" fontId="13" fillId="0" borderId="0" xfId="9" applyFont="1">
      <alignment vertical="center"/>
    </xf>
    <xf numFmtId="177" fontId="13" fillId="0" borderId="0" xfId="8" applyFont="1" applyFill="1" applyAlignment="1">
      <alignment horizontal="center" vertical="center"/>
    </xf>
    <xf numFmtId="177" fontId="2" fillId="2" borderId="3" xfId="5" applyFont="1" applyFill="1" applyBorder="1" applyAlignment="1">
      <alignment vertical="center"/>
    </xf>
    <xf numFmtId="177" fontId="2" fillId="2" borderId="4" xfId="5" applyFont="1" applyFill="1" applyBorder="1" applyAlignment="1">
      <alignment vertical="center"/>
    </xf>
    <xf numFmtId="177" fontId="2" fillId="2" borderId="24" xfId="5" applyFont="1" applyFill="1" applyBorder="1" applyAlignment="1">
      <alignment vertical="center"/>
    </xf>
    <xf numFmtId="177" fontId="2" fillId="0" borderId="16" xfId="5" applyFont="1" applyFill="1" applyBorder="1" applyAlignment="1">
      <alignment vertical="center"/>
    </xf>
    <xf numFmtId="177" fontId="2" fillId="0" borderId="17" xfId="5" applyFont="1" applyFill="1" applyBorder="1" applyAlignment="1">
      <alignment vertical="center"/>
    </xf>
    <xf numFmtId="177" fontId="3" fillId="4" borderId="25" xfId="5" applyFont="1" applyFill="1" applyBorder="1" applyAlignment="1">
      <alignment vertical="center"/>
    </xf>
    <xf numFmtId="177" fontId="8" fillId="0" borderId="0" xfId="8" applyFont="1" applyAlignment="1">
      <alignment horizontal="center" vertical="center"/>
    </xf>
    <xf numFmtId="0" fontId="2" fillId="5" borderId="5" xfId="8" applyNumberFormat="1" applyFont="1" applyFill="1" applyBorder="1" applyAlignment="1">
      <alignment horizontal="center" vertical="center"/>
    </xf>
    <xf numFmtId="177" fontId="2" fillId="5" borderId="6" xfId="8" applyFont="1" applyFill="1" applyBorder="1" applyAlignment="1">
      <alignment horizontal="center" vertical="center"/>
    </xf>
    <xf numFmtId="177" fontId="2" fillId="5" borderId="16" xfId="8" applyFont="1" applyFill="1" applyBorder="1" applyAlignment="1">
      <alignment horizontal="center" vertical="center"/>
    </xf>
    <xf numFmtId="177" fontId="2" fillId="5" borderId="6" xfId="8" applyFont="1" applyFill="1" applyBorder="1" applyAlignment="1">
      <alignment vertical="center"/>
    </xf>
    <xf numFmtId="177" fontId="2" fillId="5" borderId="16" xfId="8" applyFont="1" applyFill="1" applyBorder="1" applyAlignment="1">
      <alignment horizontal="center" vertical="center" wrapText="1"/>
    </xf>
    <xf numFmtId="9" fontId="2" fillId="5" borderId="25" xfId="9" applyFont="1" applyFill="1" applyBorder="1" applyAlignment="1">
      <alignment horizontal="center" vertical="center"/>
    </xf>
    <xf numFmtId="0" fontId="19" fillId="0" borderId="5" xfId="8" applyNumberFormat="1" applyFont="1" applyFill="1" applyBorder="1" applyAlignment="1">
      <alignment horizontal="center" vertical="center"/>
    </xf>
    <xf numFmtId="177" fontId="19" fillId="0" borderId="6" xfId="8" applyFont="1" applyFill="1" applyBorder="1" applyAlignment="1">
      <alignment horizontal="left" vertical="center" wrapText="1"/>
    </xf>
    <xf numFmtId="177" fontId="20" fillId="0" borderId="6" xfId="8" applyFont="1" applyFill="1" applyBorder="1" applyAlignment="1">
      <alignment vertical="center" wrapText="1"/>
    </xf>
    <xf numFmtId="177" fontId="20" fillId="0" borderId="16" xfId="8" applyFont="1" applyFill="1" applyBorder="1" applyAlignment="1">
      <alignment vertical="center" wrapText="1"/>
    </xf>
    <xf numFmtId="9" fontId="20" fillId="0" borderId="25" xfId="9" applyFont="1" applyFill="1" applyBorder="1" applyAlignment="1">
      <alignment horizontal="center" vertical="center" wrapText="1"/>
    </xf>
    <xf numFmtId="177" fontId="21" fillId="0" borderId="0" xfId="8" applyFont="1" applyFill="1" applyAlignment="1">
      <alignment horizontal="center" vertical="center"/>
    </xf>
    <xf numFmtId="177" fontId="7" fillId="0" borderId="17" xfId="8" applyFont="1" applyFill="1" applyBorder="1" applyAlignment="1">
      <alignment horizontal="center" vertical="center" wrapText="1"/>
    </xf>
    <xf numFmtId="177" fontId="7" fillId="0" borderId="16" xfId="8" applyFont="1" applyFill="1" applyBorder="1" applyAlignment="1">
      <alignment horizontal="center" vertical="center" wrapText="1"/>
    </xf>
    <xf numFmtId="177" fontId="7" fillId="0" borderId="6" xfId="8" applyFont="1" applyFill="1" applyBorder="1" applyAlignment="1">
      <alignment vertical="center"/>
    </xf>
    <xf numFmtId="177" fontId="7" fillId="0" borderId="16" xfId="8" applyFont="1" applyFill="1" applyBorder="1" applyAlignment="1">
      <alignment vertical="center"/>
    </xf>
    <xf numFmtId="177" fontId="7" fillId="0" borderId="16" xfId="8" applyFont="1" applyFill="1" applyBorder="1" applyAlignment="1">
      <alignment horizontal="center" vertical="center"/>
    </xf>
    <xf numFmtId="177" fontId="7" fillId="0" borderId="16" xfId="8" applyFont="1" applyFill="1" applyBorder="1" applyAlignment="1">
      <alignment vertical="center" wrapText="1"/>
    </xf>
    <xf numFmtId="177" fontId="5" fillId="0" borderId="16" xfId="8" applyFont="1" applyFill="1" applyBorder="1" applyAlignment="1">
      <alignment vertical="center"/>
    </xf>
    <xf numFmtId="178" fontId="8" fillId="6" borderId="25" xfId="9" applyNumberFormat="1" applyFont="1" applyFill="1" applyBorder="1" applyAlignment="1">
      <alignment horizontal="center" vertical="center"/>
    </xf>
    <xf numFmtId="0" fontId="7" fillId="4" borderId="5" xfId="8" applyNumberFormat="1" applyFont="1" applyFill="1" applyBorder="1" applyAlignment="1">
      <alignment horizontal="center" vertical="center" wrapText="1"/>
    </xf>
    <xf numFmtId="9" fontId="8" fillId="6" borderId="37" xfId="9" applyFont="1" applyFill="1" applyBorder="1" applyAlignment="1">
      <alignment horizontal="center" vertical="center"/>
    </xf>
    <xf numFmtId="177" fontId="4" fillId="0" borderId="1" xfId="5" applyFont="1" applyBorder="1" applyAlignment="1">
      <alignment horizontal="left" vertical="center"/>
    </xf>
    <xf numFmtId="177" fontId="13" fillId="0" borderId="2" xfId="8" applyFont="1" applyBorder="1">
      <alignment vertical="center"/>
    </xf>
    <xf numFmtId="177" fontId="13" fillId="0" borderId="23" xfId="8" applyFont="1" applyBorder="1">
      <alignment vertical="center"/>
    </xf>
    <xf numFmtId="177" fontId="13" fillId="0" borderId="0" xfId="8" applyFont="1" applyBorder="1">
      <alignment vertical="center"/>
    </xf>
    <xf numFmtId="177" fontId="13" fillId="0" borderId="31" xfId="8" applyFont="1" applyBorder="1">
      <alignment vertical="center"/>
    </xf>
    <xf numFmtId="177" fontId="5" fillId="0" borderId="21" xfId="8" applyFont="1" applyBorder="1">
      <alignment vertical="center"/>
    </xf>
    <xf numFmtId="177" fontId="13" fillId="0" borderId="22" xfId="8" applyFont="1" applyBorder="1">
      <alignment vertical="center"/>
    </xf>
    <xf numFmtId="177" fontId="13" fillId="0" borderId="32" xfId="8" applyFont="1" applyBorder="1">
      <alignment vertical="center"/>
    </xf>
    <xf numFmtId="179" fontId="7" fillId="4" borderId="17" xfId="8" applyNumberFormat="1" applyFont="1" applyFill="1" applyBorder="1" applyAlignment="1">
      <alignment horizontal="center" vertical="center" wrapText="1"/>
    </xf>
    <xf numFmtId="179" fontId="7" fillId="4" borderId="16" xfId="8" applyNumberFormat="1" applyFont="1" applyFill="1" applyBorder="1" applyAlignment="1">
      <alignment horizontal="center" vertical="center" wrapText="1"/>
    </xf>
    <xf numFmtId="179" fontId="7" fillId="4" borderId="4" xfId="8" applyNumberFormat="1" applyFont="1" applyFill="1" applyBorder="1" applyAlignment="1">
      <alignment horizontal="center" vertical="center" wrapText="1"/>
    </xf>
    <xf numFmtId="179" fontId="7" fillId="4" borderId="24" xfId="8" applyNumberFormat="1" applyFont="1" applyFill="1" applyBorder="1" applyAlignment="1">
      <alignment horizontal="center" vertical="center" wrapText="1"/>
    </xf>
    <xf numFmtId="177" fontId="8" fillId="6" borderId="34" xfId="8" applyFont="1" applyFill="1" applyBorder="1" applyAlignment="1">
      <alignment horizontal="right" vertical="center"/>
    </xf>
    <xf numFmtId="177" fontId="8" fillId="6" borderId="26" xfId="8" applyFont="1" applyFill="1" applyBorder="1" applyAlignment="1">
      <alignment horizontal="right" vertical="center"/>
    </xf>
    <xf numFmtId="177" fontId="8" fillId="6" borderId="8" xfId="8" applyFont="1" applyFill="1" applyBorder="1" applyAlignment="1">
      <alignment horizontal="right" vertical="center"/>
    </xf>
    <xf numFmtId="0" fontId="22" fillId="0" borderId="11" xfId="8" applyNumberFormat="1" applyFont="1" applyFill="1" applyBorder="1" applyAlignment="1">
      <alignment horizontal="center" vertical="center"/>
    </xf>
    <xf numFmtId="0" fontId="22" fillId="0" borderId="13" xfId="8" applyNumberFormat="1" applyFont="1" applyFill="1" applyBorder="1" applyAlignment="1">
      <alignment horizontal="center" vertical="center"/>
    </xf>
    <xf numFmtId="0" fontId="22" fillId="0" borderId="14" xfId="8" applyNumberFormat="1" applyFont="1" applyFill="1" applyBorder="1" applyAlignment="1">
      <alignment horizontal="center" vertical="center"/>
    </xf>
    <xf numFmtId="177" fontId="22" fillId="0" borderId="15" xfId="8" applyFont="1" applyFill="1" applyBorder="1" applyAlignment="1">
      <alignment horizontal="center" vertical="center" wrapText="1"/>
    </xf>
    <xf numFmtId="177" fontId="22" fillId="0" borderId="33" xfId="8" applyFont="1" applyFill="1" applyBorder="1" applyAlignment="1">
      <alignment horizontal="center" vertical="center" wrapText="1"/>
    </xf>
    <xf numFmtId="177" fontId="22" fillId="0" borderId="12" xfId="8" applyFont="1" applyFill="1" applyBorder="1" applyAlignment="1">
      <alignment horizontal="center" vertical="center" wrapText="1"/>
    </xf>
    <xf numFmtId="9" fontId="13" fillId="0" borderId="37" xfId="9" applyFont="1" applyBorder="1" applyAlignment="1">
      <alignment horizontal="center" vertical="center"/>
    </xf>
    <xf numFmtId="9" fontId="13" fillId="0" borderId="38" xfId="9" applyFont="1" applyBorder="1" applyAlignment="1">
      <alignment horizontal="center" vertical="center"/>
    </xf>
    <xf numFmtId="9" fontId="13" fillId="0" borderId="39" xfId="9" applyFont="1" applyBorder="1" applyAlignment="1">
      <alignment horizontal="center" vertical="center"/>
    </xf>
    <xf numFmtId="0" fontId="2" fillId="5" borderId="17" xfId="8" applyNumberFormat="1" applyFont="1" applyFill="1" applyBorder="1" applyAlignment="1">
      <alignment horizontal="center" vertical="center"/>
    </xf>
    <xf numFmtId="0" fontId="2" fillId="5" borderId="16" xfId="8" applyNumberFormat="1" applyFont="1" applyFill="1" applyBorder="1" applyAlignment="1">
      <alignment horizontal="center" vertical="center"/>
    </xf>
    <xf numFmtId="0" fontId="2" fillId="5" borderId="4" xfId="8" applyNumberFormat="1" applyFont="1" applyFill="1" applyBorder="1" applyAlignment="1">
      <alignment horizontal="center" vertical="center"/>
    </xf>
    <xf numFmtId="0" fontId="2" fillId="5" borderId="24" xfId="8" applyNumberFormat="1" applyFont="1" applyFill="1" applyBorder="1" applyAlignment="1">
      <alignment horizontal="center" vertical="center"/>
    </xf>
    <xf numFmtId="177" fontId="7" fillId="0" borderId="17" xfId="8" applyFont="1" applyFill="1" applyBorder="1" applyAlignment="1">
      <alignment horizontal="center" vertical="center" wrapText="1"/>
    </xf>
    <xf numFmtId="177" fontId="7" fillId="0" borderId="16" xfId="8" applyFont="1" applyFill="1" applyBorder="1" applyAlignment="1">
      <alignment horizontal="center" vertical="center" wrapText="1"/>
    </xf>
    <xf numFmtId="177" fontId="5" fillId="0" borderId="17" xfId="8" applyFont="1" applyFill="1" applyBorder="1" applyAlignment="1">
      <alignment horizontal="center" vertical="center"/>
    </xf>
    <xf numFmtId="177" fontId="5" fillId="0" borderId="16" xfId="8" applyFont="1" applyFill="1" applyBorder="1" applyAlignment="1">
      <alignment horizontal="center" vertical="center"/>
    </xf>
    <xf numFmtId="177" fontId="8" fillId="6" borderId="3" xfId="8" applyFont="1" applyFill="1" applyBorder="1" applyAlignment="1">
      <alignment horizontal="right" vertical="center"/>
    </xf>
    <xf numFmtId="177" fontId="8" fillId="6" borderId="4" xfId="8" applyFont="1" applyFill="1" applyBorder="1" applyAlignment="1">
      <alignment horizontal="right" vertical="center"/>
    </xf>
    <xf numFmtId="177" fontId="8" fillId="6" borderId="16" xfId="8" applyFont="1" applyFill="1" applyBorder="1" applyAlignment="1">
      <alignment horizontal="right" vertical="center"/>
    </xf>
    <xf numFmtId="177" fontId="2" fillId="2" borderId="3" xfId="8" applyFont="1" applyFill="1" applyBorder="1" applyAlignment="1">
      <alignment horizontal="left" vertical="center"/>
    </xf>
    <xf numFmtId="177" fontId="2" fillId="2" borderId="4" xfId="8" applyFont="1" applyFill="1" applyBorder="1" applyAlignment="1">
      <alignment horizontal="left" vertical="center"/>
    </xf>
    <xf numFmtId="177" fontId="2" fillId="2" borderId="24" xfId="8" applyFont="1" applyFill="1" applyBorder="1" applyAlignment="1">
      <alignment horizontal="left" vertical="center"/>
    </xf>
    <xf numFmtId="177" fontId="1" fillId="0" borderId="1" xfId="8" applyFont="1" applyFill="1" applyBorder="1" applyAlignment="1">
      <alignment horizontal="center" vertical="center"/>
    </xf>
    <xf numFmtId="177" fontId="1" fillId="0" borderId="2" xfId="8" applyFont="1" applyFill="1" applyBorder="1" applyAlignment="1">
      <alignment horizontal="center" vertical="center"/>
    </xf>
    <xf numFmtId="177" fontId="1" fillId="0" borderId="23" xfId="8" applyFont="1" applyFill="1" applyBorder="1" applyAlignment="1">
      <alignment horizontal="center" vertical="center"/>
    </xf>
    <xf numFmtId="177" fontId="2" fillId="0" borderId="17" xfId="5" applyFont="1" applyFill="1" applyBorder="1" applyAlignment="1">
      <alignment horizontal="left" vertical="center"/>
    </xf>
    <xf numFmtId="177" fontId="2" fillId="0" borderId="4" xfId="5" applyFont="1" applyFill="1" applyBorder="1" applyAlignment="1">
      <alignment horizontal="left" vertical="center"/>
    </xf>
    <xf numFmtId="177" fontId="2" fillId="0" borderId="24" xfId="5" applyFont="1" applyFill="1" applyBorder="1" applyAlignment="1">
      <alignment horizontal="left" vertical="center"/>
    </xf>
    <xf numFmtId="177" fontId="2" fillId="5" borderId="17" xfId="8" applyFont="1" applyFill="1" applyBorder="1" applyAlignment="1">
      <alignment horizontal="center" vertical="center"/>
    </xf>
    <xf numFmtId="177" fontId="2" fillId="5" borderId="16" xfId="8" applyFont="1" applyFill="1" applyBorder="1" applyAlignment="1">
      <alignment horizontal="center" vertical="center"/>
    </xf>
    <xf numFmtId="177" fontId="19" fillId="0" borderId="17" xfId="8" applyFont="1" applyFill="1" applyBorder="1" applyAlignment="1">
      <alignment horizontal="center" vertical="center" wrapText="1"/>
    </xf>
    <xf numFmtId="177" fontId="19" fillId="0" borderId="16" xfId="8" applyFont="1" applyFill="1" applyBorder="1" applyAlignment="1">
      <alignment horizontal="center" vertical="center" wrapText="1"/>
    </xf>
    <xf numFmtId="177" fontId="5" fillId="0" borderId="3" xfId="5" applyFont="1" applyBorder="1" applyAlignment="1">
      <alignment horizontal="left" vertical="center"/>
    </xf>
    <xf numFmtId="177" fontId="5" fillId="0" borderId="4" xfId="5" applyFont="1" applyBorder="1" applyAlignment="1">
      <alignment horizontal="left" vertical="center"/>
    </xf>
    <xf numFmtId="177" fontId="5" fillId="0" borderId="24" xfId="5" applyFont="1" applyBorder="1" applyAlignment="1">
      <alignment horizontal="left" vertical="center"/>
    </xf>
    <xf numFmtId="177" fontId="2" fillId="2" borderId="3" xfId="5" applyFont="1" applyFill="1" applyBorder="1" applyAlignment="1">
      <alignment horizontal="left" vertical="center"/>
    </xf>
    <xf numFmtId="177" fontId="2" fillId="2" borderId="4" xfId="5" applyFont="1" applyFill="1" applyBorder="1" applyAlignment="1">
      <alignment horizontal="left" vertical="center"/>
    </xf>
    <xf numFmtId="177" fontId="2" fillId="2" borderId="24" xfId="5" applyFont="1" applyFill="1" applyBorder="1" applyAlignment="1">
      <alignment horizontal="left" vertical="center"/>
    </xf>
    <xf numFmtId="177" fontId="5" fillId="0" borderId="34" xfId="5" applyFont="1" applyBorder="1" applyAlignment="1">
      <alignment horizontal="left" vertical="center"/>
    </xf>
    <xf numFmtId="177" fontId="5" fillId="0" borderId="26" xfId="5" applyFont="1" applyBorder="1" applyAlignment="1">
      <alignment horizontal="left" vertical="center"/>
    </xf>
    <xf numFmtId="177" fontId="5" fillId="0" borderId="27" xfId="5" applyFont="1" applyBorder="1" applyAlignment="1">
      <alignment horizontal="left" vertical="center"/>
    </xf>
    <xf numFmtId="177" fontId="14" fillId="0" borderId="15" xfId="5" applyFont="1" applyFill="1" applyBorder="1" applyAlignment="1">
      <alignment horizontal="center" vertical="center"/>
    </xf>
    <xf numFmtId="177" fontId="14" fillId="0" borderId="33" xfId="5" applyFont="1" applyFill="1" applyBorder="1" applyAlignment="1">
      <alignment horizontal="center" vertical="center"/>
    </xf>
    <xf numFmtId="177" fontId="14" fillId="0" borderId="12" xfId="5" applyFont="1" applyFill="1" applyBorder="1" applyAlignment="1">
      <alignment horizontal="center" vertical="center"/>
    </xf>
    <xf numFmtId="177" fontId="4" fillId="3" borderId="6" xfId="5" applyFont="1" applyFill="1" applyBorder="1" applyAlignment="1">
      <alignment horizontal="right" vertical="center"/>
    </xf>
    <xf numFmtId="177" fontId="7" fillId="0" borderId="34" xfId="0" applyFont="1" applyFill="1" applyBorder="1" applyAlignment="1">
      <alignment horizontal="center" vertical="center"/>
    </xf>
    <xf numFmtId="177" fontId="7" fillId="0" borderId="8" xfId="0" applyFont="1" applyFill="1" applyBorder="1" applyAlignment="1">
      <alignment horizontal="center" vertical="center"/>
    </xf>
    <xf numFmtId="177" fontId="7" fillId="0" borderId="17" xfId="0" applyFont="1" applyFill="1" applyBorder="1" applyAlignment="1">
      <alignment horizontal="left" vertical="center"/>
    </xf>
    <xf numFmtId="177" fontId="7" fillId="0" borderId="4" xfId="0" applyFont="1" applyFill="1" applyBorder="1" applyAlignment="1">
      <alignment horizontal="left" vertical="center"/>
    </xf>
    <xf numFmtId="177" fontId="7" fillId="0" borderId="16" xfId="0" applyFont="1" applyFill="1" applyBorder="1" applyAlignment="1">
      <alignment horizontal="left" vertical="center"/>
    </xf>
    <xf numFmtId="177" fontId="3" fillId="2" borderId="3" xfId="5" applyFont="1" applyFill="1" applyBorder="1" applyAlignment="1">
      <alignment horizontal="left" vertical="center"/>
    </xf>
    <xf numFmtId="177" fontId="3" fillId="2" borderId="4" xfId="5" applyFont="1" applyFill="1" applyBorder="1" applyAlignment="1">
      <alignment horizontal="left" vertical="center"/>
    </xf>
    <xf numFmtId="177" fontId="3" fillId="2" borderId="24" xfId="5" applyFont="1" applyFill="1" applyBorder="1" applyAlignment="1">
      <alignment horizontal="left" vertical="center"/>
    </xf>
    <xf numFmtId="177" fontId="2" fillId="3" borderId="5" xfId="5" applyFont="1" applyFill="1" applyBorder="1" applyAlignment="1">
      <alignment horizontal="center" vertical="center"/>
    </xf>
    <xf numFmtId="177" fontId="2" fillId="3" borderId="6" xfId="5" applyFont="1" applyFill="1" applyBorder="1" applyAlignment="1">
      <alignment horizontal="center" vertical="center"/>
    </xf>
    <xf numFmtId="177" fontId="2" fillId="0" borderId="7" xfId="5" applyFont="1" applyFill="1" applyBorder="1" applyAlignment="1">
      <alignment horizontal="center" vertical="center"/>
    </xf>
    <xf numFmtId="177" fontId="2" fillId="0" borderId="8" xfId="5" applyFont="1" applyFill="1" applyBorder="1" applyAlignment="1">
      <alignment horizontal="center" vertical="center"/>
    </xf>
    <xf numFmtId="177" fontId="2" fillId="0" borderId="26" xfId="5" applyFont="1" applyFill="1" applyBorder="1" applyAlignment="1">
      <alignment horizontal="center" vertical="center"/>
    </xf>
    <xf numFmtId="177" fontId="2" fillId="0" borderId="27" xfId="5" applyFont="1" applyFill="1" applyBorder="1" applyAlignment="1">
      <alignment horizontal="center" vertical="center"/>
    </xf>
    <xf numFmtId="177" fontId="1" fillId="0" borderId="1" xfId="5" applyFont="1" applyFill="1" applyBorder="1" applyAlignment="1">
      <alignment horizontal="center" vertical="center"/>
    </xf>
    <xf numFmtId="177" fontId="1" fillId="0" borderId="2" xfId="5" applyFont="1" applyFill="1" applyBorder="1" applyAlignment="1">
      <alignment horizontal="center" vertical="center"/>
    </xf>
    <xf numFmtId="177" fontId="1" fillId="0" borderId="23" xfId="5" applyFont="1" applyFill="1" applyBorder="1" applyAlignment="1">
      <alignment horizontal="center" vertical="center"/>
    </xf>
    <xf numFmtId="177" fontId="2" fillId="0" borderId="6" xfId="5" applyFont="1" applyFill="1" applyBorder="1" applyAlignment="1">
      <alignment horizontal="center" vertical="center"/>
    </xf>
    <xf numFmtId="177" fontId="3" fillId="3" borderId="6" xfId="5" applyFont="1" applyFill="1" applyBorder="1" applyAlignment="1">
      <alignment horizontal="center" vertical="center"/>
    </xf>
    <xf numFmtId="177" fontId="2" fillId="0" borderId="25" xfId="5" applyFont="1" applyFill="1" applyBorder="1" applyAlignment="1">
      <alignment horizontal="center" vertical="center"/>
    </xf>
    <xf numFmtId="177" fontId="14" fillId="0" borderId="6" xfId="5" applyFont="1" applyFill="1" applyBorder="1" applyAlignment="1">
      <alignment horizontal="center" vertical="center"/>
    </xf>
    <xf numFmtId="177" fontId="7" fillId="0" borderId="34" xfId="5" applyFont="1" applyFill="1" applyBorder="1" applyAlignment="1">
      <alignment horizontal="center" vertical="center"/>
    </xf>
    <xf numFmtId="177" fontId="7" fillId="0" borderId="8" xfId="5" applyFont="1" applyFill="1" applyBorder="1" applyAlignment="1">
      <alignment horizontal="center" vertical="center"/>
    </xf>
    <xf numFmtId="177" fontId="7" fillId="0" borderId="20" xfId="5" applyFont="1" applyFill="1" applyBorder="1" applyAlignment="1">
      <alignment horizontal="center" vertical="center"/>
    </xf>
    <xf numFmtId="177" fontId="7" fillId="0" borderId="36" xfId="5" applyFont="1" applyFill="1" applyBorder="1" applyAlignment="1">
      <alignment horizontal="center" vertical="center"/>
    </xf>
    <xf numFmtId="177" fontId="7" fillId="0" borderId="35" xfId="5" applyFont="1" applyFill="1" applyBorder="1" applyAlignment="1">
      <alignment horizontal="center" vertical="center"/>
    </xf>
    <xf numFmtId="177" fontId="7" fillId="0" borderId="10" xfId="5" applyFont="1" applyFill="1" applyBorder="1" applyAlignment="1">
      <alignment horizontal="center" vertical="center"/>
    </xf>
    <xf numFmtId="177" fontId="15" fillId="3" borderId="3" xfId="5" applyFont="1" applyFill="1" applyBorder="1" applyAlignment="1">
      <alignment horizontal="right" vertical="center"/>
    </xf>
    <xf numFmtId="177" fontId="15" fillId="3" borderId="4" xfId="5" applyFont="1" applyFill="1" applyBorder="1" applyAlignment="1">
      <alignment horizontal="right" vertical="center"/>
    </xf>
    <xf numFmtId="177" fontId="15" fillId="3" borderId="16" xfId="5" applyFont="1" applyFill="1" applyBorder="1" applyAlignment="1">
      <alignment horizontal="right" vertical="center"/>
    </xf>
    <xf numFmtId="177" fontId="5" fillId="0" borderId="18" xfId="5" applyFont="1" applyBorder="1" applyAlignment="1">
      <alignment horizontal="left" vertical="center"/>
    </xf>
    <xf numFmtId="177" fontId="5" fillId="0" borderId="19" xfId="5" applyFont="1" applyBorder="1" applyAlignment="1">
      <alignment horizontal="left" vertical="center"/>
    </xf>
    <xf numFmtId="177" fontId="5" fillId="0" borderId="30" xfId="5" applyFont="1" applyBorder="1" applyAlignment="1">
      <alignment horizontal="left" vertical="center"/>
    </xf>
    <xf numFmtId="177" fontId="8" fillId="3" borderId="6" xfId="5" applyFont="1" applyFill="1" applyBorder="1" applyAlignment="1">
      <alignment horizontal="right" vertical="center"/>
    </xf>
    <xf numFmtId="177" fontId="7" fillId="0" borderId="4" xfId="5" applyFont="1" applyFill="1" applyBorder="1" applyAlignment="1">
      <alignment horizontal="left" vertical="center"/>
    </xf>
    <xf numFmtId="177" fontId="7" fillId="0" borderId="16" xfId="5" applyFont="1" applyFill="1" applyBorder="1" applyAlignment="1">
      <alignment horizontal="left" vertical="center"/>
    </xf>
    <xf numFmtId="177" fontId="14" fillId="0" borderId="11" xfId="0" applyFont="1" applyFill="1" applyBorder="1" applyAlignment="1">
      <alignment horizontal="center" vertical="center"/>
    </xf>
    <xf numFmtId="177" fontId="14" fillId="0" borderId="13" xfId="0" applyFont="1" applyFill="1" applyBorder="1" applyAlignment="1">
      <alignment horizontal="center" vertical="center"/>
    </xf>
    <xf numFmtId="177" fontId="14" fillId="0" borderId="14" xfId="0" applyFont="1" applyFill="1" applyBorder="1" applyAlignment="1">
      <alignment horizontal="center" vertical="center"/>
    </xf>
    <xf numFmtId="177" fontId="7" fillId="0" borderId="20" xfId="0" applyFont="1" applyFill="1" applyBorder="1" applyAlignment="1">
      <alignment horizontal="center" vertical="center"/>
    </xf>
    <xf numFmtId="177" fontId="7" fillId="0" borderId="36" xfId="0" applyFont="1" applyFill="1" applyBorder="1" applyAlignment="1">
      <alignment horizontal="center" vertical="center"/>
    </xf>
    <xf numFmtId="177" fontId="7" fillId="0" borderId="35" xfId="0" applyFont="1" applyFill="1" applyBorder="1" applyAlignment="1">
      <alignment horizontal="center" vertical="center"/>
    </xf>
    <xf numFmtId="177" fontId="7" fillId="0" borderId="10" xfId="0" applyFont="1" applyFill="1" applyBorder="1" applyAlignment="1">
      <alignment horizontal="center" vertical="center"/>
    </xf>
    <xf numFmtId="177" fontId="15" fillId="3" borderId="3" xfId="5" applyFont="1" applyFill="1" applyBorder="1" applyAlignment="1">
      <alignment horizontal="center" vertical="center"/>
    </xf>
    <xf numFmtId="177" fontId="15" fillId="3" borderId="4" xfId="5" applyFont="1" applyFill="1" applyBorder="1" applyAlignment="1">
      <alignment horizontal="center" vertical="center"/>
    </xf>
    <xf numFmtId="177" fontId="15" fillId="3" borderId="16" xfId="5" applyFont="1" applyFill="1" applyBorder="1" applyAlignment="1">
      <alignment horizontal="center" vertical="center"/>
    </xf>
    <xf numFmtId="177" fontId="7" fillId="0" borderId="3" xfId="5" applyFont="1" applyBorder="1" applyAlignment="1">
      <alignment horizontal="left" vertical="center"/>
    </xf>
    <xf numFmtId="177" fontId="7" fillId="0" borderId="4" xfId="5" applyFont="1" applyBorder="1" applyAlignment="1">
      <alignment horizontal="left" vertical="center"/>
    </xf>
    <xf numFmtId="177" fontId="7" fillId="0" borderId="24" xfId="5" applyFont="1" applyBorder="1" applyAlignment="1">
      <alignment horizontal="left" vertical="center"/>
    </xf>
    <xf numFmtId="177" fontId="8" fillId="3" borderId="3" xfId="0" applyFont="1" applyFill="1" applyBorder="1" applyAlignment="1">
      <alignment horizontal="right" vertical="center"/>
    </xf>
    <xf numFmtId="177" fontId="8" fillId="3" borderId="4" xfId="0" applyFont="1" applyFill="1" applyBorder="1" applyAlignment="1">
      <alignment horizontal="right" vertical="center"/>
    </xf>
    <xf numFmtId="177" fontId="8" fillId="3" borderId="16" xfId="0" applyFont="1" applyFill="1" applyBorder="1" applyAlignment="1">
      <alignment horizontal="right" vertical="center"/>
    </xf>
    <xf numFmtId="177" fontId="2" fillId="2" borderId="3" xfId="0" applyFont="1" applyFill="1" applyBorder="1" applyAlignment="1">
      <alignment horizontal="left" vertical="center"/>
    </xf>
    <xf numFmtId="177" fontId="2" fillId="2" borderId="4" xfId="0" applyFont="1" applyFill="1" applyBorder="1" applyAlignment="1">
      <alignment horizontal="left" vertical="center"/>
    </xf>
    <xf numFmtId="177" fontId="2" fillId="2" borderId="24" xfId="0" applyFont="1" applyFill="1" applyBorder="1" applyAlignment="1">
      <alignment horizontal="left" vertical="center"/>
    </xf>
    <xf numFmtId="177" fontId="4" fillId="0" borderId="21" xfId="0" applyFont="1" applyBorder="1" applyAlignment="1">
      <alignment horizontal="left" vertical="center" wrapText="1"/>
    </xf>
    <xf numFmtId="177" fontId="5" fillId="0" borderId="22" xfId="0" applyFont="1" applyBorder="1" applyAlignment="1">
      <alignment horizontal="left" vertical="center" wrapText="1"/>
    </xf>
    <xf numFmtId="177" fontId="5" fillId="0" borderId="32" xfId="0" applyFont="1" applyBorder="1" applyAlignment="1">
      <alignment horizontal="left" vertical="center" wrapText="1"/>
    </xf>
    <xf numFmtId="177" fontId="7" fillId="0" borderId="15" xfId="0" applyFont="1" applyFill="1" applyBorder="1" applyAlignment="1">
      <alignment horizontal="center" vertical="center"/>
    </xf>
    <xf numFmtId="177" fontId="7" fillId="0" borderId="33" xfId="0" applyFont="1" applyFill="1" applyBorder="1" applyAlignment="1">
      <alignment horizontal="center" vertical="center"/>
    </xf>
    <xf numFmtId="177" fontId="7" fillId="0" borderId="12" xfId="0" applyFont="1" applyFill="1" applyBorder="1" applyAlignment="1">
      <alignment horizontal="center" vertical="center"/>
    </xf>
    <xf numFmtId="177" fontId="7" fillId="0" borderId="6" xfId="5" applyFont="1" applyFill="1" applyBorder="1" applyAlignment="1">
      <alignment horizontal="center" vertical="center"/>
    </xf>
    <xf numFmtId="177" fontId="8" fillId="3" borderId="6" xfId="0" applyFont="1" applyFill="1" applyBorder="1" applyAlignment="1">
      <alignment horizontal="right" vertical="center"/>
    </xf>
    <xf numFmtId="177" fontId="5" fillId="0" borderId="15" xfId="0" applyFont="1" applyFill="1" applyBorder="1" applyAlignment="1">
      <alignment horizontal="center" vertical="center"/>
    </xf>
    <xf numFmtId="177" fontId="5" fillId="0" borderId="33" xfId="0" applyFont="1" applyFill="1" applyBorder="1" applyAlignment="1">
      <alignment horizontal="center" vertical="center"/>
    </xf>
    <xf numFmtId="177" fontId="5" fillId="0" borderId="12" xfId="0" applyFont="1" applyFill="1" applyBorder="1" applyAlignment="1">
      <alignment horizontal="center" vertical="center"/>
    </xf>
    <xf numFmtId="177" fontId="8" fillId="3" borderId="35" xfId="0" applyFont="1" applyFill="1" applyBorder="1" applyAlignment="1">
      <alignment horizontal="right" vertical="center"/>
    </xf>
    <xf numFmtId="177" fontId="8" fillId="3" borderId="28" xfId="0" applyFont="1" applyFill="1" applyBorder="1" applyAlignment="1">
      <alignment horizontal="right" vertical="center"/>
    </xf>
    <xf numFmtId="177" fontId="8" fillId="3" borderId="10" xfId="0" applyFont="1" applyFill="1" applyBorder="1" applyAlignment="1">
      <alignment horizontal="right" vertical="center"/>
    </xf>
    <xf numFmtId="177" fontId="2" fillId="2" borderId="34" xfId="5" applyFont="1" applyFill="1" applyBorder="1" applyAlignment="1">
      <alignment horizontal="left" vertical="center"/>
    </xf>
    <xf numFmtId="177" fontId="2" fillId="2" borderId="26" xfId="5" applyFont="1" applyFill="1" applyBorder="1" applyAlignment="1">
      <alignment horizontal="left" vertical="center"/>
    </xf>
    <xf numFmtId="177" fontId="2" fillId="2" borderId="27" xfId="5" applyFont="1" applyFill="1" applyBorder="1" applyAlignment="1">
      <alignment horizontal="left" vertical="center"/>
    </xf>
    <xf numFmtId="177" fontId="4" fillId="0" borderId="13" xfId="5" applyFont="1" applyBorder="1" applyAlignment="1">
      <alignment horizontal="center" vertical="center"/>
    </xf>
    <xf numFmtId="177" fontId="4" fillId="0" borderId="5" xfId="5" applyFont="1" applyBorder="1" applyAlignment="1">
      <alignment horizontal="center" vertical="center"/>
    </xf>
    <xf numFmtId="177" fontId="5" fillId="0" borderId="3" xfId="5" applyFont="1" applyFill="1" applyBorder="1" applyAlignment="1">
      <alignment horizontal="center" vertical="center"/>
    </xf>
    <xf numFmtId="177" fontId="5" fillId="0" borderId="16" xfId="5" applyFont="1" applyFill="1" applyBorder="1" applyAlignment="1">
      <alignment horizontal="center" vertical="center"/>
    </xf>
    <xf numFmtId="177" fontId="5" fillId="0" borderId="4" xfId="5" applyFont="1" applyFill="1" applyBorder="1" applyAlignment="1">
      <alignment horizontal="left" vertical="center"/>
    </xf>
    <xf numFmtId="177" fontId="5" fillId="0" borderId="16" xfId="5" applyFont="1" applyFill="1" applyBorder="1" applyAlignment="1">
      <alignment horizontal="left" vertical="center"/>
    </xf>
    <xf numFmtId="177" fontId="8" fillId="3" borderId="3" xfId="5" applyFont="1" applyFill="1" applyBorder="1" applyAlignment="1">
      <alignment horizontal="right" vertical="center"/>
    </xf>
    <xf numFmtId="177" fontId="8" fillId="3" borderId="4" xfId="5" applyFont="1" applyFill="1" applyBorder="1" applyAlignment="1">
      <alignment horizontal="right" vertical="center"/>
    </xf>
    <xf numFmtId="177" fontId="8" fillId="3" borderId="16" xfId="5" applyFont="1" applyFill="1" applyBorder="1" applyAlignment="1">
      <alignment horizontal="right" vertical="center"/>
    </xf>
    <xf numFmtId="177" fontId="9" fillId="3" borderId="3" xfId="5" applyFont="1" applyFill="1" applyBorder="1" applyAlignment="1">
      <alignment horizontal="right" vertical="center"/>
    </xf>
    <xf numFmtId="177" fontId="9" fillId="3" borderId="4" xfId="5" applyFont="1" applyFill="1" applyBorder="1" applyAlignment="1">
      <alignment horizontal="right" vertical="center"/>
    </xf>
    <xf numFmtId="177" fontId="9" fillId="3" borderId="16" xfId="5" applyFont="1" applyFill="1" applyBorder="1" applyAlignment="1">
      <alignment horizontal="right" vertical="center"/>
    </xf>
    <xf numFmtId="177" fontId="2" fillId="0" borderId="9" xfId="5" applyFont="1" applyFill="1" applyBorder="1" applyAlignment="1">
      <alignment horizontal="center" vertical="center"/>
    </xf>
    <xf numFmtId="177" fontId="2" fillId="0" borderId="28" xfId="5" applyFont="1" applyFill="1" applyBorder="1" applyAlignment="1">
      <alignment horizontal="center" vertical="center"/>
    </xf>
    <xf numFmtId="177" fontId="2" fillId="0" borderId="29" xfId="5" applyFont="1" applyFill="1" applyBorder="1" applyAlignment="1">
      <alignment horizontal="center" vertical="center"/>
    </xf>
    <xf numFmtId="177" fontId="2" fillId="0" borderId="10" xfId="5" applyFont="1" applyFill="1" applyBorder="1" applyAlignment="1">
      <alignment horizontal="center" vertical="center"/>
    </xf>
    <xf numFmtId="177" fontId="4" fillId="0" borderId="11" xfId="0" applyFont="1" applyBorder="1" applyAlignment="1">
      <alignment horizontal="center" vertical="center"/>
    </xf>
    <xf numFmtId="177" fontId="4" fillId="0" borderId="13" xfId="0" applyFont="1" applyBorder="1" applyAlignment="1">
      <alignment horizontal="center" vertical="center"/>
    </xf>
    <xf numFmtId="177" fontId="4" fillId="0" borderId="15" xfId="0" applyFont="1" applyFill="1" applyBorder="1" applyAlignment="1">
      <alignment horizontal="center" vertical="center"/>
    </xf>
    <xf numFmtId="177" fontId="4" fillId="0" borderId="33" xfId="0" applyFont="1" applyFill="1" applyBorder="1" applyAlignment="1">
      <alignment horizontal="center" vertical="center"/>
    </xf>
    <xf numFmtId="177" fontId="5" fillId="0" borderId="17" xfId="0" applyFont="1" applyFill="1" applyBorder="1" applyAlignment="1">
      <alignment horizontal="left" vertical="center"/>
    </xf>
    <xf numFmtId="177" fontId="5" fillId="0" borderId="4" xfId="0" applyFont="1" applyFill="1" applyBorder="1" applyAlignment="1">
      <alignment horizontal="left" vertical="center"/>
    </xf>
    <xf numFmtId="177" fontId="5" fillId="0" borderId="16" xfId="0" applyFont="1" applyFill="1" applyBorder="1" applyAlignment="1">
      <alignment horizontal="left" vertical="center"/>
    </xf>
    <xf numFmtId="177" fontId="5" fillId="0" borderId="17" xfId="5" applyFont="1" applyFill="1" applyBorder="1" applyAlignment="1">
      <alignment horizontal="left" vertical="center"/>
    </xf>
    <xf numFmtId="177" fontId="4" fillId="0" borderId="14" xfId="0" applyFont="1" applyBorder="1" applyAlignment="1">
      <alignment horizontal="center" vertical="center"/>
    </xf>
    <xf numFmtId="177" fontId="4" fillId="0" borderId="5" xfId="0" applyFont="1" applyBorder="1" applyAlignment="1">
      <alignment horizontal="center" vertical="center"/>
    </xf>
    <xf numFmtId="177" fontId="5" fillId="0" borderId="3" xfId="0" applyFont="1" applyFill="1" applyBorder="1" applyAlignment="1">
      <alignment horizontal="center" vertical="center"/>
    </xf>
    <xf numFmtId="177" fontId="5" fillId="0" borderId="16" xfId="0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6" xfId="5" applyNumberFormat="1" applyFont="1" applyFill="1" applyBorder="1" applyAlignment="1">
      <alignment horizontal="center" vertical="center"/>
    </xf>
    <xf numFmtId="177" fontId="27" fillId="0" borderId="6" xfId="0" applyFont="1" applyFill="1" applyBorder="1" applyAlignment="1">
      <alignment horizontal="center" vertical="center"/>
    </xf>
    <xf numFmtId="177" fontId="28" fillId="0" borderId="6" xfId="11" applyFill="1" applyBorder="1" applyAlignment="1">
      <alignment horizontal="center" vertical="center"/>
    </xf>
    <xf numFmtId="177" fontId="29" fillId="0" borderId="6" xfId="0" applyFont="1" applyFill="1" applyBorder="1" applyAlignment="1">
      <alignment horizontal="center" vertical="center" wrapText="1"/>
    </xf>
    <xf numFmtId="177" fontId="28" fillId="0" borderId="6" xfId="11" applyFill="1" applyBorder="1" applyAlignment="1">
      <alignment horizontal="center" vertical="center" wrapText="1"/>
    </xf>
  </cellXfs>
  <cellStyles count="12">
    <cellStyle name="百分比" xfId="1" builtinId="5"/>
    <cellStyle name="百分比 2" xfId="3"/>
    <cellStyle name="百分比 3" xfId="9"/>
    <cellStyle name="常规" xfId="0" builtinId="0"/>
    <cellStyle name="常规 2" xfId="7"/>
    <cellStyle name="常规 2 3" xfId="4"/>
    <cellStyle name="常规 3" xfId="10"/>
    <cellStyle name="常规 4" xfId="6"/>
    <cellStyle name="常规 5" xfId="5"/>
    <cellStyle name="常规 6" xfId="2"/>
    <cellStyle name="常规 7" xfId="8"/>
    <cellStyle name="超链接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pd.cn/46858204/bugtrace/bugreports/my_view?filter=true&amp;qksearch=true&amp;data%5bFilter%5d%5breporter%5d=lengyaohui.bj%3B&amp;data%5bFilter%5d%5bcreated%5d%5bbegin%5d=2020-05-01&amp;data%5bFilter%5d%5bcreated%5d%5bend%5d=2020-05-31&amp;qksearch=true" TargetMode="External"/><Relationship Id="rId2" Type="http://schemas.openxmlformats.org/officeDocument/2006/relationships/hyperlink" Target="https://www.tapd.cn/34349991/sparrow/tcase/tcase_list?qksearch=true&amp;data%5bFilter%5d%5bcreated%5d%5bbegin%5d=2020-05-01&amp;data%5bFilter%5d%5bcreated%5d%5bend%5d=2020-05-31&amp;data%5bFilter%5d%5bcreator%5d=lengyaohui.bj%3B&amp;qksearch=true" TargetMode="External"/><Relationship Id="rId1" Type="http://schemas.openxmlformats.org/officeDocument/2006/relationships/hyperlink" Target="https://www.tapd.cn/34349991/sparrow/test_plan/plan_list?qksearch=true&amp;data%5BFilter%5D%5Bstart_date%5D%5Bbegin%5D=2020-05-01&amp;data%5BFilter%5D%5Bstart_date%5D%5Bend%5D=2020-05-31&amp;sort_name=creator&amp;order=ASC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1"/>
  <sheetViews>
    <sheetView showGridLines="0" workbookViewId="0">
      <selection activeCell="D12" sqref="D12:E12"/>
    </sheetView>
  </sheetViews>
  <sheetFormatPr defaultColWidth="9" defaultRowHeight="16.5"/>
  <cols>
    <col min="1" max="1" width="2.375" style="156" customWidth="1"/>
    <col min="2" max="2" width="14.625" style="157" customWidth="1"/>
    <col min="3" max="3" width="26.875" style="158" customWidth="1"/>
    <col min="4" max="4" width="33.625" style="158" customWidth="1"/>
    <col min="5" max="5" width="16.125" style="158" customWidth="1"/>
    <col min="6" max="6" width="18.625" style="158" customWidth="1"/>
    <col min="7" max="7" width="16.5" style="158" customWidth="1"/>
    <col min="8" max="8" width="22.875" style="159" customWidth="1"/>
    <col min="9" max="16384" width="9" style="158"/>
  </cols>
  <sheetData>
    <row r="1" spans="1:10" ht="6" customHeight="1"/>
    <row r="2" spans="1:10" s="154" customFormat="1" ht="36.75" customHeight="1">
      <c r="A2" s="160"/>
      <c r="B2" s="228" t="s">
        <v>0</v>
      </c>
      <c r="C2" s="229"/>
      <c r="D2" s="229"/>
      <c r="E2" s="229"/>
      <c r="F2" s="229"/>
      <c r="G2" s="229"/>
      <c r="H2" s="230"/>
    </row>
    <row r="3" spans="1:10" ht="21.95" customHeight="1">
      <c r="B3" s="161" t="s">
        <v>1</v>
      </c>
      <c r="C3" s="162"/>
      <c r="D3" s="162"/>
      <c r="E3" s="162"/>
      <c r="F3" s="162"/>
      <c r="G3" s="162"/>
      <c r="H3" s="163"/>
    </row>
    <row r="4" spans="1:10" ht="21.95" customHeight="1">
      <c r="B4" s="1" t="s">
        <v>2</v>
      </c>
      <c r="C4" s="164"/>
      <c r="D4" s="2" t="s">
        <v>3</v>
      </c>
      <c r="E4" s="165"/>
      <c r="F4" s="164"/>
      <c r="G4" s="4" t="s">
        <v>4</v>
      </c>
      <c r="H4" s="166"/>
    </row>
    <row r="5" spans="1:10" ht="21.95" customHeight="1">
      <c r="B5" s="1" t="s">
        <v>5</v>
      </c>
      <c r="C5" s="164"/>
      <c r="D5" s="2" t="s">
        <v>6</v>
      </c>
      <c r="E5" s="231"/>
      <c r="F5" s="232"/>
      <c r="G5" s="232"/>
      <c r="H5" s="233"/>
    </row>
    <row r="6" spans="1:10" s="155" customFormat="1" ht="22.15" customHeight="1">
      <c r="A6" s="156"/>
      <c r="B6" s="225" t="s">
        <v>7</v>
      </c>
      <c r="C6" s="226"/>
      <c r="D6" s="226"/>
      <c r="E6" s="226"/>
      <c r="F6" s="226"/>
      <c r="G6" s="226"/>
      <c r="H6" s="227"/>
      <c r="I6" s="158"/>
      <c r="J6" s="158"/>
    </row>
    <row r="7" spans="1:10" ht="69.400000000000006" customHeight="1">
      <c r="A7" s="167"/>
      <c r="B7" s="168" t="s">
        <v>8</v>
      </c>
      <c r="C7" s="169" t="s">
        <v>9</v>
      </c>
      <c r="D7" s="234" t="s">
        <v>10</v>
      </c>
      <c r="E7" s="235"/>
      <c r="F7" s="171" t="s">
        <v>11</v>
      </c>
      <c r="G7" s="170" t="s">
        <v>12</v>
      </c>
      <c r="H7" s="173" t="s">
        <v>13</v>
      </c>
    </row>
    <row r="8" spans="1:10" ht="55.9" customHeight="1">
      <c r="A8" s="167"/>
      <c r="B8" s="174" t="s">
        <v>14</v>
      </c>
      <c r="C8" s="175" t="s">
        <v>15</v>
      </c>
      <c r="D8" s="236" t="s">
        <v>16</v>
      </c>
      <c r="E8" s="237"/>
      <c r="F8" s="176" t="s">
        <v>17</v>
      </c>
      <c r="G8" s="177"/>
      <c r="H8" s="178" t="s">
        <v>18</v>
      </c>
    </row>
    <row r="9" spans="1:10" ht="21.95" customHeight="1">
      <c r="A9" s="179"/>
      <c r="B9" s="205">
        <v>1</v>
      </c>
      <c r="C9" s="208" t="s">
        <v>19</v>
      </c>
      <c r="D9" s="218"/>
      <c r="E9" s="219"/>
      <c r="F9" s="182"/>
      <c r="G9" s="183"/>
      <c r="H9" s="211"/>
      <c r="I9" s="155"/>
      <c r="J9" s="155"/>
    </row>
    <row r="10" spans="1:10" ht="21.95" customHeight="1">
      <c r="A10" s="179"/>
      <c r="B10" s="206"/>
      <c r="C10" s="209"/>
      <c r="D10" s="218"/>
      <c r="E10" s="219"/>
      <c r="F10" s="182"/>
      <c r="G10" s="184"/>
      <c r="H10" s="212"/>
      <c r="I10" s="155"/>
      <c r="J10" s="155"/>
    </row>
    <row r="11" spans="1:10" ht="21.95" customHeight="1">
      <c r="A11" s="179"/>
      <c r="B11" s="207"/>
      <c r="C11" s="210"/>
      <c r="D11" s="180"/>
      <c r="E11" s="181"/>
      <c r="F11" s="182"/>
      <c r="G11" s="184"/>
      <c r="H11" s="213"/>
      <c r="I11" s="155"/>
      <c r="J11" s="155"/>
    </row>
    <row r="12" spans="1:10" ht="21.75" customHeight="1">
      <c r="B12" s="205">
        <v>2</v>
      </c>
      <c r="C12" s="208" t="s">
        <v>20</v>
      </c>
      <c r="D12" s="218"/>
      <c r="E12" s="219"/>
      <c r="F12" s="182"/>
      <c r="G12" s="185"/>
      <c r="H12" s="211"/>
    </row>
    <row r="13" spans="1:10" ht="21.75" customHeight="1">
      <c r="B13" s="206"/>
      <c r="C13" s="209"/>
      <c r="D13" s="218"/>
      <c r="E13" s="219"/>
      <c r="F13" s="182"/>
      <c r="G13" s="181"/>
      <c r="H13" s="212"/>
    </row>
    <row r="14" spans="1:10" ht="21.75" customHeight="1">
      <c r="B14" s="207"/>
      <c r="C14" s="210"/>
      <c r="D14" s="218"/>
      <c r="E14" s="219"/>
      <c r="F14" s="182"/>
      <c r="G14" s="181"/>
      <c r="H14" s="213"/>
    </row>
    <row r="15" spans="1:10" ht="21.75" customHeight="1">
      <c r="B15" s="205">
        <v>3</v>
      </c>
      <c r="C15" s="208" t="s">
        <v>21</v>
      </c>
      <c r="D15" s="218"/>
      <c r="E15" s="219"/>
      <c r="F15" s="182"/>
      <c r="G15" s="181"/>
      <c r="H15" s="211"/>
    </row>
    <row r="16" spans="1:10" ht="21.75" customHeight="1">
      <c r="B16" s="206"/>
      <c r="C16" s="209"/>
      <c r="D16" s="218"/>
      <c r="E16" s="219"/>
      <c r="F16" s="182"/>
      <c r="G16" s="181"/>
      <c r="H16" s="212"/>
    </row>
    <row r="17" spans="2:8" ht="25.5" customHeight="1">
      <c r="B17" s="207"/>
      <c r="C17" s="210"/>
      <c r="D17" s="220"/>
      <c r="E17" s="221"/>
      <c r="F17" s="182"/>
      <c r="G17" s="186"/>
      <c r="H17" s="213"/>
    </row>
    <row r="18" spans="2:8">
      <c r="B18" s="222" t="s">
        <v>22</v>
      </c>
      <c r="C18" s="223"/>
      <c r="D18" s="223"/>
      <c r="E18" s="223"/>
      <c r="F18" s="223"/>
      <c r="G18" s="224"/>
      <c r="H18" s="187">
        <f>SUM(H9:H17)/3</f>
        <v>0</v>
      </c>
    </row>
    <row r="19" spans="2:8" ht="22.5" customHeight="1">
      <c r="B19" s="225" t="s">
        <v>23</v>
      </c>
      <c r="C19" s="226"/>
      <c r="D19" s="226"/>
      <c r="E19" s="226"/>
      <c r="F19" s="226"/>
      <c r="G19" s="226"/>
      <c r="H19" s="227"/>
    </row>
    <row r="20" spans="2:8" ht="42" customHeight="1">
      <c r="B20" s="168" t="s">
        <v>24</v>
      </c>
      <c r="C20" s="214" t="s">
        <v>25</v>
      </c>
      <c r="D20" s="215"/>
      <c r="E20" s="214" t="s">
        <v>26</v>
      </c>
      <c r="F20" s="216"/>
      <c r="G20" s="216"/>
      <c r="H20" s="217"/>
    </row>
    <row r="21" spans="2:8" ht="19.5" customHeight="1">
      <c r="B21" s="188">
        <v>1</v>
      </c>
      <c r="C21" s="198">
        <v>0.9</v>
      </c>
      <c r="D21" s="199"/>
      <c r="E21" s="198">
        <v>1.1000000000000001</v>
      </c>
      <c r="F21" s="200"/>
      <c r="G21" s="200"/>
      <c r="H21" s="201"/>
    </row>
    <row r="22" spans="2:8" ht="19.5" customHeight="1">
      <c r="B22" s="188">
        <v>2</v>
      </c>
      <c r="C22" s="198">
        <v>0.8</v>
      </c>
      <c r="D22" s="199"/>
      <c r="E22" s="198">
        <v>1</v>
      </c>
      <c r="F22" s="200"/>
      <c r="G22" s="200"/>
      <c r="H22" s="201"/>
    </row>
    <row r="23" spans="2:8" ht="19.5" customHeight="1">
      <c r="B23" s="188">
        <v>3</v>
      </c>
      <c r="C23" s="198">
        <v>0.6</v>
      </c>
      <c r="D23" s="199"/>
      <c r="E23" s="198">
        <v>0.9</v>
      </c>
      <c r="F23" s="200"/>
      <c r="G23" s="200"/>
      <c r="H23" s="201"/>
    </row>
    <row r="24" spans="2:8">
      <c r="B24" s="202" t="s">
        <v>27</v>
      </c>
      <c r="C24" s="203"/>
      <c r="D24" s="203"/>
      <c r="E24" s="203"/>
      <c r="F24" s="203"/>
      <c r="G24" s="204"/>
      <c r="H24" s="189"/>
    </row>
    <row r="25" spans="2:8">
      <c r="B25" s="190" t="s">
        <v>28</v>
      </c>
      <c r="C25" s="191"/>
      <c r="D25" s="191"/>
      <c r="E25" s="191"/>
      <c r="F25" s="191"/>
      <c r="G25" s="191"/>
      <c r="H25" s="192"/>
    </row>
    <row r="26" spans="2:8" ht="22.5" customHeight="1">
      <c r="B26" s="24" t="s">
        <v>29</v>
      </c>
      <c r="C26" s="193"/>
      <c r="D26" s="193"/>
      <c r="E26" s="193"/>
      <c r="F26" s="193"/>
      <c r="G26" s="193"/>
      <c r="H26" s="194"/>
    </row>
    <row r="27" spans="2:8" ht="22.5" customHeight="1">
      <c r="B27" s="24" t="s">
        <v>30</v>
      </c>
      <c r="C27" s="193"/>
      <c r="D27" s="193"/>
      <c r="E27" s="193"/>
      <c r="F27" s="193"/>
      <c r="G27" s="193"/>
      <c r="H27" s="194"/>
    </row>
    <row r="28" spans="2:8" ht="22.5" customHeight="1">
      <c r="B28" s="24" t="s">
        <v>31</v>
      </c>
      <c r="C28" s="193"/>
      <c r="D28" s="193"/>
      <c r="E28" s="193"/>
      <c r="F28" s="193"/>
      <c r="G28" s="193"/>
      <c r="H28" s="194"/>
    </row>
    <row r="29" spans="2:8" ht="22.5" customHeight="1">
      <c r="B29" s="24" t="s">
        <v>32</v>
      </c>
      <c r="C29" s="193"/>
      <c r="D29" s="193"/>
      <c r="E29" s="193"/>
      <c r="F29" s="193"/>
      <c r="G29" s="193"/>
      <c r="H29" s="194"/>
    </row>
    <row r="30" spans="2:8" ht="22.15" customHeight="1">
      <c r="B30" s="195" t="s">
        <v>33</v>
      </c>
      <c r="C30" s="196"/>
      <c r="D30" s="196"/>
      <c r="E30" s="196"/>
      <c r="F30" s="196"/>
      <c r="G30" s="196"/>
      <c r="H30" s="197"/>
    </row>
    <row r="31" spans="2:8" ht="22.5" customHeight="1">
      <c r="B31" s="71"/>
      <c r="H31" s="158"/>
    </row>
  </sheetData>
  <mergeCells count="33">
    <mergeCell ref="B2:H2"/>
    <mergeCell ref="E5:H5"/>
    <mergeCell ref="B6:H6"/>
    <mergeCell ref="D7:E7"/>
    <mergeCell ref="D8:E8"/>
    <mergeCell ref="D9:E9"/>
    <mergeCell ref="D10:E10"/>
    <mergeCell ref="D12:E12"/>
    <mergeCell ref="D13:E13"/>
    <mergeCell ref="D14:E14"/>
    <mergeCell ref="C22:D22"/>
    <mergeCell ref="E22:H22"/>
    <mergeCell ref="D15:E15"/>
    <mergeCell ref="D16:E16"/>
    <mergeCell ref="D17:E17"/>
    <mergeCell ref="B18:G18"/>
    <mergeCell ref="B19:H19"/>
    <mergeCell ref="C23:D23"/>
    <mergeCell ref="E23:H23"/>
    <mergeCell ref="B24:G24"/>
    <mergeCell ref="B9:B11"/>
    <mergeCell ref="B12:B14"/>
    <mergeCell ref="B15:B17"/>
    <mergeCell ref="C9:C11"/>
    <mergeCell ref="C12:C14"/>
    <mergeCell ref="C15:C17"/>
    <mergeCell ref="H9:H11"/>
    <mergeCell ref="H12:H14"/>
    <mergeCell ref="H15:H17"/>
    <mergeCell ref="C20:D20"/>
    <mergeCell ref="E20:H20"/>
    <mergeCell ref="C21:D21"/>
    <mergeCell ref="E21:H21"/>
  </mergeCells>
  <phoneticPr fontId="26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workbookViewId="0">
      <selection activeCell="D30" sqref="D30"/>
    </sheetView>
  </sheetViews>
  <sheetFormatPr defaultColWidth="9" defaultRowHeight="13.5"/>
  <cols>
    <col min="1" max="1" width="1.25" customWidth="1"/>
    <col min="2" max="2" width="13" customWidth="1"/>
    <col min="3" max="3" width="15.25" customWidth="1"/>
    <col min="4" max="4" width="14" customWidth="1"/>
    <col min="5" max="5" width="19.5" customWidth="1"/>
    <col min="6" max="6" width="34.125" customWidth="1"/>
    <col min="8" max="8" width="13.875" customWidth="1"/>
    <col min="9" max="9" width="11.875" customWidth="1"/>
    <col min="12" max="12" width="10.25" customWidth="1"/>
  </cols>
  <sheetData>
    <row r="1" spans="2:12" ht="5.65" customHeight="1"/>
    <row r="2" spans="2:12" ht="24.75">
      <c r="B2" s="265" t="s">
        <v>249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2" ht="18">
      <c r="B3" s="303" t="s">
        <v>1</v>
      </c>
      <c r="C3" s="304"/>
      <c r="D3" s="304"/>
      <c r="E3" s="304"/>
      <c r="F3" s="304"/>
      <c r="G3" s="304"/>
      <c r="H3" s="304"/>
      <c r="I3" s="304"/>
      <c r="J3" s="304"/>
      <c r="K3" s="304"/>
      <c r="L3" s="305"/>
    </row>
    <row r="4" spans="2:12" ht="18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2:12" ht="18">
      <c r="B5" s="259" t="s">
        <v>5</v>
      </c>
      <c r="C5" s="260"/>
      <c r="D5" s="3"/>
      <c r="E5" s="260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2:12" ht="18">
      <c r="B6" s="259" t="s">
        <v>208</v>
      </c>
      <c r="C6" s="260"/>
      <c r="D6" s="5">
        <v>0</v>
      </c>
      <c r="E6" s="260"/>
      <c r="F6" s="335"/>
      <c r="G6" s="338"/>
      <c r="H6" s="260"/>
      <c r="I6" s="260"/>
      <c r="J6" s="335"/>
      <c r="K6" s="336"/>
      <c r="L6" s="337"/>
    </row>
    <row r="7" spans="2:12" ht="18">
      <c r="B7" s="241" t="s">
        <v>40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2:12" ht="18">
      <c r="B8" s="6" t="s">
        <v>41</v>
      </c>
      <c r="C8" s="7" t="s">
        <v>42</v>
      </c>
      <c r="D8" s="7" t="s">
        <v>43</v>
      </c>
      <c r="E8" s="7" t="s">
        <v>9</v>
      </c>
      <c r="F8" s="7" t="s">
        <v>44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49</v>
      </c>
      <c r="L8" s="28" t="s">
        <v>50</v>
      </c>
    </row>
    <row r="9" spans="2:12" ht="16.5">
      <c r="B9" s="339" t="s">
        <v>210</v>
      </c>
      <c r="C9" s="8"/>
      <c r="D9" s="9"/>
      <c r="E9" s="10"/>
      <c r="F9" s="9"/>
      <c r="G9" s="11"/>
      <c r="H9" s="12"/>
      <c r="I9" s="29">
        <v>0.3</v>
      </c>
      <c r="J9" s="30"/>
      <c r="K9" s="30"/>
      <c r="L9" s="31">
        <f>(J9*0.2+K9*0.8)*I9</f>
        <v>0</v>
      </c>
    </row>
    <row r="10" spans="2:12" ht="16.5">
      <c r="B10" s="340"/>
      <c r="C10" s="13"/>
      <c r="D10" s="14"/>
      <c r="E10" s="10"/>
      <c r="F10" s="9"/>
      <c r="G10" s="14"/>
      <c r="H10" s="10"/>
      <c r="I10" s="29">
        <v>0.2</v>
      </c>
      <c r="J10" s="32"/>
      <c r="K10" s="32"/>
      <c r="L10" s="31">
        <f t="shared" ref="L10:L14" si="0">(J10*0.2+K10*0.8)*I10</f>
        <v>0</v>
      </c>
    </row>
    <row r="11" spans="2:12" ht="16.5">
      <c r="B11" s="340"/>
      <c r="C11" s="13"/>
      <c r="D11" s="15"/>
      <c r="E11" s="16"/>
      <c r="F11" s="17"/>
      <c r="G11" s="14"/>
      <c r="H11" s="10"/>
      <c r="I11" s="29">
        <v>0.15</v>
      </c>
      <c r="J11" s="32"/>
      <c r="K11" s="32"/>
      <c r="L11" s="31">
        <f t="shared" si="0"/>
        <v>0</v>
      </c>
    </row>
    <row r="12" spans="2:12" ht="16.5">
      <c r="B12" s="347"/>
      <c r="C12" s="18"/>
      <c r="D12" s="14"/>
      <c r="E12" s="14"/>
      <c r="F12" s="19"/>
      <c r="G12" s="14"/>
      <c r="H12" s="10"/>
      <c r="I12" s="29">
        <v>0.15</v>
      </c>
      <c r="J12" s="32"/>
      <c r="K12" s="32"/>
      <c r="L12" s="31">
        <f t="shared" si="0"/>
        <v>0</v>
      </c>
    </row>
    <row r="13" spans="2:12" ht="16.5">
      <c r="B13" s="348" t="s">
        <v>230</v>
      </c>
      <c r="C13" s="20"/>
      <c r="D13" s="10"/>
      <c r="E13" s="10"/>
      <c r="F13" s="21"/>
      <c r="G13" s="14"/>
      <c r="H13" s="14"/>
      <c r="I13" s="29">
        <v>0.1</v>
      </c>
      <c r="J13" s="33"/>
      <c r="K13" s="33"/>
      <c r="L13" s="31">
        <f t="shared" si="0"/>
        <v>0</v>
      </c>
    </row>
    <row r="14" spans="2:12" ht="16.5">
      <c r="B14" s="348"/>
      <c r="C14" s="18"/>
      <c r="D14" s="10"/>
      <c r="E14" s="14"/>
      <c r="F14" s="9"/>
      <c r="G14" s="14"/>
      <c r="H14" s="14"/>
      <c r="I14" s="29">
        <v>0.1</v>
      </c>
      <c r="J14" s="32"/>
      <c r="K14" s="32"/>
      <c r="L14" s="31">
        <f t="shared" si="0"/>
        <v>0</v>
      </c>
    </row>
    <row r="15" spans="2:12" ht="15">
      <c r="B15" s="300" t="s">
        <v>83</v>
      </c>
      <c r="C15" s="301"/>
      <c r="D15" s="301"/>
      <c r="E15" s="301"/>
      <c r="F15" s="301"/>
      <c r="G15" s="301"/>
      <c r="H15" s="302"/>
      <c r="I15" s="34">
        <f>SUM(I9:I14)</f>
        <v>1</v>
      </c>
      <c r="J15" s="35">
        <f>SUM(J9:J14)</f>
        <v>0</v>
      </c>
      <c r="K15" s="35">
        <f>SUM(K9:K14)</f>
        <v>0</v>
      </c>
      <c r="L15" s="36">
        <f>SUM(L9:L14)</f>
        <v>0</v>
      </c>
    </row>
    <row r="16" spans="2:12" ht="18">
      <c r="B16" s="241" t="s">
        <v>237</v>
      </c>
      <c r="C16" s="242"/>
      <c r="D16" s="242"/>
      <c r="E16" s="242"/>
      <c r="F16" s="242"/>
      <c r="G16" s="242"/>
      <c r="H16" s="242"/>
      <c r="I16" s="242"/>
      <c r="J16" s="242"/>
      <c r="K16" s="242"/>
      <c r="L16" s="243"/>
    </row>
    <row r="17" spans="2:12" ht="16.5">
      <c r="B17" s="349" t="s">
        <v>271</v>
      </c>
      <c r="C17" s="350"/>
      <c r="D17" s="343" t="s">
        <v>272</v>
      </c>
      <c r="E17" s="344"/>
      <c r="F17" s="344"/>
      <c r="G17" s="344"/>
      <c r="H17" s="345"/>
      <c r="I17" s="37">
        <v>0.1</v>
      </c>
      <c r="J17" s="38"/>
      <c r="K17" s="33"/>
      <c r="L17" s="31">
        <f t="shared" ref="L17:L19" si="1">(J17*0.2+K17*0.8)*I17</f>
        <v>0</v>
      </c>
    </row>
    <row r="18" spans="2:12" ht="16.5">
      <c r="B18" s="349" t="s">
        <v>204</v>
      </c>
      <c r="C18" s="350"/>
      <c r="D18" s="343" t="s">
        <v>273</v>
      </c>
      <c r="E18" s="344"/>
      <c r="F18" s="344"/>
      <c r="G18" s="344"/>
      <c r="H18" s="345"/>
      <c r="I18" s="37">
        <v>0.1</v>
      </c>
      <c r="J18" s="38"/>
      <c r="K18" s="33"/>
      <c r="L18" s="31">
        <f t="shared" si="1"/>
        <v>0</v>
      </c>
    </row>
    <row r="19" spans="2:12" ht="16.5">
      <c r="B19" s="349" t="s">
        <v>276</v>
      </c>
      <c r="C19" s="350"/>
      <c r="D19" s="343" t="s">
        <v>277</v>
      </c>
      <c r="E19" s="344"/>
      <c r="F19" s="344"/>
      <c r="G19" s="344"/>
      <c r="H19" s="345"/>
      <c r="I19" s="37">
        <v>0.1</v>
      </c>
      <c r="J19" s="38"/>
      <c r="K19" s="33"/>
      <c r="L19" s="31">
        <f t="shared" si="1"/>
        <v>0</v>
      </c>
    </row>
    <row r="20" spans="2:12" ht="15">
      <c r="B20" s="329" t="s">
        <v>83</v>
      </c>
      <c r="C20" s="330"/>
      <c r="D20" s="330"/>
      <c r="E20" s="330"/>
      <c r="F20" s="330"/>
      <c r="G20" s="330"/>
      <c r="H20" s="331"/>
      <c r="I20" s="39">
        <v>0.1</v>
      </c>
      <c r="J20" s="40">
        <f>SUM(J15:J19)</f>
        <v>0</v>
      </c>
      <c r="K20" s="40">
        <f>SUM(K15:K19)</f>
        <v>0</v>
      </c>
      <c r="L20" s="41">
        <f>SUM(L17:L19)</f>
        <v>0</v>
      </c>
    </row>
    <row r="21" spans="2:12" ht="15">
      <c r="B21" s="332" t="s">
        <v>243</v>
      </c>
      <c r="C21" s="333"/>
      <c r="D21" s="333"/>
      <c r="E21" s="333"/>
      <c r="F21" s="333"/>
      <c r="G21" s="333"/>
      <c r="H21" s="333"/>
      <c r="I21" s="334"/>
      <c r="J21" s="42">
        <f>J12+J19</f>
        <v>0</v>
      </c>
      <c r="K21" s="42">
        <f>K12+K19</f>
        <v>0</v>
      </c>
      <c r="L21" s="43">
        <f>L13+L20*I20</f>
        <v>0</v>
      </c>
    </row>
    <row r="22" spans="2:12" ht="15">
      <c r="B22" s="332" t="s">
        <v>127</v>
      </c>
      <c r="C22" s="333"/>
      <c r="D22" s="333"/>
      <c r="E22" s="333"/>
      <c r="F22" s="333"/>
      <c r="G22" s="333"/>
      <c r="H22" s="333"/>
      <c r="I22" s="334"/>
      <c r="J22" s="42">
        <f>J13+J20</f>
        <v>0</v>
      </c>
      <c r="K22" s="42">
        <f>K13+K20</f>
        <v>0</v>
      </c>
      <c r="L22" s="43">
        <f>L21*D6</f>
        <v>0</v>
      </c>
    </row>
    <row r="23" spans="2:12" ht="18">
      <c r="B23" s="241" t="s">
        <v>87</v>
      </c>
      <c r="C23" s="242"/>
      <c r="D23" s="242"/>
      <c r="E23" s="242"/>
      <c r="F23" s="242"/>
      <c r="G23" s="242"/>
      <c r="H23" s="242"/>
      <c r="I23" s="242"/>
      <c r="J23" s="242"/>
      <c r="K23" s="242"/>
      <c r="L23" s="243"/>
    </row>
    <row r="24" spans="2:12" ht="16.5">
      <c r="B24" s="238" t="s">
        <v>88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40"/>
    </row>
    <row r="25" spans="2:12" ht="18">
      <c r="B25" s="241" t="s">
        <v>89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3"/>
    </row>
    <row r="26" spans="2:12" ht="16.5">
      <c r="B26" s="281" t="s">
        <v>88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3"/>
    </row>
    <row r="27" spans="2:12" ht="17.25">
      <c r="B27" s="22" t="s">
        <v>28</v>
      </c>
      <c r="C27" s="23"/>
      <c r="D27" s="23"/>
      <c r="E27" s="23"/>
      <c r="F27" s="23"/>
      <c r="G27" s="23"/>
      <c r="H27" s="23"/>
      <c r="I27" s="23"/>
      <c r="J27" s="23"/>
      <c r="K27" s="23"/>
      <c r="L27" s="44"/>
    </row>
    <row r="28" spans="2:12" ht="17.25">
      <c r="B28" s="24" t="s">
        <v>90</v>
      </c>
      <c r="C28" s="25"/>
      <c r="D28" s="25"/>
      <c r="E28" s="25"/>
      <c r="F28" s="25"/>
      <c r="G28" s="25"/>
      <c r="H28" s="25"/>
      <c r="I28" s="25"/>
      <c r="J28" s="25"/>
      <c r="K28" s="25"/>
      <c r="L28" s="45"/>
    </row>
    <row r="29" spans="2:12" ht="17.25">
      <c r="B29" s="24" t="s">
        <v>244</v>
      </c>
      <c r="C29" s="25"/>
      <c r="D29" s="25"/>
      <c r="E29" s="25"/>
      <c r="F29" s="25"/>
      <c r="G29" s="25"/>
      <c r="H29" s="25"/>
      <c r="I29" s="25"/>
      <c r="J29" s="25"/>
      <c r="K29" s="25"/>
      <c r="L29" s="45"/>
    </row>
    <row r="30" spans="2:12" ht="17.25">
      <c r="B30" s="24" t="s">
        <v>245</v>
      </c>
      <c r="C30" s="25"/>
      <c r="D30" s="25"/>
      <c r="E30" s="25"/>
      <c r="F30" s="25"/>
      <c r="G30" s="25"/>
      <c r="H30" s="25"/>
      <c r="I30" s="25"/>
      <c r="J30" s="25"/>
      <c r="K30" s="25"/>
      <c r="L30" s="45"/>
    </row>
    <row r="31" spans="2:12" ht="17.25">
      <c r="B31" s="24" t="s">
        <v>246</v>
      </c>
      <c r="C31" s="25"/>
      <c r="D31" s="25"/>
      <c r="E31" s="25"/>
      <c r="F31" s="25"/>
      <c r="G31" s="25"/>
      <c r="H31" s="25"/>
      <c r="I31" s="25"/>
      <c r="J31" s="25"/>
      <c r="K31" s="25"/>
      <c r="L31" s="45"/>
    </row>
    <row r="32" spans="2:12" ht="17.25">
      <c r="B32" s="24" t="s">
        <v>247</v>
      </c>
      <c r="C32" s="25"/>
      <c r="D32" s="25"/>
      <c r="E32" s="25"/>
      <c r="F32" s="25"/>
      <c r="G32" s="25"/>
      <c r="H32" s="25"/>
      <c r="I32" s="25"/>
      <c r="J32" s="25"/>
      <c r="K32" s="25"/>
      <c r="L32" s="45"/>
    </row>
    <row r="33" spans="2:12" ht="17.25">
      <c r="B33" s="26" t="s">
        <v>248</v>
      </c>
      <c r="C33" s="27"/>
      <c r="D33" s="27"/>
      <c r="E33" s="27"/>
      <c r="F33" s="27"/>
      <c r="G33" s="27"/>
      <c r="H33" s="27"/>
      <c r="I33" s="27"/>
      <c r="J33" s="27"/>
      <c r="K33" s="27"/>
      <c r="L33" s="46"/>
    </row>
  </sheetData>
  <mergeCells count="30">
    <mergeCell ref="B2:L2"/>
    <mergeCell ref="B3:L3"/>
    <mergeCell ref="B4:C4"/>
    <mergeCell ref="F4:G4"/>
    <mergeCell ref="H4:I4"/>
    <mergeCell ref="J4:L4"/>
    <mergeCell ref="D18:H18"/>
    <mergeCell ref="B19:C19"/>
    <mergeCell ref="D19:H19"/>
    <mergeCell ref="B5:C5"/>
    <mergeCell ref="B6:C6"/>
    <mergeCell ref="B7:L7"/>
    <mergeCell ref="B15:H15"/>
    <mergeCell ref="B16:L16"/>
    <mergeCell ref="B25:L25"/>
    <mergeCell ref="B26:L26"/>
    <mergeCell ref="B9:B12"/>
    <mergeCell ref="B13:B14"/>
    <mergeCell ref="E5:E6"/>
    <mergeCell ref="F5:G6"/>
    <mergeCell ref="H5:I6"/>
    <mergeCell ref="J5:L6"/>
    <mergeCell ref="B20:H20"/>
    <mergeCell ref="B21:I21"/>
    <mergeCell ref="B22:I22"/>
    <mergeCell ref="B23:L23"/>
    <mergeCell ref="B24:L24"/>
    <mergeCell ref="B17:C17"/>
    <mergeCell ref="D17:H17"/>
    <mergeCell ref="B18:C18"/>
  </mergeCells>
  <phoneticPr fontId="2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1"/>
  <sheetViews>
    <sheetView showGridLines="0" workbookViewId="0">
      <selection activeCell="C7" sqref="C7"/>
    </sheetView>
  </sheetViews>
  <sheetFormatPr defaultColWidth="9" defaultRowHeight="16.5"/>
  <cols>
    <col min="1" max="1" width="2.375" style="156" customWidth="1"/>
    <col min="2" max="2" width="14.625" style="157" customWidth="1"/>
    <col min="3" max="3" width="26.875" style="158" customWidth="1"/>
    <col min="4" max="4" width="33.625" style="158" customWidth="1"/>
    <col min="5" max="5" width="16.125" style="158" customWidth="1"/>
    <col min="6" max="6" width="18.625" style="158" customWidth="1"/>
    <col min="7" max="7" width="8.5" style="158" customWidth="1"/>
    <col min="8" max="8" width="22.875" style="159" customWidth="1"/>
    <col min="9" max="16384" width="9" style="158"/>
  </cols>
  <sheetData>
    <row r="1" spans="1:10" ht="6" customHeight="1"/>
    <row r="2" spans="1:10" s="154" customFormat="1" ht="36.75" customHeight="1">
      <c r="A2" s="160"/>
      <c r="B2" s="228" t="s">
        <v>34</v>
      </c>
      <c r="C2" s="229"/>
      <c r="D2" s="229"/>
      <c r="E2" s="229"/>
      <c r="F2" s="229"/>
      <c r="G2" s="229"/>
      <c r="H2" s="230"/>
    </row>
    <row r="3" spans="1:10" ht="21.95" customHeight="1">
      <c r="B3" s="161" t="s">
        <v>1</v>
      </c>
      <c r="C3" s="162"/>
      <c r="D3" s="162"/>
      <c r="E3" s="162"/>
      <c r="F3" s="162"/>
      <c r="G3" s="162"/>
      <c r="H3" s="163"/>
    </row>
    <row r="4" spans="1:10" ht="21.95" customHeight="1">
      <c r="B4" s="1" t="s">
        <v>2</v>
      </c>
      <c r="C4" s="164"/>
      <c r="D4" s="2" t="s">
        <v>3</v>
      </c>
      <c r="E4" s="165"/>
      <c r="F4" s="164"/>
      <c r="G4" s="4" t="s">
        <v>4</v>
      </c>
      <c r="H4" s="166"/>
    </row>
    <row r="5" spans="1:10" ht="21.95" customHeight="1">
      <c r="B5" s="1" t="s">
        <v>5</v>
      </c>
      <c r="C5" s="164"/>
      <c r="D5" s="2" t="s">
        <v>6</v>
      </c>
      <c r="E5" s="231"/>
      <c r="F5" s="232"/>
      <c r="G5" s="232"/>
      <c r="H5" s="233"/>
    </row>
    <row r="6" spans="1:10" s="155" customFormat="1" ht="22.15" customHeight="1">
      <c r="A6" s="156"/>
      <c r="B6" s="225" t="s">
        <v>7</v>
      </c>
      <c r="C6" s="226"/>
      <c r="D6" s="226"/>
      <c r="E6" s="226"/>
      <c r="F6" s="226"/>
      <c r="G6" s="226"/>
      <c r="H6" s="227"/>
      <c r="I6" s="158"/>
      <c r="J6" s="158"/>
    </row>
    <row r="7" spans="1:10" ht="69.400000000000006" customHeight="1">
      <c r="A7" s="167"/>
      <c r="B7" s="168" t="s">
        <v>8</v>
      </c>
      <c r="C7" s="169" t="s">
        <v>9</v>
      </c>
      <c r="D7" s="234" t="s">
        <v>10</v>
      </c>
      <c r="E7" s="235"/>
      <c r="F7" s="171" t="s">
        <v>11</v>
      </c>
      <c r="G7" s="172" t="s">
        <v>35</v>
      </c>
      <c r="H7" s="173" t="s">
        <v>13</v>
      </c>
    </row>
    <row r="8" spans="1:10" ht="55.9" customHeight="1">
      <c r="A8" s="167"/>
      <c r="B8" s="174" t="s">
        <v>14</v>
      </c>
      <c r="C8" s="175" t="s">
        <v>15</v>
      </c>
      <c r="D8" s="236" t="s">
        <v>16</v>
      </c>
      <c r="E8" s="237"/>
      <c r="F8" s="176" t="s">
        <v>17</v>
      </c>
      <c r="G8" s="177"/>
      <c r="H8" s="178" t="s">
        <v>36</v>
      </c>
    </row>
    <row r="9" spans="1:10" ht="21.95" customHeight="1">
      <c r="A9" s="179"/>
      <c r="B9" s="205">
        <v>1</v>
      </c>
      <c r="C9" s="208" t="s">
        <v>19</v>
      </c>
      <c r="D9" s="218"/>
      <c r="E9" s="219"/>
      <c r="F9" s="182"/>
      <c r="G9" s="183"/>
      <c r="H9" s="211"/>
      <c r="I9" s="155"/>
      <c r="J9" s="155"/>
    </row>
    <row r="10" spans="1:10" ht="21.95" customHeight="1">
      <c r="A10" s="179"/>
      <c r="B10" s="206"/>
      <c r="C10" s="209"/>
      <c r="D10" s="218"/>
      <c r="E10" s="219"/>
      <c r="F10" s="182"/>
      <c r="G10" s="184"/>
      <c r="H10" s="212"/>
      <c r="I10" s="155"/>
      <c r="J10" s="155"/>
    </row>
    <row r="11" spans="1:10" ht="21.95" customHeight="1">
      <c r="A11" s="179"/>
      <c r="B11" s="207"/>
      <c r="C11" s="210"/>
      <c r="D11" s="180"/>
      <c r="E11" s="181"/>
      <c r="F11" s="182"/>
      <c r="G11" s="184"/>
      <c r="H11" s="213"/>
      <c r="I11" s="155"/>
      <c r="J11" s="155"/>
    </row>
    <row r="12" spans="1:10" ht="21.75" customHeight="1">
      <c r="B12" s="205">
        <v>2</v>
      </c>
      <c r="C12" s="208" t="s">
        <v>20</v>
      </c>
      <c r="D12" s="218"/>
      <c r="E12" s="219"/>
      <c r="F12" s="182"/>
      <c r="G12" s="185"/>
      <c r="H12" s="211"/>
    </row>
    <row r="13" spans="1:10" ht="21.75" customHeight="1">
      <c r="B13" s="206"/>
      <c r="C13" s="209"/>
      <c r="D13" s="218"/>
      <c r="E13" s="219"/>
      <c r="F13" s="182"/>
      <c r="G13" s="181"/>
      <c r="H13" s="212"/>
    </row>
    <row r="14" spans="1:10" ht="21.75" customHeight="1">
      <c r="B14" s="207"/>
      <c r="C14" s="210"/>
      <c r="D14" s="218"/>
      <c r="E14" s="219"/>
      <c r="F14" s="182"/>
      <c r="G14" s="181"/>
      <c r="H14" s="213"/>
    </row>
    <row r="15" spans="1:10" ht="21.75" customHeight="1">
      <c r="B15" s="205">
        <v>3</v>
      </c>
      <c r="C15" s="208" t="s">
        <v>21</v>
      </c>
      <c r="D15" s="218"/>
      <c r="E15" s="219"/>
      <c r="F15" s="182"/>
      <c r="G15" s="181"/>
      <c r="H15" s="211"/>
    </row>
    <row r="16" spans="1:10" ht="21.75" customHeight="1">
      <c r="B16" s="206"/>
      <c r="C16" s="209"/>
      <c r="D16" s="218"/>
      <c r="E16" s="219"/>
      <c r="F16" s="182"/>
      <c r="G16" s="181"/>
      <c r="H16" s="212"/>
    </row>
    <row r="17" spans="2:8" ht="25.5" customHeight="1">
      <c r="B17" s="207"/>
      <c r="C17" s="210"/>
      <c r="D17" s="220"/>
      <c r="E17" s="221"/>
      <c r="F17" s="182"/>
      <c r="G17" s="186"/>
      <c r="H17" s="213"/>
    </row>
    <row r="18" spans="2:8">
      <c r="B18" s="222" t="s">
        <v>22</v>
      </c>
      <c r="C18" s="223"/>
      <c r="D18" s="223"/>
      <c r="E18" s="223"/>
      <c r="F18" s="223"/>
      <c r="G18" s="224"/>
      <c r="H18" s="187">
        <f>SUM(H9:H17)/3</f>
        <v>0</v>
      </c>
    </row>
    <row r="19" spans="2:8" ht="22.5" customHeight="1">
      <c r="B19" s="225" t="s">
        <v>23</v>
      </c>
      <c r="C19" s="226"/>
      <c r="D19" s="226"/>
      <c r="E19" s="226"/>
      <c r="F19" s="226"/>
      <c r="G19" s="226"/>
      <c r="H19" s="227"/>
    </row>
    <row r="20" spans="2:8" ht="42" customHeight="1">
      <c r="B20" s="168" t="s">
        <v>24</v>
      </c>
      <c r="C20" s="214" t="s">
        <v>25</v>
      </c>
      <c r="D20" s="215"/>
      <c r="E20" s="214" t="s">
        <v>26</v>
      </c>
      <c r="F20" s="216"/>
      <c r="G20" s="216"/>
      <c r="H20" s="217"/>
    </row>
    <row r="21" spans="2:8" ht="19.5" customHeight="1">
      <c r="B21" s="188">
        <v>1</v>
      </c>
      <c r="C21" s="198">
        <v>0.9</v>
      </c>
      <c r="D21" s="199"/>
      <c r="E21" s="198">
        <v>1.1000000000000001</v>
      </c>
      <c r="F21" s="200"/>
      <c r="G21" s="200"/>
      <c r="H21" s="201"/>
    </row>
    <row r="22" spans="2:8" ht="19.5" customHeight="1">
      <c r="B22" s="188">
        <v>2</v>
      </c>
      <c r="C22" s="198">
        <v>0.8</v>
      </c>
      <c r="D22" s="199"/>
      <c r="E22" s="198">
        <v>1</v>
      </c>
      <c r="F22" s="200"/>
      <c r="G22" s="200"/>
      <c r="H22" s="201"/>
    </row>
    <row r="23" spans="2:8" ht="19.5" customHeight="1">
      <c r="B23" s="188">
        <v>3</v>
      </c>
      <c r="C23" s="198">
        <v>0.6</v>
      </c>
      <c r="D23" s="199"/>
      <c r="E23" s="198">
        <v>0.9</v>
      </c>
      <c r="F23" s="200"/>
      <c r="G23" s="200"/>
      <c r="H23" s="201"/>
    </row>
    <row r="24" spans="2:8">
      <c r="B24" s="202" t="s">
        <v>27</v>
      </c>
      <c r="C24" s="203"/>
      <c r="D24" s="203"/>
      <c r="E24" s="203"/>
      <c r="F24" s="203"/>
      <c r="G24" s="204"/>
      <c r="H24" s="189"/>
    </row>
    <row r="25" spans="2:8">
      <c r="B25" s="190" t="s">
        <v>28</v>
      </c>
      <c r="C25" s="191"/>
      <c r="D25" s="191"/>
      <c r="E25" s="191"/>
      <c r="F25" s="191"/>
      <c r="G25" s="191"/>
      <c r="H25" s="192"/>
    </row>
    <row r="26" spans="2:8" ht="22.5" customHeight="1">
      <c r="B26" s="24" t="s">
        <v>29</v>
      </c>
      <c r="C26" s="193"/>
      <c r="D26" s="193"/>
      <c r="E26" s="193"/>
      <c r="F26" s="193"/>
      <c r="G26" s="193"/>
      <c r="H26" s="194"/>
    </row>
    <row r="27" spans="2:8" ht="22.5" customHeight="1">
      <c r="B27" s="24" t="s">
        <v>30</v>
      </c>
      <c r="C27" s="193"/>
      <c r="D27" s="193"/>
      <c r="E27" s="193"/>
      <c r="F27" s="193"/>
      <c r="G27" s="193"/>
      <c r="H27" s="194"/>
    </row>
    <row r="28" spans="2:8" ht="22.5" customHeight="1">
      <c r="B28" s="24" t="s">
        <v>31</v>
      </c>
      <c r="C28" s="193"/>
      <c r="D28" s="193"/>
      <c r="E28" s="193"/>
      <c r="F28" s="193"/>
      <c r="G28" s="193"/>
      <c r="H28" s="194"/>
    </row>
    <row r="29" spans="2:8" ht="22.5" customHeight="1">
      <c r="B29" s="24" t="s">
        <v>32</v>
      </c>
      <c r="C29" s="193"/>
      <c r="D29" s="193"/>
      <c r="E29" s="193"/>
      <c r="F29" s="193"/>
      <c r="G29" s="193"/>
      <c r="H29" s="194"/>
    </row>
    <row r="30" spans="2:8" ht="22.15" customHeight="1">
      <c r="B30" s="195" t="s">
        <v>33</v>
      </c>
      <c r="C30" s="196"/>
      <c r="D30" s="196"/>
      <c r="E30" s="196"/>
      <c r="F30" s="196"/>
      <c r="G30" s="196"/>
      <c r="H30" s="197"/>
    </row>
    <row r="31" spans="2:8" ht="22.5" customHeight="1">
      <c r="B31" s="71"/>
      <c r="H31" s="158"/>
    </row>
  </sheetData>
  <mergeCells count="33">
    <mergeCell ref="B2:H2"/>
    <mergeCell ref="E5:H5"/>
    <mergeCell ref="B6:H6"/>
    <mergeCell ref="D7:E7"/>
    <mergeCell ref="D8:E8"/>
    <mergeCell ref="D9:E9"/>
    <mergeCell ref="D10:E10"/>
    <mergeCell ref="D12:E12"/>
    <mergeCell ref="D13:E13"/>
    <mergeCell ref="D14:E14"/>
    <mergeCell ref="C22:D22"/>
    <mergeCell ref="E22:H22"/>
    <mergeCell ref="D15:E15"/>
    <mergeCell ref="D16:E16"/>
    <mergeCell ref="D17:E17"/>
    <mergeCell ref="B18:G18"/>
    <mergeCell ref="B19:H19"/>
    <mergeCell ref="C23:D23"/>
    <mergeCell ref="E23:H23"/>
    <mergeCell ref="B24:G24"/>
    <mergeCell ref="B9:B11"/>
    <mergeCell ref="B12:B14"/>
    <mergeCell ref="B15:B17"/>
    <mergeCell ref="C9:C11"/>
    <mergeCell ref="C12:C14"/>
    <mergeCell ref="C15:C17"/>
    <mergeCell ref="H9:H11"/>
    <mergeCell ref="H12:H14"/>
    <mergeCell ref="H15:H17"/>
    <mergeCell ref="C20:D20"/>
    <mergeCell ref="E20:H20"/>
    <mergeCell ref="C21:D21"/>
    <mergeCell ref="E21:H21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B1" zoomScale="85" zoomScaleNormal="85" workbookViewId="0">
      <selection activeCell="H9" sqref="H9"/>
    </sheetView>
  </sheetViews>
  <sheetFormatPr defaultColWidth="9" defaultRowHeight="13.5"/>
  <cols>
    <col min="1" max="1" width="3.75" style="58" customWidth="1"/>
    <col min="2" max="2" width="13.5" style="58" customWidth="1"/>
    <col min="3" max="3" width="22.75" style="58" customWidth="1"/>
    <col min="4" max="4" width="40.875" style="58" customWidth="1"/>
    <col min="5" max="5" width="33.5" style="58" customWidth="1"/>
    <col min="6" max="6" width="38.125" style="58" customWidth="1"/>
    <col min="7" max="7" width="11.125" style="58" customWidth="1"/>
    <col min="8" max="8" width="13.125" style="58" customWidth="1"/>
    <col min="9" max="9" width="9.625" style="58" customWidth="1"/>
    <col min="10" max="10" width="9" style="58"/>
    <col min="11" max="11" width="11.625" style="58" customWidth="1"/>
    <col min="12" max="12" width="10.25" style="58" customWidth="1"/>
    <col min="13" max="14" width="9" style="58"/>
    <col min="15" max="15" width="14.625" style="58" customWidth="1"/>
    <col min="16" max="16384" width="9" style="58"/>
  </cols>
  <sheetData>
    <row r="1" spans="1:12" ht="5.25" customHeight="1"/>
    <row r="2" spans="1:12" ht="36.75" customHeight="1">
      <c r="B2" s="265" t="s">
        <v>37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1:12" ht="18">
      <c r="B3" s="241" t="s">
        <v>1</v>
      </c>
      <c r="C3" s="242"/>
      <c r="D3" s="242"/>
      <c r="E3" s="242"/>
      <c r="F3" s="242"/>
      <c r="G3" s="242"/>
      <c r="H3" s="242"/>
      <c r="I3" s="242"/>
      <c r="J3" s="242"/>
      <c r="K3" s="242"/>
      <c r="L3" s="243"/>
    </row>
    <row r="4" spans="1:12" ht="21.95" customHeight="1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1:12" ht="21.95" customHeight="1">
      <c r="B5" s="259" t="s">
        <v>5</v>
      </c>
      <c r="C5" s="260"/>
      <c r="D5" s="3"/>
      <c r="E5" s="2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1:12" ht="21.95" customHeight="1">
      <c r="B6" s="241" t="s">
        <v>40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</row>
    <row r="7" spans="1:12" ht="21.95" customHeight="1">
      <c r="B7" s="1" t="s">
        <v>41</v>
      </c>
      <c r="C7" s="2" t="s">
        <v>42</v>
      </c>
      <c r="D7" s="2" t="s">
        <v>43</v>
      </c>
      <c r="E7" s="2" t="s">
        <v>9</v>
      </c>
      <c r="F7" s="2" t="s">
        <v>44</v>
      </c>
      <c r="G7" s="2" t="s">
        <v>45</v>
      </c>
      <c r="H7" s="2" t="s">
        <v>46</v>
      </c>
      <c r="I7" s="2" t="s">
        <v>47</v>
      </c>
      <c r="J7" s="2" t="s">
        <v>48</v>
      </c>
      <c r="K7" s="2" t="s">
        <v>49</v>
      </c>
      <c r="L7" s="72" t="s">
        <v>50</v>
      </c>
    </row>
    <row r="8" spans="1:12" s="143" customFormat="1" ht="89.1" customHeight="1">
      <c r="B8" s="247" t="s">
        <v>51</v>
      </c>
      <c r="C8" s="86" t="s">
        <v>52</v>
      </c>
      <c r="D8" s="145" t="s">
        <v>53</v>
      </c>
      <c r="E8" s="146" t="s">
        <v>54</v>
      </c>
      <c r="F8" s="87" t="s">
        <v>55</v>
      </c>
      <c r="G8" s="86"/>
      <c r="H8" s="89" t="s">
        <v>56</v>
      </c>
      <c r="I8" s="100">
        <v>0.2</v>
      </c>
      <c r="J8" s="96"/>
      <c r="K8" s="96"/>
      <c r="L8" s="96">
        <f t="shared" ref="L8:L13" si="0">J8*0.2+K8*0.8</f>
        <v>0</v>
      </c>
    </row>
    <row r="9" spans="1:12" s="143" customFormat="1" ht="92.25" customHeight="1">
      <c r="B9" s="248"/>
      <c r="C9" s="86" t="s">
        <v>57</v>
      </c>
      <c r="D9" s="87" t="s">
        <v>58</v>
      </c>
      <c r="E9" s="146" t="s">
        <v>59</v>
      </c>
      <c r="F9" s="87" t="s">
        <v>60</v>
      </c>
      <c r="G9" s="86"/>
      <c r="H9" s="89" t="s">
        <v>61</v>
      </c>
      <c r="I9" s="100">
        <v>0.15</v>
      </c>
      <c r="J9" s="96"/>
      <c r="K9" s="96"/>
      <c r="L9" s="96">
        <f t="shared" si="0"/>
        <v>0</v>
      </c>
    </row>
    <row r="10" spans="1:12" s="78" customFormat="1" ht="84.95" customHeight="1">
      <c r="B10" s="249"/>
      <c r="C10" s="149" t="s">
        <v>62</v>
      </c>
      <c r="D10" s="150" t="s">
        <v>63</v>
      </c>
      <c r="E10" s="151" t="s">
        <v>64</v>
      </c>
      <c r="F10" s="151" t="s">
        <v>65</v>
      </c>
      <c r="G10" s="86"/>
      <c r="H10" s="89" t="s">
        <v>61</v>
      </c>
      <c r="I10" s="100">
        <v>0.2</v>
      </c>
      <c r="J10" s="96"/>
      <c r="K10" s="96"/>
      <c r="L10" s="96">
        <f t="shared" si="0"/>
        <v>0</v>
      </c>
    </row>
    <row r="11" spans="1:12" s="143" customFormat="1" ht="92.25" customHeight="1">
      <c r="B11" s="248"/>
      <c r="C11" s="89" t="s">
        <v>66</v>
      </c>
      <c r="D11" s="87" t="s">
        <v>67</v>
      </c>
      <c r="E11" s="146" t="s">
        <v>68</v>
      </c>
      <c r="F11" s="87" t="s">
        <v>69</v>
      </c>
      <c r="G11" s="86"/>
      <c r="H11" s="89" t="s">
        <v>70</v>
      </c>
      <c r="I11" s="100">
        <v>0.15</v>
      </c>
      <c r="J11" s="96"/>
      <c r="K11" s="96"/>
      <c r="L11" s="96">
        <f t="shared" si="0"/>
        <v>0</v>
      </c>
    </row>
    <row r="12" spans="1:12" s="143" customFormat="1" ht="158.1" customHeight="1">
      <c r="B12" s="90" t="s">
        <v>71</v>
      </c>
      <c r="C12" s="86" t="s">
        <v>72</v>
      </c>
      <c r="D12" s="87" t="s">
        <v>73</v>
      </c>
      <c r="E12" s="87" t="s">
        <v>74</v>
      </c>
      <c r="F12" s="87" t="s">
        <v>75</v>
      </c>
      <c r="G12" s="86"/>
      <c r="H12" s="89" t="s">
        <v>61</v>
      </c>
      <c r="I12" s="100">
        <v>0.3</v>
      </c>
      <c r="J12" s="96"/>
      <c r="K12" s="96"/>
      <c r="L12" s="96">
        <f t="shared" si="0"/>
        <v>0</v>
      </c>
    </row>
    <row r="13" spans="1:12" s="78" customFormat="1" ht="53.25" customHeight="1">
      <c r="A13" s="78" t="s">
        <v>76</v>
      </c>
      <c r="B13" s="90" t="s">
        <v>77</v>
      </c>
      <c r="C13" s="86" t="s">
        <v>78</v>
      </c>
      <c r="D13" s="87" t="s">
        <v>79</v>
      </c>
      <c r="E13" s="87" t="s">
        <v>80</v>
      </c>
      <c r="F13" s="87" t="s">
        <v>81</v>
      </c>
      <c r="G13" s="86"/>
      <c r="H13" s="89" t="s">
        <v>82</v>
      </c>
      <c r="I13" s="100"/>
      <c r="J13" s="96"/>
      <c r="K13" s="96"/>
      <c r="L13" s="96">
        <f t="shared" si="0"/>
        <v>0</v>
      </c>
    </row>
    <row r="14" spans="1:12" s="148" customFormat="1" ht="21.95" customHeight="1">
      <c r="B14" s="250" t="s">
        <v>83</v>
      </c>
      <c r="C14" s="250"/>
      <c r="D14" s="250"/>
      <c r="E14" s="250"/>
      <c r="F14" s="250"/>
      <c r="G14" s="250"/>
      <c r="H14" s="250"/>
      <c r="I14" s="152">
        <f t="shared" ref="I14:L14" si="1">SUM(I8:I13)</f>
        <v>1</v>
      </c>
      <c r="J14" s="153">
        <f t="shared" si="1"/>
        <v>0</v>
      </c>
      <c r="K14" s="153">
        <f t="shared" si="1"/>
        <v>0</v>
      </c>
      <c r="L14" s="153">
        <f t="shared" si="1"/>
        <v>0</v>
      </c>
    </row>
    <row r="15" spans="1:12" customFormat="1" ht="21.95" customHeight="1">
      <c r="B15" s="241" t="s">
        <v>84</v>
      </c>
      <c r="C15" s="242"/>
      <c r="D15" s="242"/>
      <c r="E15" s="242"/>
      <c r="F15" s="242"/>
      <c r="G15" s="242"/>
      <c r="H15" s="242"/>
      <c r="I15" s="242"/>
      <c r="J15" s="242"/>
      <c r="K15" s="242"/>
      <c r="L15" s="243"/>
    </row>
    <row r="16" spans="1:12" s="79" customFormat="1" ht="21.95" customHeight="1">
      <c r="B16" s="251" t="s">
        <v>85</v>
      </c>
      <c r="C16" s="252"/>
      <c r="D16" s="253" t="s">
        <v>86</v>
      </c>
      <c r="E16" s="254"/>
      <c r="F16" s="254"/>
      <c r="G16" s="254"/>
      <c r="H16" s="254"/>
      <c r="I16" s="254"/>
      <c r="J16" s="255"/>
      <c r="K16" s="125"/>
      <c r="L16" s="103">
        <f>K16</f>
        <v>0</v>
      </c>
    </row>
    <row r="17" spans="2:12" s="144" customFormat="1" ht="21.95" customHeight="1">
      <c r="B17" s="256" t="s">
        <v>87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8"/>
    </row>
    <row r="18" spans="2:12" ht="21.95" customHeight="1">
      <c r="B18" s="238" t="s">
        <v>88</v>
      </c>
      <c r="C18" s="239"/>
      <c r="D18" s="239"/>
      <c r="E18" s="239"/>
      <c r="F18" s="239"/>
      <c r="G18" s="239"/>
      <c r="H18" s="239"/>
      <c r="I18" s="239"/>
      <c r="J18" s="239"/>
      <c r="K18" s="239"/>
      <c r="L18" s="240"/>
    </row>
    <row r="19" spans="2:12" ht="21.95" customHeight="1">
      <c r="B19" s="241" t="s">
        <v>89</v>
      </c>
      <c r="C19" s="242"/>
      <c r="D19" s="242"/>
      <c r="E19" s="242"/>
      <c r="F19" s="242"/>
      <c r="G19" s="242"/>
      <c r="H19" s="242"/>
      <c r="I19" s="242"/>
      <c r="J19" s="242"/>
      <c r="K19" s="242"/>
      <c r="L19" s="243"/>
    </row>
    <row r="20" spans="2:12" ht="21.95" customHeight="1">
      <c r="B20" s="244" t="s">
        <v>88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6"/>
    </row>
    <row r="21" spans="2:12" ht="21.95" customHeight="1">
      <c r="B21" s="22" t="s">
        <v>28</v>
      </c>
      <c r="C21" s="23"/>
      <c r="D21" s="23"/>
      <c r="E21" s="23"/>
      <c r="F21" s="23"/>
      <c r="G21" s="23"/>
      <c r="H21" s="23"/>
      <c r="I21" s="23"/>
      <c r="J21" s="23"/>
      <c r="K21" s="23"/>
      <c r="L21" s="44"/>
    </row>
    <row r="22" spans="2:12" ht="21.95" customHeight="1">
      <c r="B22" s="24" t="s">
        <v>90</v>
      </c>
      <c r="C22" s="25"/>
      <c r="D22" s="25"/>
      <c r="E22" s="25"/>
      <c r="F22" s="25"/>
      <c r="G22" s="25"/>
      <c r="H22" s="25"/>
      <c r="I22" s="25"/>
      <c r="J22" s="25"/>
      <c r="K22" s="25"/>
      <c r="L22" s="45"/>
    </row>
    <row r="23" spans="2:12" ht="21.95" customHeight="1">
      <c r="B23" s="24" t="s">
        <v>91</v>
      </c>
      <c r="C23" s="25"/>
      <c r="D23" s="25"/>
      <c r="E23" s="25"/>
      <c r="F23" s="25"/>
      <c r="G23" s="25"/>
      <c r="H23" s="25"/>
      <c r="I23" s="25"/>
      <c r="J23" s="25"/>
      <c r="K23" s="25"/>
      <c r="L23" s="45"/>
    </row>
    <row r="24" spans="2:12" ht="21.95" customHeight="1">
      <c r="B24" s="24" t="s">
        <v>92</v>
      </c>
      <c r="C24" s="25"/>
      <c r="D24" s="25"/>
      <c r="E24" s="25"/>
      <c r="F24" s="25"/>
      <c r="G24" s="25"/>
      <c r="H24" s="25"/>
      <c r="I24" s="25"/>
      <c r="J24" s="25"/>
      <c r="K24" s="25"/>
      <c r="L24" s="45"/>
    </row>
    <row r="25" spans="2:12" ht="21.95" customHeight="1">
      <c r="B25" s="26" t="s">
        <v>93</v>
      </c>
      <c r="C25" s="27"/>
      <c r="D25" s="27"/>
      <c r="E25" s="27"/>
      <c r="F25" s="27"/>
      <c r="G25" s="27"/>
      <c r="H25" s="27"/>
      <c r="I25" s="27"/>
      <c r="J25" s="27"/>
      <c r="K25" s="27"/>
      <c r="L25" s="46"/>
    </row>
  </sheetData>
  <mergeCells count="20">
    <mergeCell ref="B2:L2"/>
    <mergeCell ref="B3:L3"/>
    <mergeCell ref="B4:C4"/>
    <mergeCell ref="F4:G4"/>
    <mergeCell ref="H4:I4"/>
    <mergeCell ref="J4:L4"/>
    <mergeCell ref="B5:C5"/>
    <mergeCell ref="F5:G5"/>
    <mergeCell ref="H5:I5"/>
    <mergeCell ref="J5:L5"/>
    <mergeCell ref="B6:L6"/>
    <mergeCell ref="B18:L18"/>
    <mergeCell ref="B19:L19"/>
    <mergeCell ref="B20:L20"/>
    <mergeCell ref="B8:B11"/>
    <mergeCell ref="B14:H14"/>
    <mergeCell ref="B15:L15"/>
    <mergeCell ref="B16:C16"/>
    <mergeCell ref="D16:J16"/>
    <mergeCell ref="B17:L17"/>
  </mergeCells>
  <phoneticPr fontId="2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30"/>
  <sheetViews>
    <sheetView showGridLines="0" topLeftCell="B1" zoomScale="85" zoomScaleNormal="85" workbookViewId="0">
      <selection activeCell="F8" sqref="F8"/>
    </sheetView>
  </sheetViews>
  <sheetFormatPr defaultColWidth="9" defaultRowHeight="13.5"/>
  <cols>
    <col min="1" max="1" width="3.75" style="58" customWidth="1"/>
    <col min="2" max="2" width="13.5" style="58" customWidth="1"/>
    <col min="3" max="3" width="22.75" style="58" customWidth="1"/>
    <col min="4" max="4" width="33.875" style="58" customWidth="1"/>
    <col min="5" max="5" width="37" style="58" customWidth="1"/>
    <col min="6" max="6" width="42" style="58" customWidth="1"/>
    <col min="7" max="7" width="11.125" style="58" hidden="1" customWidth="1"/>
    <col min="8" max="8" width="13.125" style="58" hidden="1" customWidth="1"/>
    <col min="9" max="9" width="9.625" style="58" hidden="1" customWidth="1"/>
    <col min="10" max="10" width="9" style="58" hidden="1" customWidth="1"/>
    <col min="11" max="11" width="11.625" style="58" hidden="1" customWidth="1"/>
    <col min="12" max="12" width="10.25" style="58" hidden="1" customWidth="1"/>
    <col min="13" max="14" width="9" style="58"/>
    <col min="15" max="15" width="14.625" style="58" customWidth="1"/>
    <col min="16" max="16384" width="9" style="58"/>
  </cols>
  <sheetData>
    <row r="1" spans="2:12" ht="5.25" customHeight="1"/>
    <row r="2" spans="2:12" ht="36.75" customHeight="1">
      <c r="B2" s="265" t="s">
        <v>94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2" ht="18">
      <c r="B3" s="241" t="s">
        <v>1</v>
      </c>
      <c r="C3" s="242"/>
      <c r="D3" s="242"/>
      <c r="E3" s="242"/>
      <c r="F3" s="242"/>
      <c r="G3" s="242"/>
      <c r="H3" s="242"/>
      <c r="I3" s="242"/>
      <c r="J3" s="242"/>
      <c r="K3" s="242"/>
      <c r="L3" s="243"/>
    </row>
    <row r="4" spans="2:12" ht="21.95" customHeight="1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2:12" ht="21.95" customHeight="1">
      <c r="B5" s="259" t="s">
        <v>5</v>
      </c>
      <c r="C5" s="260"/>
      <c r="D5" s="3"/>
      <c r="E5" s="2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2:12" ht="21.95" customHeight="1">
      <c r="B6" s="241" t="s">
        <v>40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</row>
    <row r="7" spans="2:12" ht="21.95" customHeight="1">
      <c r="B7" s="1" t="s">
        <v>41</v>
      </c>
      <c r="C7" s="2" t="s">
        <v>42</v>
      </c>
      <c r="D7" s="2" t="s">
        <v>43</v>
      </c>
      <c r="E7" s="2" t="s">
        <v>9</v>
      </c>
      <c r="F7" s="2" t="s">
        <v>44</v>
      </c>
      <c r="G7" s="2" t="s">
        <v>45</v>
      </c>
      <c r="H7" s="2" t="s">
        <v>46</v>
      </c>
      <c r="I7" s="2" t="s">
        <v>47</v>
      </c>
      <c r="J7" s="2" t="s">
        <v>48</v>
      </c>
      <c r="K7" s="2" t="s">
        <v>49</v>
      </c>
      <c r="L7" s="72" t="s">
        <v>50</v>
      </c>
    </row>
    <row r="8" spans="2:12" s="143" customFormat="1" ht="156.94999999999999" customHeight="1">
      <c r="B8" s="247" t="s">
        <v>51</v>
      </c>
      <c r="C8" s="86" t="s">
        <v>95</v>
      </c>
      <c r="D8" s="145" t="s">
        <v>96</v>
      </c>
      <c r="E8" s="146" t="s">
        <v>97</v>
      </c>
      <c r="F8" s="87" t="s">
        <v>98</v>
      </c>
      <c r="G8" s="86"/>
      <c r="H8" s="89" t="s">
        <v>61</v>
      </c>
      <c r="I8" s="100">
        <v>0.3</v>
      </c>
      <c r="J8" s="96"/>
      <c r="K8" s="96"/>
      <c r="L8" s="96">
        <f>J8*0.2+K8*0.8</f>
        <v>0</v>
      </c>
    </row>
    <row r="9" spans="2:12" s="143" customFormat="1" ht="92.25" customHeight="1">
      <c r="B9" s="248"/>
      <c r="C9" s="86" t="s">
        <v>57</v>
      </c>
      <c r="D9" s="87" t="s">
        <v>99</v>
      </c>
      <c r="E9" s="146" t="s">
        <v>59</v>
      </c>
      <c r="F9" s="87" t="s">
        <v>100</v>
      </c>
      <c r="G9" s="86"/>
      <c r="H9" s="89" t="s">
        <v>61</v>
      </c>
      <c r="I9" s="100">
        <v>0.15</v>
      </c>
      <c r="J9" s="96"/>
      <c r="K9" s="96"/>
      <c r="L9" s="96">
        <f t="shared" ref="L9:L14" si="0">J9*0.2+K9*0.8</f>
        <v>0</v>
      </c>
    </row>
    <row r="10" spans="2:12" s="143" customFormat="1" ht="110.1" customHeight="1">
      <c r="B10" s="248"/>
      <c r="C10" s="86" t="s">
        <v>101</v>
      </c>
      <c r="D10" s="87" t="s">
        <v>102</v>
      </c>
      <c r="E10" s="87" t="s">
        <v>103</v>
      </c>
      <c r="F10" s="91" t="s">
        <v>104</v>
      </c>
      <c r="G10" s="86"/>
      <c r="H10" s="89" t="s">
        <v>105</v>
      </c>
      <c r="I10" s="100">
        <v>0.15</v>
      </c>
      <c r="J10" s="96"/>
      <c r="K10" s="96"/>
      <c r="L10" s="96">
        <f t="shared" si="0"/>
        <v>0</v>
      </c>
    </row>
    <row r="11" spans="2:12" s="143" customFormat="1" ht="60.4" customHeight="1">
      <c r="B11" s="248"/>
      <c r="C11" s="86" t="s">
        <v>106</v>
      </c>
      <c r="D11" s="87" t="s">
        <v>107</v>
      </c>
      <c r="E11" s="87" t="s">
        <v>108</v>
      </c>
      <c r="F11" s="87" t="s">
        <v>109</v>
      </c>
      <c r="G11" s="86"/>
      <c r="H11" s="89" t="s">
        <v>61</v>
      </c>
      <c r="I11" s="100">
        <v>0.15</v>
      </c>
      <c r="J11" s="96"/>
      <c r="K11" s="96"/>
      <c r="L11" s="96">
        <f t="shared" si="0"/>
        <v>0</v>
      </c>
    </row>
    <row r="12" spans="2:12" s="78" customFormat="1" ht="60.4" customHeight="1">
      <c r="B12" s="249"/>
      <c r="C12" s="86" t="s">
        <v>110</v>
      </c>
      <c r="D12" s="87" t="s">
        <v>111</v>
      </c>
      <c r="E12" s="88" t="s">
        <v>112</v>
      </c>
      <c r="F12" s="87" t="s">
        <v>113</v>
      </c>
      <c r="G12" s="86"/>
      <c r="H12" s="89" t="s">
        <v>61</v>
      </c>
      <c r="I12" s="100">
        <v>0.15</v>
      </c>
      <c r="J12" s="96"/>
      <c r="K12" s="96"/>
      <c r="L12" s="96">
        <f t="shared" si="0"/>
        <v>0</v>
      </c>
    </row>
    <row r="13" spans="2:12" s="143" customFormat="1" ht="48" customHeight="1">
      <c r="B13" s="271" t="s">
        <v>71</v>
      </c>
      <c r="C13" s="86" t="s">
        <v>114</v>
      </c>
      <c r="D13" s="87" t="s">
        <v>115</v>
      </c>
      <c r="E13" s="89" t="s">
        <v>116</v>
      </c>
      <c r="F13" s="87" t="s">
        <v>117</v>
      </c>
      <c r="G13" s="86"/>
      <c r="H13" s="89" t="s">
        <v>118</v>
      </c>
      <c r="I13" s="100">
        <v>0.05</v>
      </c>
      <c r="J13" s="96"/>
      <c r="K13" s="96"/>
      <c r="L13" s="96">
        <f t="shared" si="0"/>
        <v>0</v>
      </c>
    </row>
    <row r="14" spans="2:12" s="143" customFormat="1" ht="59.1" customHeight="1">
      <c r="B14" s="271"/>
      <c r="C14" s="86" t="s">
        <v>119</v>
      </c>
      <c r="D14" s="87" t="s">
        <v>120</v>
      </c>
      <c r="E14" s="89" t="s">
        <v>121</v>
      </c>
      <c r="F14" s="87" t="s">
        <v>122</v>
      </c>
      <c r="G14" s="86"/>
      <c r="H14" s="89" t="s">
        <v>123</v>
      </c>
      <c r="I14" s="100">
        <v>0.05</v>
      </c>
      <c r="J14" s="96"/>
      <c r="K14" s="96"/>
      <c r="L14" s="96">
        <f t="shared" si="0"/>
        <v>0</v>
      </c>
    </row>
    <row r="15" spans="2:12" s="143" customFormat="1" ht="53.25" customHeight="1">
      <c r="B15" s="86" t="s">
        <v>77</v>
      </c>
      <c r="C15" s="86" t="s">
        <v>78</v>
      </c>
      <c r="D15" s="91" t="s">
        <v>79</v>
      </c>
      <c r="E15" s="89" t="s">
        <v>80</v>
      </c>
      <c r="F15" s="87" t="s">
        <v>81</v>
      </c>
      <c r="G15" s="86"/>
      <c r="H15" s="89" t="s">
        <v>82</v>
      </c>
      <c r="I15" s="100"/>
      <c r="J15" s="96"/>
      <c r="K15" s="96"/>
      <c r="L15" s="96">
        <f>K15</f>
        <v>0</v>
      </c>
    </row>
    <row r="16" spans="2:12" ht="21.95" customHeight="1">
      <c r="B16" s="284" t="s">
        <v>83</v>
      </c>
      <c r="C16" s="284"/>
      <c r="D16" s="284"/>
      <c r="E16" s="284"/>
      <c r="F16" s="284"/>
      <c r="G16" s="284"/>
      <c r="H16" s="284"/>
      <c r="I16" s="39">
        <f>SUM(I8:I15)</f>
        <v>1</v>
      </c>
      <c r="J16" s="147">
        <f>SUM(J8:J15)</f>
        <v>0</v>
      </c>
      <c r="K16" s="147">
        <f>SUM(K8:K15)</f>
        <v>0</v>
      </c>
      <c r="L16" s="147">
        <f>SUM(L8:L15)</f>
        <v>0</v>
      </c>
    </row>
    <row r="17" spans="2:12" ht="21.95" customHeight="1">
      <c r="B17" s="241" t="s">
        <v>84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3"/>
    </row>
    <row r="18" spans="2:12" s="144" customFormat="1" ht="21.95" customHeight="1">
      <c r="B18" s="272" t="s">
        <v>85</v>
      </c>
      <c r="C18" s="273"/>
      <c r="D18" s="285" t="s">
        <v>124</v>
      </c>
      <c r="E18" s="285"/>
      <c r="F18" s="285"/>
      <c r="G18" s="285"/>
      <c r="H18" s="285"/>
      <c r="I18" s="285"/>
      <c r="J18" s="285"/>
      <c r="K18" s="286"/>
      <c r="L18" s="103"/>
    </row>
    <row r="19" spans="2:12" s="144" customFormat="1" ht="21.95" customHeight="1">
      <c r="B19" s="274"/>
      <c r="C19" s="275"/>
      <c r="D19" s="285" t="s">
        <v>125</v>
      </c>
      <c r="E19" s="285"/>
      <c r="F19" s="285"/>
      <c r="G19" s="285"/>
      <c r="H19" s="285"/>
      <c r="I19" s="285"/>
      <c r="J19" s="285"/>
      <c r="K19" s="286"/>
      <c r="L19" s="103"/>
    </row>
    <row r="20" spans="2:12" s="144" customFormat="1" ht="21.95" customHeight="1">
      <c r="B20" s="276"/>
      <c r="C20" s="277"/>
      <c r="D20" s="285" t="s">
        <v>126</v>
      </c>
      <c r="E20" s="285"/>
      <c r="F20" s="285"/>
      <c r="G20" s="285"/>
      <c r="H20" s="285"/>
      <c r="I20" s="285"/>
      <c r="J20" s="285"/>
      <c r="K20" s="286"/>
      <c r="L20" s="103"/>
    </row>
    <row r="21" spans="2:12" s="144" customFormat="1" ht="21.95" customHeight="1">
      <c r="B21" s="278" t="s">
        <v>127</v>
      </c>
      <c r="C21" s="279"/>
      <c r="D21" s="279"/>
      <c r="E21" s="279"/>
      <c r="F21" s="279"/>
      <c r="G21" s="279"/>
      <c r="H21" s="279"/>
      <c r="I21" s="279"/>
      <c r="J21" s="279"/>
      <c r="K21" s="280"/>
      <c r="L21" s="104">
        <f>L16+L18+L19+L20</f>
        <v>0</v>
      </c>
    </row>
    <row r="22" spans="2:12" s="144" customFormat="1" ht="21.95" customHeight="1">
      <c r="B22" s="256" t="s">
        <v>87</v>
      </c>
      <c r="C22" s="257"/>
      <c r="D22" s="257"/>
      <c r="E22" s="257"/>
      <c r="F22" s="257"/>
      <c r="G22" s="257"/>
      <c r="H22" s="257"/>
      <c r="I22" s="257"/>
      <c r="J22" s="257"/>
      <c r="K22" s="257"/>
      <c r="L22" s="258"/>
    </row>
    <row r="23" spans="2:12" ht="21.95" customHeight="1">
      <c r="B23" s="238" t="s">
        <v>88</v>
      </c>
      <c r="C23" s="239"/>
      <c r="D23" s="239"/>
      <c r="E23" s="239"/>
      <c r="F23" s="239"/>
      <c r="G23" s="239"/>
      <c r="H23" s="239"/>
      <c r="I23" s="239"/>
      <c r="J23" s="239"/>
      <c r="K23" s="239"/>
      <c r="L23" s="240"/>
    </row>
    <row r="24" spans="2:12" ht="21.95" customHeight="1">
      <c r="B24" s="241" t="s">
        <v>89</v>
      </c>
      <c r="C24" s="242"/>
      <c r="D24" s="242"/>
      <c r="E24" s="242"/>
      <c r="F24" s="242"/>
      <c r="G24" s="242"/>
      <c r="H24" s="242"/>
      <c r="I24" s="242"/>
      <c r="J24" s="242"/>
      <c r="K24" s="242"/>
      <c r="L24" s="243"/>
    </row>
    <row r="25" spans="2:12" ht="21.95" customHeight="1">
      <c r="B25" s="281" t="s">
        <v>88</v>
      </c>
      <c r="C25" s="282"/>
      <c r="D25" s="282"/>
      <c r="E25" s="282"/>
      <c r="F25" s="282"/>
      <c r="G25" s="282"/>
      <c r="H25" s="282"/>
      <c r="I25" s="282"/>
      <c r="J25" s="282"/>
      <c r="K25" s="282"/>
      <c r="L25" s="283"/>
    </row>
    <row r="26" spans="2:12" ht="21.95" customHeight="1">
      <c r="B26" s="22" t="s">
        <v>28</v>
      </c>
      <c r="C26" s="23"/>
      <c r="D26" s="23"/>
      <c r="E26" s="23"/>
      <c r="F26" s="23"/>
      <c r="G26" s="23"/>
      <c r="H26" s="23"/>
      <c r="I26" s="23"/>
      <c r="J26" s="23"/>
      <c r="K26" s="23"/>
      <c r="L26" s="44"/>
    </row>
    <row r="27" spans="2:12" ht="21.95" customHeight="1">
      <c r="B27" s="24" t="s">
        <v>90</v>
      </c>
      <c r="C27" s="25"/>
      <c r="D27" s="25"/>
      <c r="E27" s="25"/>
      <c r="F27" s="25"/>
      <c r="G27" s="25"/>
      <c r="H27" s="25"/>
      <c r="I27" s="25"/>
      <c r="J27" s="25"/>
      <c r="K27" s="25"/>
      <c r="L27" s="45"/>
    </row>
    <row r="28" spans="2:12" ht="21.95" customHeight="1">
      <c r="B28" s="24" t="s">
        <v>91</v>
      </c>
      <c r="C28" s="25"/>
      <c r="D28" s="25"/>
      <c r="E28" s="25"/>
      <c r="F28" s="25"/>
      <c r="G28" s="25"/>
      <c r="H28" s="25"/>
      <c r="I28" s="25"/>
      <c r="J28" s="25"/>
      <c r="K28" s="25"/>
      <c r="L28" s="45"/>
    </row>
    <row r="29" spans="2:12" ht="21.95" customHeight="1">
      <c r="B29" s="24" t="s">
        <v>92</v>
      </c>
      <c r="C29" s="25"/>
      <c r="D29" s="25"/>
      <c r="E29" s="25"/>
      <c r="F29" s="25"/>
      <c r="G29" s="25"/>
      <c r="H29" s="25"/>
      <c r="I29" s="25"/>
      <c r="J29" s="25"/>
      <c r="K29" s="25"/>
      <c r="L29" s="45"/>
    </row>
    <row r="30" spans="2:12" ht="21.95" customHeight="1">
      <c r="B30" s="26" t="s">
        <v>93</v>
      </c>
      <c r="C30" s="27"/>
      <c r="D30" s="27"/>
      <c r="E30" s="27"/>
      <c r="F30" s="27"/>
      <c r="G30" s="27"/>
      <c r="H30" s="27"/>
      <c r="I30" s="27"/>
      <c r="J30" s="27"/>
      <c r="K30" s="27"/>
      <c r="L30" s="46"/>
    </row>
  </sheetData>
  <mergeCells count="24">
    <mergeCell ref="B2:L2"/>
    <mergeCell ref="B3:L3"/>
    <mergeCell ref="B4:C4"/>
    <mergeCell ref="F4:G4"/>
    <mergeCell ref="H4:I4"/>
    <mergeCell ref="J4:L4"/>
    <mergeCell ref="B5:C5"/>
    <mergeCell ref="F5:G5"/>
    <mergeCell ref="H5:I5"/>
    <mergeCell ref="J5:L5"/>
    <mergeCell ref="B6:L6"/>
    <mergeCell ref="B23:L23"/>
    <mergeCell ref="B24:L24"/>
    <mergeCell ref="B25:L25"/>
    <mergeCell ref="B16:H16"/>
    <mergeCell ref="B17:L17"/>
    <mergeCell ref="D18:K18"/>
    <mergeCell ref="D19:K19"/>
    <mergeCell ref="D20:K20"/>
    <mergeCell ref="B8:B12"/>
    <mergeCell ref="B13:B14"/>
    <mergeCell ref="B18:C20"/>
    <mergeCell ref="B21:K21"/>
    <mergeCell ref="B22:L22"/>
  </mergeCells>
  <phoneticPr fontId="2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0"/>
  <sheetViews>
    <sheetView showGridLines="0" topLeftCell="B4" zoomScale="85" zoomScaleNormal="85" workbookViewId="0">
      <selection activeCell="F10" sqref="F10"/>
    </sheetView>
  </sheetViews>
  <sheetFormatPr defaultColWidth="9" defaultRowHeight="13.5"/>
  <cols>
    <col min="1" max="1" width="3.75" customWidth="1"/>
    <col min="2" max="2" width="13.5" customWidth="1"/>
    <col min="3" max="3" width="22" customWidth="1"/>
    <col min="4" max="4" width="29.75" customWidth="1"/>
    <col min="5" max="5" width="28.5" customWidth="1"/>
    <col min="6" max="6" width="40.5" customWidth="1"/>
    <col min="7" max="7" width="16.875" hidden="1" customWidth="1"/>
    <col min="8" max="8" width="13.75" hidden="1" customWidth="1"/>
    <col min="9" max="9" width="8.125" hidden="1" customWidth="1"/>
    <col min="10" max="11" width="9" hidden="1" customWidth="1"/>
    <col min="12" max="12" width="11" hidden="1" customWidth="1"/>
    <col min="13" max="13" width="58.875" hidden="1" customWidth="1"/>
    <col min="14" max="14" width="38.875" customWidth="1"/>
  </cols>
  <sheetData>
    <row r="1" spans="2:14" ht="9.9499999999999993" customHeight="1"/>
    <row r="2" spans="2:14" ht="36.75" customHeight="1">
      <c r="B2" s="265" t="s">
        <v>94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4" ht="18">
      <c r="B3" s="303" t="s">
        <v>1</v>
      </c>
      <c r="C3" s="304"/>
      <c r="D3" s="304"/>
      <c r="E3" s="304"/>
      <c r="F3" s="304"/>
      <c r="G3" s="304"/>
      <c r="H3" s="304"/>
      <c r="I3" s="304"/>
      <c r="J3" s="304"/>
      <c r="K3" s="304"/>
      <c r="L3" s="305"/>
    </row>
    <row r="4" spans="2:14" ht="21.95" customHeight="1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2:14" ht="21.95" customHeight="1">
      <c r="B5" s="259" t="s">
        <v>5</v>
      </c>
      <c r="C5" s="260"/>
      <c r="D5" s="3"/>
      <c r="E5" s="2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2:14" ht="21.95" customHeight="1">
      <c r="B6" s="241" t="s">
        <v>40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</row>
    <row r="7" spans="2:14" ht="21.95" customHeight="1">
      <c r="B7" s="6" t="s">
        <v>41</v>
      </c>
      <c r="C7" s="7" t="s">
        <v>42</v>
      </c>
      <c r="D7" s="7" t="s">
        <v>43</v>
      </c>
      <c r="E7" s="7" t="s">
        <v>9</v>
      </c>
      <c r="F7" s="7" t="s">
        <v>44</v>
      </c>
      <c r="G7" s="7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121" t="s">
        <v>50</v>
      </c>
      <c r="M7" s="57" t="s">
        <v>128</v>
      </c>
      <c r="N7" s="57" t="s">
        <v>129</v>
      </c>
    </row>
    <row r="8" spans="2:14" s="105" customFormat="1" ht="72" customHeight="1">
      <c r="B8" s="287" t="s">
        <v>51</v>
      </c>
      <c r="C8" s="134" t="s">
        <v>130</v>
      </c>
      <c r="D8" s="109" t="s">
        <v>131</v>
      </c>
      <c r="E8" s="108" t="s">
        <v>59</v>
      </c>
      <c r="F8" s="87" t="s">
        <v>132</v>
      </c>
      <c r="G8" s="107"/>
      <c r="H8" s="107" t="s">
        <v>61</v>
      </c>
      <c r="I8" s="29">
        <v>0.15</v>
      </c>
      <c r="J8" s="125"/>
      <c r="K8" s="125"/>
      <c r="L8" s="138">
        <f t="shared" ref="L8:L15" si="0">(J8*0.2+K8*0.8)*I8</f>
        <v>0</v>
      </c>
      <c r="M8" s="123" t="s">
        <v>133</v>
      </c>
      <c r="N8" s="124" t="s">
        <v>134</v>
      </c>
    </row>
    <row r="9" spans="2:14" s="105" customFormat="1" ht="77.099999999999994" customHeight="1">
      <c r="B9" s="288"/>
      <c r="C9" s="109" t="s">
        <v>135</v>
      </c>
      <c r="D9" s="109" t="s">
        <v>136</v>
      </c>
      <c r="E9" s="108" t="s">
        <v>137</v>
      </c>
      <c r="F9" s="87" t="s">
        <v>138</v>
      </c>
      <c r="G9" s="107"/>
      <c r="H9" s="107" t="s">
        <v>61</v>
      </c>
      <c r="I9" s="29">
        <v>0.2</v>
      </c>
      <c r="J9" s="125"/>
      <c r="K9" s="125"/>
      <c r="L9" s="138">
        <f t="shared" si="0"/>
        <v>0</v>
      </c>
      <c r="M9" s="139" t="s">
        <v>139</v>
      </c>
      <c r="N9" s="140" t="s">
        <v>140</v>
      </c>
    </row>
    <row r="10" spans="2:14" s="105" customFormat="1" ht="116.1" customHeight="1">
      <c r="B10" s="289"/>
      <c r="C10" s="107" t="s">
        <v>141</v>
      </c>
      <c r="D10" s="135" t="s">
        <v>142</v>
      </c>
      <c r="E10" s="108" t="s">
        <v>143</v>
      </c>
      <c r="F10" s="108" t="s">
        <v>144</v>
      </c>
      <c r="G10" s="107"/>
      <c r="H10" s="107" t="s">
        <v>61</v>
      </c>
      <c r="I10" s="29">
        <v>0.2</v>
      </c>
      <c r="J10" s="125"/>
      <c r="K10" s="125"/>
      <c r="L10" s="138">
        <f t="shared" si="0"/>
        <v>0</v>
      </c>
      <c r="M10" s="123" t="s">
        <v>145</v>
      </c>
      <c r="N10" s="124" t="s">
        <v>146</v>
      </c>
    </row>
    <row r="11" spans="2:14" s="105" customFormat="1" ht="70.900000000000006" customHeight="1">
      <c r="B11" s="288"/>
      <c r="C11" s="86" t="s">
        <v>106</v>
      </c>
      <c r="D11" s="87" t="s">
        <v>107</v>
      </c>
      <c r="E11" s="87" t="s">
        <v>147</v>
      </c>
      <c r="F11" s="87" t="s">
        <v>148</v>
      </c>
      <c r="G11" s="107"/>
      <c r="H11" s="107" t="s">
        <v>61</v>
      </c>
      <c r="I11" s="29">
        <v>0.15</v>
      </c>
      <c r="J11" s="125"/>
      <c r="K11" s="125"/>
      <c r="L11" s="138">
        <f t="shared" si="0"/>
        <v>0</v>
      </c>
      <c r="M11" s="123" t="s">
        <v>149</v>
      </c>
      <c r="N11" s="123" t="s">
        <v>149</v>
      </c>
    </row>
    <row r="12" spans="2:14" s="78" customFormat="1" ht="60.4" customHeight="1">
      <c r="B12" s="136"/>
      <c r="C12" s="86" t="s">
        <v>110</v>
      </c>
      <c r="D12" s="87" t="s">
        <v>111</v>
      </c>
      <c r="E12" s="88" t="s">
        <v>112</v>
      </c>
      <c r="F12" s="87" t="s">
        <v>113</v>
      </c>
      <c r="G12" s="86"/>
      <c r="H12" s="89" t="s">
        <v>61</v>
      </c>
      <c r="I12" s="100">
        <v>0.15</v>
      </c>
      <c r="J12" s="96"/>
      <c r="K12" s="96"/>
      <c r="L12" s="138">
        <f t="shared" si="0"/>
        <v>0</v>
      </c>
      <c r="M12" s="102" t="s">
        <v>150</v>
      </c>
      <c r="N12" s="131" t="s">
        <v>151</v>
      </c>
    </row>
    <row r="13" spans="2:14" s="78" customFormat="1" ht="59.1" customHeight="1">
      <c r="B13" s="271" t="s">
        <v>71</v>
      </c>
      <c r="C13" s="89" t="s">
        <v>152</v>
      </c>
      <c r="D13" s="10" t="s">
        <v>153</v>
      </c>
      <c r="E13" s="9" t="s">
        <v>154</v>
      </c>
      <c r="F13" s="87" t="s">
        <v>155</v>
      </c>
      <c r="G13" s="86"/>
      <c r="H13" s="89" t="s">
        <v>156</v>
      </c>
      <c r="I13" s="73">
        <v>0.1</v>
      </c>
      <c r="J13" s="96"/>
      <c r="K13" s="96"/>
      <c r="L13" s="138">
        <f t="shared" si="0"/>
        <v>0</v>
      </c>
      <c r="M13" s="102" t="s">
        <v>157</v>
      </c>
      <c r="N13" s="141" t="s">
        <v>158</v>
      </c>
    </row>
    <row r="14" spans="2:14" s="78" customFormat="1" ht="48" customHeight="1">
      <c r="B14" s="271"/>
      <c r="C14" s="86" t="s">
        <v>119</v>
      </c>
      <c r="D14" s="87" t="s">
        <v>120</v>
      </c>
      <c r="E14" s="89" t="s">
        <v>121</v>
      </c>
      <c r="F14" s="87" t="s">
        <v>122</v>
      </c>
      <c r="G14" s="86"/>
      <c r="H14" s="89" t="s">
        <v>123</v>
      </c>
      <c r="I14" s="100">
        <v>0.05</v>
      </c>
      <c r="J14" s="96"/>
      <c r="K14" s="96"/>
      <c r="L14" s="96">
        <f t="shared" si="0"/>
        <v>0</v>
      </c>
    </row>
    <row r="15" spans="2:14" s="78" customFormat="1" ht="53.25" customHeight="1">
      <c r="B15" s="137" t="s">
        <v>77</v>
      </c>
      <c r="C15" s="86" t="s">
        <v>78</v>
      </c>
      <c r="D15" s="91" t="s">
        <v>79</v>
      </c>
      <c r="E15" s="89" t="s">
        <v>80</v>
      </c>
      <c r="F15" s="87" t="s">
        <v>81</v>
      </c>
      <c r="G15" s="86"/>
      <c r="H15" s="89" t="s">
        <v>82</v>
      </c>
      <c r="I15" s="73"/>
      <c r="J15" s="96"/>
      <c r="K15" s="96"/>
      <c r="L15" s="96">
        <f t="shared" si="0"/>
        <v>0</v>
      </c>
    </row>
    <row r="16" spans="2:14" ht="21.95" customHeight="1">
      <c r="B16" s="300" t="s">
        <v>83</v>
      </c>
      <c r="C16" s="301"/>
      <c r="D16" s="301"/>
      <c r="E16" s="301"/>
      <c r="F16" s="301"/>
      <c r="G16" s="301"/>
      <c r="H16" s="302"/>
      <c r="I16" s="132">
        <f>SUM(I8:I15)</f>
        <v>1</v>
      </c>
      <c r="J16" s="133">
        <f>SUM(J8:J15)</f>
        <v>0</v>
      </c>
      <c r="K16" s="133">
        <f>SUM(K8:K15)</f>
        <v>0</v>
      </c>
      <c r="L16" s="142">
        <f>SUM(L8:L15)</f>
        <v>0</v>
      </c>
    </row>
    <row r="17" spans="2:12" ht="21.95" customHeight="1">
      <c r="B17" s="241" t="s">
        <v>84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3"/>
    </row>
    <row r="18" spans="2:12" s="79" customFormat="1" ht="21.95" customHeight="1">
      <c r="B18" s="251" t="s">
        <v>85</v>
      </c>
      <c r="C18" s="252"/>
      <c r="D18" s="253" t="s">
        <v>159</v>
      </c>
      <c r="E18" s="254"/>
      <c r="F18" s="254"/>
      <c r="G18" s="254"/>
      <c r="H18" s="254"/>
      <c r="I18" s="254"/>
      <c r="J18" s="255"/>
      <c r="K18" s="125"/>
      <c r="L18" s="103">
        <f t="shared" ref="L18:L20" si="1">(J18*0.2+K18*0.8)*I18</f>
        <v>0</v>
      </c>
    </row>
    <row r="19" spans="2:12" s="79" customFormat="1" ht="21.95" customHeight="1">
      <c r="B19" s="290"/>
      <c r="C19" s="291"/>
      <c r="D19" s="253" t="s">
        <v>160</v>
      </c>
      <c r="E19" s="254"/>
      <c r="F19" s="254"/>
      <c r="G19" s="254"/>
      <c r="H19" s="254"/>
      <c r="I19" s="254"/>
      <c r="J19" s="255"/>
      <c r="K19" s="125"/>
      <c r="L19" s="103">
        <f t="shared" si="1"/>
        <v>0</v>
      </c>
    </row>
    <row r="20" spans="2:12" s="79" customFormat="1" ht="21.95" customHeight="1">
      <c r="B20" s="292"/>
      <c r="C20" s="293"/>
      <c r="D20" s="253" t="s">
        <v>161</v>
      </c>
      <c r="E20" s="254"/>
      <c r="F20" s="254"/>
      <c r="G20" s="254"/>
      <c r="H20" s="254"/>
      <c r="I20" s="254"/>
      <c r="J20" s="255"/>
      <c r="K20" s="125"/>
      <c r="L20" s="103">
        <f t="shared" si="1"/>
        <v>0</v>
      </c>
    </row>
    <row r="21" spans="2:12" s="79" customFormat="1" ht="21.95" customHeight="1">
      <c r="B21" s="294" t="s">
        <v>127</v>
      </c>
      <c r="C21" s="295"/>
      <c r="D21" s="295"/>
      <c r="E21" s="295"/>
      <c r="F21" s="295"/>
      <c r="G21" s="295"/>
      <c r="H21" s="295"/>
      <c r="I21" s="295"/>
      <c r="J21" s="295"/>
      <c r="K21" s="296"/>
      <c r="L21" s="104">
        <f>L16+L18+L19+L20</f>
        <v>0</v>
      </c>
    </row>
    <row r="22" spans="2:12" s="79" customFormat="1" ht="21.95" customHeight="1">
      <c r="B22" s="256" t="s">
        <v>87</v>
      </c>
      <c r="C22" s="257"/>
      <c r="D22" s="257"/>
      <c r="E22" s="257"/>
      <c r="F22" s="257"/>
      <c r="G22" s="257"/>
      <c r="H22" s="257"/>
      <c r="I22" s="257"/>
      <c r="J22" s="257"/>
      <c r="K22" s="257"/>
      <c r="L22" s="258"/>
    </row>
    <row r="23" spans="2:12" s="79" customFormat="1" ht="21.95" customHeight="1">
      <c r="B23" s="297" t="s">
        <v>88</v>
      </c>
      <c r="C23" s="298"/>
      <c r="D23" s="298"/>
      <c r="E23" s="298"/>
      <c r="F23" s="298"/>
      <c r="G23" s="298"/>
      <c r="H23" s="298"/>
      <c r="I23" s="298"/>
      <c r="J23" s="298"/>
      <c r="K23" s="298"/>
      <c r="L23" s="299"/>
    </row>
    <row r="24" spans="2:12" ht="21.95" customHeight="1">
      <c r="B24" s="241" t="s">
        <v>89</v>
      </c>
      <c r="C24" s="242"/>
      <c r="D24" s="242"/>
      <c r="E24" s="242"/>
      <c r="F24" s="242"/>
      <c r="G24" s="242"/>
      <c r="H24" s="242"/>
      <c r="I24" s="242"/>
      <c r="J24" s="242"/>
      <c r="K24" s="242"/>
      <c r="L24" s="243"/>
    </row>
    <row r="25" spans="2:12" ht="21.95" customHeight="1">
      <c r="B25" s="281" t="s">
        <v>88</v>
      </c>
      <c r="C25" s="282"/>
      <c r="D25" s="282"/>
      <c r="E25" s="282"/>
      <c r="F25" s="282"/>
      <c r="G25" s="282"/>
      <c r="H25" s="282"/>
      <c r="I25" s="282"/>
      <c r="J25" s="282"/>
      <c r="K25" s="282"/>
      <c r="L25" s="283"/>
    </row>
    <row r="26" spans="2:12" s="58" customFormat="1" ht="21.95" customHeight="1">
      <c r="B26" s="22" t="s">
        <v>28</v>
      </c>
      <c r="C26" s="23"/>
      <c r="D26" s="23"/>
      <c r="E26" s="23"/>
      <c r="F26" s="23"/>
      <c r="G26" s="23"/>
      <c r="H26" s="23"/>
      <c r="I26" s="23"/>
      <c r="J26" s="23"/>
      <c r="K26" s="23"/>
      <c r="L26" s="44"/>
    </row>
    <row r="27" spans="2:12" s="58" customFormat="1" ht="21.95" customHeight="1">
      <c r="B27" s="24" t="s">
        <v>90</v>
      </c>
      <c r="C27" s="25"/>
      <c r="D27" s="25"/>
      <c r="E27" s="25"/>
      <c r="F27" s="25"/>
      <c r="G27" s="25"/>
      <c r="H27" s="25"/>
      <c r="I27" s="25"/>
      <c r="J27" s="25"/>
      <c r="K27" s="25"/>
      <c r="L27" s="45"/>
    </row>
    <row r="28" spans="2:12" s="58" customFormat="1" ht="21.95" customHeight="1">
      <c r="B28" s="24" t="s">
        <v>91</v>
      </c>
      <c r="C28" s="25"/>
      <c r="D28" s="25"/>
      <c r="E28" s="25"/>
      <c r="F28" s="25"/>
      <c r="G28" s="25"/>
      <c r="H28" s="25"/>
      <c r="I28" s="25"/>
      <c r="J28" s="25"/>
      <c r="K28" s="25"/>
      <c r="L28" s="45"/>
    </row>
    <row r="29" spans="2:12" s="58" customFormat="1" ht="21.95" customHeight="1">
      <c r="B29" s="24" t="s">
        <v>92</v>
      </c>
      <c r="C29" s="25"/>
      <c r="D29" s="25"/>
      <c r="E29" s="25"/>
      <c r="F29" s="25"/>
      <c r="G29" s="25"/>
      <c r="H29" s="25"/>
      <c r="I29" s="25"/>
      <c r="J29" s="25"/>
      <c r="K29" s="25"/>
      <c r="L29" s="45"/>
    </row>
    <row r="30" spans="2:12" s="58" customFormat="1" ht="21.95" customHeight="1">
      <c r="B30" s="26" t="s">
        <v>93</v>
      </c>
      <c r="C30" s="27"/>
      <c r="D30" s="27"/>
      <c r="E30" s="27"/>
      <c r="F30" s="27"/>
      <c r="G30" s="27"/>
      <c r="H30" s="27"/>
      <c r="I30" s="27"/>
      <c r="J30" s="27"/>
      <c r="K30" s="27"/>
      <c r="L30" s="46"/>
    </row>
  </sheetData>
  <mergeCells count="24">
    <mergeCell ref="B2:L2"/>
    <mergeCell ref="B3:L3"/>
    <mergeCell ref="B4:C4"/>
    <mergeCell ref="F4:G4"/>
    <mergeCell ref="H4:I4"/>
    <mergeCell ref="J4:L4"/>
    <mergeCell ref="B5:C5"/>
    <mergeCell ref="F5:G5"/>
    <mergeCell ref="H5:I5"/>
    <mergeCell ref="J5:L5"/>
    <mergeCell ref="B6:L6"/>
    <mergeCell ref="B23:L23"/>
    <mergeCell ref="B24:L24"/>
    <mergeCell ref="B25:L25"/>
    <mergeCell ref="B16:H16"/>
    <mergeCell ref="B17:L17"/>
    <mergeCell ref="D18:J18"/>
    <mergeCell ref="D19:J19"/>
    <mergeCell ref="D20:J20"/>
    <mergeCell ref="B8:B11"/>
    <mergeCell ref="B13:B14"/>
    <mergeCell ref="B18:C20"/>
    <mergeCell ref="B21:K21"/>
    <mergeCell ref="B22:L22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2"/>
  <sheetViews>
    <sheetView showGridLines="0" tabSelected="1" topLeftCell="D7" zoomScale="85" zoomScaleNormal="85" workbookViewId="0">
      <selection activeCell="D20" sqref="D20:K20"/>
    </sheetView>
  </sheetViews>
  <sheetFormatPr defaultColWidth="9" defaultRowHeight="13.5"/>
  <cols>
    <col min="1" max="1" width="3.75" customWidth="1"/>
    <col min="2" max="2" width="13.875" customWidth="1"/>
    <col min="3" max="3" width="19.125" customWidth="1"/>
    <col min="4" max="4" width="27.375" customWidth="1"/>
    <col min="5" max="5" width="28.5" customWidth="1"/>
    <col min="6" max="6" width="40.25" customWidth="1"/>
    <col min="7" max="7" width="11.25" customWidth="1"/>
    <col min="8" max="8" width="13.125" customWidth="1"/>
    <col min="9" max="9" width="11.375" customWidth="1"/>
    <col min="10" max="10" width="9.25" customWidth="1"/>
    <col min="11" max="12" width="9" customWidth="1"/>
    <col min="13" max="13" width="30.375" customWidth="1"/>
    <col min="14" max="14" width="42.875" customWidth="1"/>
  </cols>
  <sheetData>
    <row r="1" spans="2:14" ht="6" customHeight="1"/>
    <row r="2" spans="2:14" ht="36.75" customHeight="1">
      <c r="B2" s="265" t="s">
        <v>94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  <c r="M2" s="120" t="s">
        <v>162</v>
      </c>
    </row>
    <row r="3" spans="2:14" ht="18">
      <c r="B3" s="303" t="s">
        <v>1</v>
      </c>
      <c r="C3" s="304"/>
      <c r="D3" s="304"/>
      <c r="E3" s="304"/>
      <c r="F3" s="304"/>
      <c r="G3" s="304"/>
      <c r="H3" s="304"/>
      <c r="I3" s="304"/>
      <c r="J3" s="304"/>
      <c r="K3" s="304"/>
      <c r="L3" s="305"/>
    </row>
    <row r="4" spans="2:14" ht="21.95" customHeight="1">
      <c r="B4" s="259" t="s">
        <v>2</v>
      </c>
      <c r="C4" s="260"/>
      <c r="D4" s="3" t="s">
        <v>278</v>
      </c>
      <c r="E4" s="2" t="s">
        <v>3</v>
      </c>
      <c r="F4" s="268" t="s">
        <v>279</v>
      </c>
      <c r="G4" s="268"/>
      <c r="H4" s="269" t="s">
        <v>4</v>
      </c>
      <c r="I4" s="269"/>
      <c r="J4" s="268" t="s">
        <v>282</v>
      </c>
      <c r="K4" s="268"/>
      <c r="L4" s="270"/>
    </row>
    <row r="5" spans="2:14" ht="21.95" customHeight="1">
      <c r="B5" s="259" t="s">
        <v>5</v>
      </c>
      <c r="C5" s="260"/>
      <c r="D5" s="3" t="s">
        <v>280</v>
      </c>
      <c r="E5" s="2" t="s">
        <v>38</v>
      </c>
      <c r="F5" s="261" t="s">
        <v>281</v>
      </c>
      <c r="G5" s="262"/>
      <c r="H5" s="260" t="s">
        <v>39</v>
      </c>
      <c r="I5" s="260"/>
      <c r="J5" s="261" t="s">
        <v>283</v>
      </c>
      <c r="K5" s="263"/>
      <c r="L5" s="264"/>
    </row>
    <row r="6" spans="2:14" ht="21.95" customHeight="1">
      <c r="B6" s="241" t="s">
        <v>40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</row>
    <row r="7" spans="2:14" ht="21.95" customHeight="1">
      <c r="B7" s="6" t="s">
        <v>41</v>
      </c>
      <c r="C7" s="7" t="s">
        <v>42</v>
      </c>
      <c r="D7" s="7" t="s">
        <v>43</v>
      </c>
      <c r="E7" s="7" t="s">
        <v>9</v>
      </c>
      <c r="F7" s="7" t="s">
        <v>44</v>
      </c>
      <c r="G7" s="7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121" t="s">
        <v>50</v>
      </c>
      <c r="M7" s="57" t="s">
        <v>128</v>
      </c>
      <c r="N7" s="93" t="s">
        <v>129</v>
      </c>
    </row>
    <row r="8" spans="2:14" s="105" customFormat="1" ht="72" customHeight="1">
      <c r="B8" s="309" t="s">
        <v>51</v>
      </c>
      <c r="C8" s="107" t="s">
        <v>130</v>
      </c>
      <c r="D8" s="108" t="s">
        <v>163</v>
      </c>
      <c r="E8" s="109" t="s">
        <v>59</v>
      </c>
      <c r="F8" s="87" t="s">
        <v>164</v>
      </c>
      <c r="G8" s="357" t="s">
        <v>285</v>
      </c>
      <c r="H8" s="356" t="s">
        <v>284</v>
      </c>
      <c r="I8" s="94">
        <v>0.1</v>
      </c>
      <c r="J8" s="351">
        <v>10</v>
      </c>
      <c r="K8" s="122"/>
      <c r="L8" s="96">
        <f>J8*0.2+K8*0.8</f>
        <v>2</v>
      </c>
      <c r="M8" s="123" t="s">
        <v>133</v>
      </c>
      <c r="N8" s="124" t="s">
        <v>165</v>
      </c>
    </row>
    <row r="9" spans="2:14" s="105" customFormat="1" ht="90" customHeight="1">
      <c r="B9" s="310"/>
      <c r="C9" s="110" t="s">
        <v>166</v>
      </c>
      <c r="D9" s="111" t="s">
        <v>167</v>
      </c>
      <c r="E9" s="112" t="s">
        <v>168</v>
      </c>
      <c r="F9" s="111" t="s">
        <v>169</v>
      </c>
      <c r="G9" s="355" t="s">
        <v>287</v>
      </c>
      <c r="H9" s="358" t="s">
        <v>286</v>
      </c>
      <c r="I9" s="94">
        <v>0.2</v>
      </c>
      <c r="J9" s="352">
        <v>20</v>
      </c>
      <c r="K9" s="125"/>
      <c r="L9" s="96">
        <f t="shared" ref="L9:L15" si="0">J9*0.2+K9*0.8</f>
        <v>4</v>
      </c>
      <c r="M9" s="123" t="s">
        <v>170</v>
      </c>
      <c r="N9" s="126" t="s">
        <v>171</v>
      </c>
    </row>
    <row r="10" spans="2:14" s="106" customFormat="1" ht="90.95" customHeight="1">
      <c r="B10" s="310"/>
      <c r="C10" s="113" t="s">
        <v>172</v>
      </c>
      <c r="D10" s="114" t="s">
        <v>173</v>
      </c>
      <c r="E10" s="115" t="s">
        <v>174</v>
      </c>
      <c r="F10" s="111" t="s">
        <v>175</v>
      </c>
      <c r="G10" s="109" t="s">
        <v>288</v>
      </c>
      <c r="H10" s="358" t="s">
        <v>289</v>
      </c>
      <c r="I10" s="94">
        <v>0.2</v>
      </c>
      <c r="J10" s="353">
        <v>15</v>
      </c>
      <c r="K10" s="127"/>
      <c r="L10" s="96">
        <f t="shared" si="0"/>
        <v>3</v>
      </c>
      <c r="M10" s="128"/>
      <c r="N10" s="128"/>
    </row>
    <row r="11" spans="2:14" s="105" customFormat="1" ht="71.099999999999994" customHeight="1">
      <c r="B11" s="310"/>
      <c r="C11" s="116" t="s">
        <v>176</v>
      </c>
      <c r="D11" s="117" t="s">
        <v>176</v>
      </c>
      <c r="E11" s="118" t="s">
        <v>177</v>
      </c>
      <c r="F11" s="108" t="s">
        <v>178</v>
      </c>
      <c r="G11" s="107"/>
      <c r="H11" s="107" t="s">
        <v>61</v>
      </c>
      <c r="I11" s="94">
        <v>0.1</v>
      </c>
      <c r="J11" s="352">
        <v>10</v>
      </c>
      <c r="K11" s="125"/>
      <c r="L11" s="96">
        <f t="shared" si="0"/>
        <v>2</v>
      </c>
      <c r="M11" s="123" t="s">
        <v>179</v>
      </c>
      <c r="N11" s="129" t="s">
        <v>180</v>
      </c>
    </row>
    <row r="12" spans="2:14" s="106" customFormat="1" ht="59.1" customHeight="1">
      <c r="B12" s="310"/>
      <c r="C12" s="86" t="s">
        <v>106</v>
      </c>
      <c r="D12" s="87" t="s">
        <v>107</v>
      </c>
      <c r="E12" s="87" t="s">
        <v>147</v>
      </c>
      <c r="F12" s="87" t="s">
        <v>148</v>
      </c>
      <c r="G12" s="107"/>
      <c r="H12" s="107" t="s">
        <v>61</v>
      </c>
      <c r="I12" s="94">
        <v>0.15</v>
      </c>
      <c r="J12" s="353">
        <v>15</v>
      </c>
      <c r="K12" s="127"/>
      <c r="L12" s="96">
        <f t="shared" si="0"/>
        <v>3</v>
      </c>
      <c r="M12" s="130" t="s">
        <v>181</v>
      </c>
      <c r="N12" s="128" t="s">
        <v>182</v>
      </c>
    </row>
    <row r="13" spans="2:14" s="78" customFormat="1" ht="60.4" customHeight="1">
      <c r="B13" s="311"/>
      <c r="C13" s="86" t="s">
        <v>110</v>
      </c>
      <c r="D13" s="87" t="s">
        <v>111</v>
      </c>
      <c r="E13" s="88" t="s">
        <v>112</v>
      </c>
      <c r="F13" s="87" t="s">
        <v>113</v>
      </c>
      <c r="G13" s="86"/>
      <c r="H13" s="89" t="s">
        <v>61</v>
      </c>
      <c r="I13" s="100">
        <v>0.15</v>
      </c>
      <c r="J13" s="354">
        <v>15</v>
      </c>
      <c r="K13" s="96"/>
      <c r="L13" s="96">
        <f t="shared" si="0"/>
        <v>3</v>
      </c>
      <c r="M13" s="102" t="s">
        <v>150</v>
      </c>
      <c r="N13" s="131" t="s">
        <v>151</v>
      </c>
    </row>
    <row r="14" spans="2:14" s="78" customFormat="1" ht="48" customHeight="1">
      <c r="B14" s="312" t="s">
        <v>71</v>
      </c>
      <c r="C14" s="86" t="s">
        <v>114</v>
      </c>
      <c r="D14" s="87" t="s">
        <v>115</v>
      </c>
      <c r="E14" s="89" t="s">
        <v>116</v>
      </c>
      <c r="F14" s="87" t="s">
        <v>117</v>
      </c>
      <c r="G14" s="86"/>
      <c r="H14" s="89" t="s">
        <v>118</v>
      </c>
      <c r="I14" s="100">
        <v>0.05</v>
      </c>
      <c r="J14" s="354"/>
      <c r="K14" s="96"/>
      <c r="L14" s="96">
        <f t="shared" si="0"/>
        <v>0</v>
      </c>
      <c r="M14" s="102"/>
      <c r="N14" s="102"/>
    </row>
    <row r="15" spans="2:14" s="78" customFormat="1" ht="48" customHeight="1">
      <c r="B15" s="312"/>
      <c r="C15" s="86" t="s">
        <v>119</v>
      </c>
      <c r="D15" s="87" t="s">
        <v>120</v>
      </c>
      <c r="E15" s="89" t="s">
        <v>121</v>
      </c>
      <c r="F15" s="87" t="s">
        <v>122</v>
      </c>
      <c r="G15" s="86"/>
      <c r="H15" s="89" t="s">
        <v>123</v>
      </c>
      <c r="I15" s="100">
        <v>0.05</v>
      </c>
      <c r="J15" s="354"/>
      <c r="K15" s="96"/>
      <c r="L15" s="96">
        <f t="shared" si="0"/>
        <v>0</v>
      </c>
      <c r="M15" s="102"/>
      <c r="N15" s="102"/>
    </row>
    <row r="16" spans="2:14" s="78" customFormat="1" ht="53.25" customHeight="1">
      <c r="B16" s="119" t="s">
        <v>77</v>
      </c>
      <c r="C16" s="86" t="s">
        <v>78</v>
      </c>
      <c r="D16" s="91" t="s">
        <v>79</v>
      </c>
      <c r="E16" s="89" t="s">
        <v>80</v>
      </c>
      <c r="F16" s="87" t="s">
        <v>81</v>
      </c>
      <c r="G16" s="86"/>
      <c r="H16" s="89" t="s">
        <v>82</v>
      </c>
      <c r="I16" s="100"/>
      <c r="J16" s="354"/>
      <c r="K16" s="96"/>
      <c r="L16" s="96">
        <f>K16</f>
        <v>0</v>
      </c>
      <c r="M16" s="102"/>
      <c r="N16" s="102"/>
    </row>
    <row r="17" spans="2:12" ht="21.95" customHeight="1">
      <c r="B17" s="313" t="s">
        <v>83</v>
      </c>
      <c r="C17" s="313"/>
      <c r="D17" s="313"/>
      <c r="E17" s="313"/>
      <c r="F17" s="313"/>
      <c r="G17" s="313"/>
      <c r="H17" s="313"/>
      <c r="I17" s="132">
        <f t="shared" ref="I17:L17" si="1">SUM(I8:I16)</f>
        <v>1</v>
      </c>
      <c r="J17" s="133">
        <f t="shared" si="1"/>
        <v>85</v>
      </c>
      <c r="K17" s="133">
        <f t="shared" si="1"/>
        <v>0</v>
      </c>
      <c r="L17" s="133">
        <f t="shared" si="1"/>
        <v>17</v>
      </c>
    </row>
    <row r="18" spans="2:12" ht="21.95" customHeight="1">
      <c r="B18" s="241" t="s">
        <v>84</v>
      </c>
      <c r="C18" s="242"/>
      <c r="D18" s="242"/>
      <c r="E18" s="242"/>
      <c r="F18" s="242"/>
      <c r="G18" s="242"/>
      <c r="H18" s="242"/>
      <c r="I18" s="242"/>
      <c r="J18" s="242"/>
      <c r="K18" s="242"/>
      <c r="L18" s="243"/>
    </row>
    <row r="19" spans="2:12" s="79" customFormat="1" ht="21.95" customHeight="1">
      <c r="B19" s="251" t="s">
        <v>85</v>
      </c>
      <c r="C19" s="252"/>
      <c r="D19" s="253" t="s">
        <v>183</v>
      </c>
      <c r="E19" s="254"/>
      <c r="F19" s="254"/>
      <c r="G19" s="254"/>
      <c r="H19" s="254"/>
      <c r="I19" s="254"/>
      <c r="J19" s="254"/>
      <c r="K19" s="255"/>
      <c r="L19" s="103"/>
    </row>
    <row r="20" spans="2:12" s="79" customFormat="1" ht="21.95" customHeight="1">
      <c r="B20" s="290"/>
      <c r="C20" s="291"/>
      <c r="D20" s="253" t="s">
        <v>160</v>
      </c>
      <c r="E20" s="254"/>
      <c r="F20" s="254"/>
      <c r="G20" s="254"/>
      <c r="H20" s="254"/>
      <c r="I20" s="254"/>
      <c r="J20" s="254"/>
      <c r="K20" s="255"/>
      <c r="L20" s="103"/>
    </row>
    <row r="21" spans="2:12" s="79" customFormat="1" ht="21.95" customHeight="1">
      <c r="B21" s="292"/>
      <c r="C21" s="293"/>
      <c r="D21" s="253" t="s">
        <v>161</v>
      </c>
      <c r="E21" s="254"/>
      <c r="F21" s="254"/>
      <c r="G21" s="254"/>
      <c r="H21" s="254"/>
      <c r="I21" s="254"/>
      <c r="J21" s="254"/>
      <c r="K21" s="255"/>
      <c r="L21" s="103"/>
    </row>
    <row r="22" spans="2:12" s="79" customFormat="1" ht="21.95" customHeight="1">
      <c r="B22" s="278" t="s">
        <v>127</v>
      </c>
      <c r="C22" s="279"/>
      <c r="D22" s="279"/>
      <c r="E22" s="279"/>
      <c r="F22" s="279"/>
      <c r="G22" s="279"/>
      <c r="H22" s="279"/>
      <c r="I22" s="279"/>
      <c r="J22" s="279"/>
      <c r="K22" s="280"/>
      <c r="L22" s="104">
        <f>L17+L19+L20+L21</f>
        <v>17</v>
      </c>
    </row>
    <row r="23" spans="2:12" s="79" customFormat="1" ht="21.95" customHeight="1">
      <c r="B23" s="256" t="s">
        <v>87</v>
      </c>
      <c r="C23" s="257"/>
      <c r="D23" s="257"/>
      <c r="E23" s="257"/>
      <c r="F23" s="257"/>
      <c r="G23" s="257"/>
      <c r="H23" s="257"/>
      <c r="I23" s="257"/>
      <c r="J23" s="257"/>
      <c r="K23" s="257"/>
      <c r="L23" s="258"/>
    </row>
    <row r="24" spans="2:12" ht="21.95" customHeight="1">
      <c r="B24" s="238" t="s">
        <v>88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40"/>
    </row>
    <row r="25" spans="2:12" ht="21.95" customHeight="1">
      <c r="B25" s="241" t="s">
        <v>89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3"/>
    </row>
    <row r="26" spans="2:12" ht="21.95" customHeight="1">
      <c r="B26" s="281" t="s">
        <v>88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3"/>
    </row>
    <row r="27" spans="2:12" s="58" customFormat="1" ht="21.95" customHeight="1">
      <c r="B27" s="22" t="s">
        <v>28</v>
      </c>
      <c r="C27" s="23"/>
      <c r="D27" s="23"/>
      <c r="E27" s="23"/>
      <c r="F27" s="23"/>
      <c r="G27" s="23"/>
      <c r="H27" s="23"/>
      <c r="I27" s="23"/>
      <c r="J27" s="23"/>
      <c r="K27" s="23"/>
      <c r="L27" s="44"/>
    </row>
    <row r="28" spans="2:12" s="58" customFormat="1" ht="21.95" customHeight="1">
      <c r="B28" s="24" t="s">
        <v>90</v>
      </c>
      <c r="C28" s="25"/>
      <c r="D28" s="25"/>
      <c r="E28" s="25"/>
      <c r="F28" s="25"/>
      <c r="G28" s="25"/>
      <c r="H28" s="25"/>
      <c r="I28" s="25"/>
      <c r="J28" s="25"/>
      <c r="K28" s="25"/>
      <c r="L28" s="45"/>
    </row>
    <row r="29" spans="2:12" s="58" customFormat="1" ht="21.95" customHeight="1">
      <c r="B29" s="24" t="s">
        <v>91</v>
      </c>
      <c r="C29" s="25"/>
      <c r="D29" s="25"/>
      <c r="E29" s="25"/>
      <c r="F29" s="25"/>
      <c r="G29" s="25"/>
      <c r="H29" s="25"/>
      <c r="I29" s="25"/>
      <c r="J29" s="25"/>
      <c r="K29" s="25"/>
      <c r="L29" s="45"/>
    </row>
    <row r="30" spans="2:12" s="58" customFormat="1" ht="21.95" customHeight="1">
      <c r="B30" s="24" t="s">
        <v>92</v>
      </c>
      <c r="C30" s="25"/>
      <c r="D30" s="25"/>
      <c r="E30" s="25"/>
      <c r="F30" s="25"/>
      <c r="G30" s="25"/>
      <c r="H30" s="25"/>
      <c r="I30" s="25"/>
      <c r="J30" s="25"/>
      <c r="K30" s="25"/>
      <c r="L30" s="45"/>
    </row>
    <row r="31" spans="2:12" s="58" customFormat="1" ht="21.95" customHeight="1">
      <c r="B31" s="26" t="s">
        <v>93</v>
      </c>
      <c r="C31" s="27"/>
      <c r="D31" s="27"/>
      <c r="E31" s="27"/>
      <c r="F31" s="27"/>
      <c r="G31" s="27"/>
      <c r="H31" s="27"/>
      <c r="I31" s="27"/>
      <c r="J31" s="27"/>
      <c r="K31" s="27"/>
      <c r="L31" s="46"/>
    </row>
    <row r="32" spans="2:12" ht="204" customHeight="1">
      <c r="B32" s="306" t="s">
        <v>184</v>
      </c>
      <c r="C32" s="307"/>
      <c r="D32" s="307"/>
      <c r="E32" s="307"/>
      <c r="F32" s="307"/>
      <c r="G32" s="307"/>
      <c r="H32" s="307"/>
      <c r="I32" s="307"/>
      <c r="J32" s="307"/>
      <c r="K32" s="308"/>
    </row>
  </sheetData>
  <autoFilter ref="B7:L32"/>
  <mergeCells count="25">
    <mergeCell ref="B2:L2"/>
    <mergeCell ref="B3:L3"/>
    <mergeCell ref="B4:C4"/>
    <mergeCell ref="F4:G4"/>
    <mergeCell ref="H4:I4"/>
    <mergeCell ref="J4:L4"/>
    <mergeCell ref="B5:C5"/>
    <mergeCell ref="F5:G5"/>
    <mergeCell ref="H5:I5"/>
    <mergeCell ref="J5:L5"/>
    <mergeCell ref="B6:L6"/>
    <mergeCell ref="B32:K32"/>
    <mergeCell ref="B8:B13"/>
    <mergeCell ref="B14:B15"/>
    <mergeCell ref="B19:C21"/>
    <mergeCell ref="B22:K22"/>
    <mergeCell ref="B23:L23"/>
    <mergeCell ref="B24:L24"/>
    <mergeCell ref="B25:L25"/>
    <mergeCell ref="B26:L26"/>
    <mergeCell ref="B17:H17"/>
    <mergeCell ref="B18:L18"/>
    <mergeCell ref="D19:K19"/>
    <mergeCell ref="D20:K20"/>
    <mergeCell ref="D21:K21"/>
  </mergeCells>
  <phoneticPr fontId="26" type="noConversion"/>
  <hyperlinks>
    <hyperlink ref="H8" r:id="rId1"/>
    <hyperlink ref="H9" r:id="rId2" display="https://www.tapd.cn/34349991/sparrow/tcase/tcase_list?qksearch=true&amp;data[Filter][created][begin]=2020-05-01&amp;data[Filter][created][end]=2020-05-31&amp;data[Filter][creator]=lengyaohui.bj%3B&amp;qksearch=true"/>
    <hyperlink ref="H10" r:id="rId3" display="https://www.tapd.cn/46858204/bugtrace/bugreports/my_view?filter=true&amp;qksearch=true&amp;data[Filter][reporter]=lengyaohui.bj%3B&amp;data[Filter][created][begin]=2020-05-01&amp;data[Filter][created][end]=2020-05-31&amp;qksearch=true"/>
  </hyperlinks>
  <pageMargins left="0.69930555555555596" right="0.69930555555555596" top="0.75" bottom="0.75" header="0.3" footer="0.3"/>
  <pageSetup paperSize="9"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29"/>
  <sheetViews>
    <sheetView showGridLines="0" zoomScale="85" zoomScaleNormal="85" workbookViewId="0">
      <selection activeCell="N8" sqref="N8:N9"/>
    </sheetView>
  </sheetViews>
  <sheetFormatPr defaultColWidth="9" defaultRowHeight="13.5"/>
  <cols>
    <col min="1" max="1" width="1.25" customWidth="1"/>
    <col min="2" max="2" width="13" customWidth="1"/>
    <col min="3" max="3" width="17.375" customWidth="1"/>
    <col min="4" max="4" width="24.5" customWidth="1"/>
    <col min="5" max="5" width="29.5" customWidth="1"/>
    <col min="6" max="6" width="44" customWidth="1"/>
    <col min="7" max="7" width="14.875" hidden="1" customWidth="1"/>
    <col min="8" max="8" width="13.875" hidden="1" customWidth="1"/>
    <col min="9" max="9" width="11.875" hidden="1" customWidth="1"/>
    <col min="10" max="10" width="9" hidden="1" customWidth="1"/>
    <col min="11" max="11" width="10.375" hidden="1" customWidth="1"/>
    <col min="12" max="12" width="10.25" hidden="1" customWidth="1"/>
    <col min="13" max="13" width="45.125" hidden="1" customWidth="1"/>
    <col min="14" max="14" width="31.5" customWidth="1"/>
  </cols>
  <sheetData>
    <row r="1" spans="2:14" ht="5.65" customHeight="1"/>
    <row r="2" spans="2:14" ht="24.75">
      <c r="B2" s="265" t="s">
        <v>94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  <c r="M2" t="s">
        <v>162</v>
      </c>
    </row>
    <row r="3" spans="2:14" ht="18">
      <c r="B3" s="303" t="s">
        <v>1</v>
      </c>
      <c r="C3" s="304"/>
      <c r="D3" s="304"/>
      <c r="E3" s="304"/>
      <c r="F3" s="304"/>
      <c r="G3" s="304"/>
      <c r="H3" s="304"/>
      <c r="I3" s="304"/>
      <c r="J3" s="304"/>
      <c r="K3" s="304"/>
      <c r="L3" s="305"/>
    </row>
    <row r="4" spans="2:14" ht="18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2:14" ht="18">
      <c r="B5" s="259" t="s">
        <v>5</v>
      </c>
      <c r="C5" s="260"/>
      <c r="D5" s="3"/>
      <c r="E5" s="2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2:14" ht="18">
      <c r="B6" s="320" t="s">
        <v>40</v>
      </c>
      <c r="C6" s="321"/>
      <c r="D6" s="321"/>
      <c r="E6" s="321"/>
      <c r="F6" s="321"/>
      <c r="G6" s="321"/>
      <c r="H6" s="321"/>
      <c r="I6" s="321"/>
      <c r="J6" s="321"/>
      <c r="K6" s="321"/>
      <c r="L6" s="322"/>
    </row>
    <row r="7" spans="2:14" ht="18">
      <c r="B7" s="7" t="s">
        <v>41</v>
      </c>
      <c r="C7" s="7" t="s">
        <v>42</v>
      </c>
      <c r="D7" s="7" t="s">
        <v>43</v>
      </c>
      <c r="E7" s="7" t="s">
        <v>9</v>
      </c>
      <c r="F7" s="7" t="s">
        <v>44</v>
      </c>
      <c r="G7" s="7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93" t="s">
        <v>128</v>
      </c>
      <c r="N7" s="57" t="s">
        <v>129</v>
      </c>
    </row>
    <row r="8" spans="2:14" s="77" customFormat="1" ht="192.95" customHeight="1">
      <c r="B8" s="314" t="s">
        <v>51</v>
      </c>
      <c r="C8" s="80" t="s">
        <v>185</v>
      </c>
      <c r="D8" s="81" t="s">
        <v>186</v>
      </c>
      <c r="E8" s="82" t="s">
        <v>187</v>
      </c>
      <c r="F8" s="83" t="s">
        <v>188</v>
      </c>
      <c r="G8" s="84"/>
      <c r="H8" s="84" t="s">
        <v>61</v>
      </c>
      <c r="I8" s="94">
        <v>0.2</v>
      </c>
      <c r="J8" s="95"/>
      <c r="K8" s="95"/>
      <c r="L8" s="96">
        <f>J8*0.2+K8*0.8</f>
        <v>0</v>
      </c>
      <c r="M8" s="97" t="s">
        <v>189</v>
      </c>
      <c r="N8" s="98" t="s">
        <v>190</v>
      </c>
    </row>
    <row r="9" spans="2:14" s="77" customFormat="1" ht="97.5" customHeight="1">
      <c r="B9" s="315"/>
      <c r="C9" s="84" t="s">
        <v>191</v>
      </c>
      <c r="D9" s="81" t="s">
        <v>192</v>
      </c>
      <c r="E9" s="85" t="s">
        <v>193</v>
      </c>
      <c r="F9" s="81" t="s">
        <v>194</v>
      </c>
      <c r="G9" s="84"/>
      <c r="H9" s="84" t="s">
        <v>61</v>
      </c>
      <c r="I9" s="94">
        <v>0.2</v>
      </c>
      <c r="J9" s="95"/>
      <c r="K9" s="95"/>
      <c r="L9" s="96">
        <f t="shared" ref="L9:L14" si="0">J9*0.2+K9*0.8</f>
        <v>0</v>
      </c>
      <c r="M9" s="97" t="s">
        <v>195</v>
      </c>
      <c r="N9" s="99" t="s">
        <v>196</v>
      </c>
    </row>
    <row r="10" spans="2:14" s="77" customFormat="1" ht="85.15" customHeight="1">
      <c r="B10" s="315"/>
      <c r="C10" s="82" t="s">
        <v>197</v>
      </c>
      <c r="D10" s="81" t="s">
        <v>198</v>
      </c>
      <c r="E10" s="82" t="s">
        <v>199</v>
      </c>
      <c r="F10" s="81" t="s">
        <v>200</v>
      </c>
      <c r="G10" s="84"/>
      <c r="H10" s="84" t="s">
        <v>61</v>
      </c>
      <c r="I10" s="94">
        <v>0.15</v>
      </c>
      <c r="J10" s="95"/>
      <c r="K10" s="95"/>
      <c r="L10" s="96">
        <f t="shared" si="0"/>
        <v>0</v>
      </c>
      <c r="M10" s="97" t="s">
        <v>201</v>
      </c>
      <c r="N10" s="99" t="s">
        <v>202</v>
      </c>
    </row>
    <row r="11" spans="2:14" s="77" customFormat="1" ht="74.099999999999994" customHeight="1">
      <c r="B11" s="315"/>
      <c r="C11" s="86" t="s">
        <v>106</v>
      </c>
      <c r="D11" s="87" t="s">
        <v>107</v>
      </c>
      <c r="E11" s="87" t="s">
        <v>147</v>
      </c>
      <c r="F11" s="87" t="s">
        <v>203</v>
      </c>
      <c r="G11" s="84"/>
      <c r="H11" s="84" t="s">
        <v>61</v>
      </c>
      <c r="I11" s="94">
        <v>0.2</v>
      </c>
      <c r="J11" s="95"/>
      <c r="K11" s="95"/>
      <c r="L11" s="96">
        <f t="shared" si="0"/>
        <v>0</v>
      </c>
      <c r="M11" s="97" t="s">
        <v>149</v>
      </c>
      <c r="N11" s="98" t="s">
        <v>149</v>
      </c>
    </row>
    <row r="12" spans="2:14" s="78" customFormat="1" ht="60.4" customHeight="1">
      <c r="B12" s="316"/>
      <c r="C12" s="86" t="s">
        <v>110</v>
      </c>
      <c r="D12" s="87" t="s">
        <v>111</v>
      </c>
      <c r="E12" s="88" t="s">
        <v>112</v>
      </c>
      <c r="F12" s="87" t="s">
        <v>113</v>
      </c>
      <c r="G12" s="86"/>
      <c r="H12" s="89" t="s">
        <v>61</v>
      </c>
      <c r="I12" s="100">
        <v>0.15</v>
      </c>
      <c r="J12" s="96"/>
      <c r="K12" s="96"/>
      <c r="L12" s="96">
        <f t="shared" si="0"/>
        <v>0</v>
      </c>
      <c r="M12" s="101"/>
      <c r="N12" s="102"/>
    </row>
    <row r="13" spans="2:14" s="78" customFormat="1" ht="48" customHeight="1">
      <c r="B13" s="312" t="s">
        <v>71</v>
      </c>
      <c r="C13" s="86" t="s">
        <v>114</v>
      </c>
      <c r="D13" s="87" t="s">
        <v>115</v>
      </c>
      <c r="E13" s="89" t="s">
        <v>116</v>
      </c>
      <c r="F13" s="87" t="s">
        <v>117</v>
      </c>
      <c r="G13" s="86"/>
      <c r="H13" s="89" t="s">
        <v>118</v>
      </c>
      <c r="I13" s="100">
        <v>0.05</v>
      </c>
      <c r="J13" s="96"/>
      <c r="K13" s="96"/>
      <c r="L13" s="96">
        <f t="shared" si="0"/>
        <v>0</v>
      </c>
      <c r="M13" s="101"/>
      <c r="N13" s="102"/>
    </row>
    <row r="14" spans="2:14" s="78" customFormat="1" ht="48" customHeight="1">
      <c r="B14" s="312"/>
      <c r="C14" s="86" t="s">
        <v>119</v>
      </c>
      <c r="D14" s="87" t="s">
        <v>120</v>
      </c>
      <c r="E14" s="89" t="s">
        <v>121</v>
      </c>
      <c r="F14" s="87" t="s">
        <v>122</v>
      </c>
      <c r="G14" s="86"/>
      <c r="H14" s="89" t="s">
        <v>123</v>
      </c>
      <c r="I14" s="100">
        <v>0.05</v>
      </c>
      <c r="J14" s="96"/>
      <c r="K14" s="96"/>
      <c r="L14" s="96">
        <f t="shared" si="0"/>
        <v>0</v>
      </c>
      <c r="M14" s="101"/>
      <c r="N14" s="102"/>
    </row>
    <row r="15" spans="2:14" s="78" customFormat="1" ht="53.25" customHeight="1">
      <c r="B15" s="90" t="s">
        <v>77</v>
      </c>
      <c r="C15" s="86" t="s">
        <v>78</v>
      </c>
      <c r="D15" s="91" t="s">
        <v>79</v>
      </c>
      <c r="E15" s="89" t="s">
        <v>80</v>
      </c>
      <c r="F15" s="87" t="s">
        <v>81</v>
      </c>
      <c r="G15" s="86"/>
      <c r="H15" s="89" t="s">
        <v>82</v>
      </c>
      <c r="I15" s="100"/>
      <c r="J15" s="96"/>
      <c r="K15" s="96"/>
      <c r="L15" s="96">
        <f>K15</f>
        <v>0</v>
      </c>
      <c r="M15" s="101"/>
      <c r="N15" s="102"/>
    </row>
    <row r="16" spans="2:14" ht="15">
      <c r="B16" s="317" t="s">
        <v>83</v>
      </c>
      <c r="C16" s="318"/>
      <c r="D16" s="318"/>
      <c r="E16" s="318"/>
      <c r="F16" s="318"/>
      <c r="G16" s="318"/>
      <c r="H16" s="319"/>
      <c r="I16" s="34">
        <f>SUM(I8:I15)</f>
        <v>1</v>
      </c>
      <c r="J16" s="35">
        <f>SUM(J8:J15)</f>
        <v>0</v>
      </c>
      <c r="K16" s="35">
        <f>SUM(K8:K15)</f>
        <v>0</v>
      </c>
      <c r="L16" s="35">
        <f>SUM(L8:L15)</f>
        <v>0</v>
      </c>
    </row>
    <row r="17" spans="2:12" ht="18">
      <c r="B17" s="241" t="s">
        <v>84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3"/>
    </row>
    <row r="18" spans="2:12" s="79" customFormat="1" ht="16.5">
      <c r="B18" s="251" t="s">
        <v>85</v>
      </c>
      <c r="C18" s="92" t="s">
        <v>204</v>
      </c>
      <c r="D18" s="253" t="s">
        <v>205</v>
      </c>
      <c r="E18" s="254"/>
      <c r="F18" s="254"/>
      <c r="G18" s="254"/>
      <c r="H18" s="254"/>
      <c r="I18" s="254"/>
      <c r="J18" s="254"/>
      <c r="K18" s="255"/>
      <c r="L18" s="103"/>
    </row>
    <row r="19" spans="2:12" s="79" customFormat="1" ht="16.5">
      <c r="B19" s="292"/>
      <c r="C19" s="92" t="s">
        <v>206</v>
      </c>
      <c r="D19" s="253" t="s">
        <v>207</v>
      </c>
      <c r="E19" s="254"/>
      <c r="F19" s="254"/>
      <c r="G19" s="254"/>
      <c r="H19" s="254"/>
      <c r="I19" s="254"/>
      <c r="J19" s="254"/>
      <c r="K19" s="255"/>
      <c r="L19" s="103"/>
    </row>
    <row r="20" spans="2:12" s="79" customFormat="1" ht="15">
      <c r="B20" s="278" t="s">
        <v>127</v>
      </c>
      <c r="C20" s="279"/>
      <c r="D20" s="279"/>
      <c r="E20" s="279"/>
      <c r="F20" s="279"/>
      <c r="G20" s="279"/>
      <c r="H20" s="279"/>
      <c r="I20" s="279"/>
      <c r="J20" s="279"/>
      <c r="K20" s="280"/>
      <c r="L20" s="104">
        <f>L16+L18+L19</f>
        <v>0</v>
      </c>
    </row>
    <row r="21" spans="2:12" s="79" customFormat="1" ht="18">
      <c r="B21" s="256" t="s">
        <v>87</v>
      </c>
      <c r="C21" s="257"/>
      <c r="D21" s="257"/>
      <c r="E21" s="257"/>
      <c r="F21" s="257"/>
      <c r="G21" s="257"/>
      <c r="H21" s="257"/>
      <c r="I21" s="257"/>
      <c r="J21" s="257"/>
      <c r="K21" s="257"/>
      <c r="L21" s="258"/>
    </row>
    <row r="22" spans="2:12" ht="16.5">
      <c r="B22" s="238" t="s">
        <v>88</v>
      </c>
      <c r="C22" s="239"/>
      <c r="D22" s="239"/>
      <c r="E22" s="239"/>
      <c r="F22" s="239"/>
      <c r="G22" s="239"/>
      <c r="H22" s="239"/>
      <c r="I22" s="239"/>
      <c r="J22" s="239"/>
      <c r="K22" s="239"/>
      <c r="L22" s="240"/>
    </row>
    <row r="23" spans="2:12" ht="18">
      <c r="B23" s="241" t="s">
        <v>89</v>
      </c>
      <c r="C23" s="242"/>
      <c r="D23" s="242"/>
      <c r="E23" s="242"/>
      <c r="F23" s="242"/>
      <c r="G23" s="242"/>
      <c r="H23" s="242"/>
      <c r="I23" s="242"/>
      <c r="J23" s="242"/>
      <c r="K23" s="242"/>
      <c r="L23" s="243"/>
    </row>
    <row r="24" spans="2:12" ht="16.5">
      <c r="B24" s="281" t="s">
        <v>88</v>
      </c>
      <c r="C24" s="282"/>
      <c r="D24" s="282"/>
      <c r="E24" s="282"/>
      <c r="F24" s="282"/>
      <c r="G24" s="282"/>
      <c r="H24" s="282"/>
      <c r="I24" s="282"/>
      <c r="J24" s="282"/>
      <c r="K24" s="282"/>
      <c r="L24" s="283"/>
    </row>
    <row r="25" spans="2:12" s="58" customFormat="1" ht="21.95" customHeight="1">
      <c r="B25" s="22" t="s">
        <v>28</v>
      </c>
      <c r="C25" s="23"/>
      <c r="D25" s="23"/>
      <c r="E25" s="23"/>
      <c r="F25" s="23"/>
      <c r="G25" s="23"/>
      <c r="H25" s="23"/>
      <c r="I25" s="23"/>
      <c r="J25" s="23"/>
      <c r="K25" s="23"/>
      <c r="L25" s="44"/>
    </row>
    <row r="26" spans="2:12" s="58" customFormat="1" ht="21.95" customHeight="1">
      <c r="B26" s="24" t="s">
        <v>90</v>
      </c>
      <c r="C26" s="25"/>
      <c r="D26" s="25"/>
      <c r="E26" s="25"/>
      <c r="F26" s="25"/>
      <c r="G26" s="25"/>
      <c r="H26" s="25"/>
      <c r="I26" s="25"/>
      <c r="J26" s="25"/>
      <c r="K26" s="25"/>
      <c r="L26" s="45"/>
    </row>
    <row r="27" spans="2:12" s="58" customFormat="1" ht="21.95" customHeight="1">
      <c r="B27" s="24" t="s">
        <v>91</v>
      </c>
      <c r="C27" s="25"/>
      <c r="D27" s="25"/>
      <c r="E27" s="25"/>
      <c r="F27" s="25"/>
      <c r="G27" s="25"/>
      <c r="H27" s="25"/>
      <c r="I27" s="25"/>
      <c r="J27" s="25"/>
      <c r="K27" s="25"/>
      <c r="L27" s="45"/>
    </row>
    <row r="28" spans="2:12" s="58" customFormat="1" ht="21.95" customHeight="1">
      <c r="B28" s="24" t="s">
        <v>92</v>
      </c>
      <c r="C28" s="25"/>
      <c r="D28" s="25"/>
      <c r="E28" s="25"/>
      <c r="F28" s="25"/>
      <c r="G28" s="25"/>
      <c r="H28" s="25"/>
      <c r="I28" s="25"/>
      <c r="J28" s="25"/>
      <c r="K28" s="25"/>
      <c r="L28" s="45"/>
    </row>
    <row r="29" spans="2:12" s="58" customFormat="1" ht="21.95" customHeight="1">
      <c r="B29" s="26" t="s">
        <v>93</v>
      </c>
      <c r="C29" s="27"/>
      <c r="D29" s="27"/>
      <c r="E29" s="27"/>
      <c r="F29" s="27"/>
      <c r="G29" s="27"/>
      <c r="H29" s="27"/>
      <c r="I29" s="27"/>
      <c r="J29" s="27"/>
      <c r="K29" s="27"/>
      <c r="L29" s="46"/>
    </row>
  </sheetData>
  <mergeCells count="23">
    <mergeCell ref="B2:L2"/>
    <mergeCell ref="B3:L3"/>
    <mergeCell ref="B4:C4"/>
    <mergeCell ref="F4:G4"/>
    <mergeCell ref="H4:I4"/>
    <mergeCell ref="J4:L4"/>
    <mergeCell ref="B5:C5"/>
    <mergeCell ref="F5:G5"/>
    <mergeCell ref="H5:I5"/>
    <mergeCell ref="J5:L5"/>
    <mergeCell ref="B6:L6"/>
    <mergeCell ref="B21:L21"/>
    <mergeCell ref="B22:L22"/>
    <mergeCell ref="B23:L23"/>
    <mergeCell ref="B24:L24"/>
    <mergeCell ref="B8:B12"/>
    <mergeCell ref="B13:B14"/>
    <mergeCell ref="B18:B19"/>
    <mergeCell ref="B16:H16"/>
    <mergeCell ref="B17:L17"/>
    <mergeCell ref="D18:K18"/>
    <mergeCell ref="D19:K19"/>
    <mergeCell ref="B20:K20"/>
  </mergeCells>
  <phoneticPr fontId="2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zoomScale="85" zoomScaleNormal="85" workbookViewId="0">
      <selection activeCell="B6" sqref="B6:C6"/>
    </sheetView>
  </sheetViews>
  <sheetFormatPr defaultColWidth="9" defaultRowHeight="13.5"/>
  <cols>
    <col min="1" max="1" width="3.75" style="58" customWidth="1"/>
    <col min="2" max="2" width="13.5" style="58" customWidth="1"/>
    <col min="3" max="3" width="19.125" style="58" customWidth="1"/>
    <col min="4" max="4" width="31.75" style="58" customWidth="1"/>
    <col min="5" max="5" width="24.5" style="58" customWidth="1"/>
    <col min="6" max="6" width="37.625" style="58" customWidth="1"/>
    <col min="7" max="7" width="11.125" style="58" customWidth="1"/>
    <col min="8" max="8" width="13.125" style="58" customWidth="1"/>
    <col min="9" max="9" width="9.625" style="58" customWidth="1"/>
    <col min="10" max="10" width="9" style="58"/>
    <col min="11" max="11" width="11.625" style="58" customWidth="1"/>
    <col min="12" max="12" width="10.25" style="58" customWidth="1"/>
    <col min="13" max="14" width="9" style="58"/>
    <col min="15" max="15" width="14.625" style="58" customWidth="1"/>
    <col min="16" max="16384" width="9" style="58"/>
  </cols>
  <sheetData>
    <row r="1" spans="2:12" ht="7.5" customHeight="1"/>
    <row r="2" spans="2:12" ht="36.75" customHeight="1">
      <c r="B2" s="265" t="s">
        <v>94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2" ht="18">
      <c r="B3" s="241" t="s">
        <v>1</v>
      </c>
      <c r="C3" s="242"/>
      <c r="D3" s="242"/>
      <c r="E3" s="242"/>
      <c r="F3" s="242"/>
      <c r="G3" s="242"/>
      <c r="H3" s="242"/>
      <c r="I3" s="242"/>
      <c r="J3" s="242"/>
      <c r="K3" s="242"/>
      <c r="L3" s="243"/>
    </row>
    <row r="4" spans="2:12" ht="35.25" customHeight="1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2:12" ht="21.95" customHeight="1">
      <c r="B5" s="259" t="s">
        <v>5</v>
      </c>
      <c r="C5" s="260"/>
      <c r="D5" s="3"/>
      <c r="E5" s="260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2:12" ht="21.95" customHeight="1">
      <c r="B6" s="259" t="s">
        <v>208</v>
      </c>
      <c r="C6" s="260"/>
      <c r="D6" s="3"/>
      <c r="E6" s="260"/>
      <c r="F6" s="335"/>
      <c r="G6" s="338"/>
      <c r="H6" s="260"/>
      <c r="I6" s="260"/>
      <c r="J6" s="335"/>
      <c r="K6" s="336"/>
      <c r="L6" s="337"/>
    </row>
    <row r="7" spans="2:12" ht="21.95" customHeight="1">
      <c r="B7" s="241" t="s">
        <v>40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2:12" ht="21.95" customHeight="1">
      <c r="B8" s="1" t="s">
        <v>41</v>
      </c>
      <c r="C8" s="2" t="s">
        <v>42</v>
      </c>
      <c r="D8" s="2" t="s">
        <v>43</v>
      </c>
      <c r="E8" s="2" t="s">
        <v>9</v>
      </c>
      <c r="F8" s="2" t="s">
        <v>209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49</v>
      </c>
      <c r="L8" s="72" t="s">
        <v>50</v>
      </c>
    </row>
    <row r="9" spans="2:12" ht="93" customHeight="1">
      <c r="B9" s="323" t="s">
        <v>210</v>
      </c>
      <c r="C9" s="59" t="s">
        <v>211</v>
      </c>
      <c r="D9" s="60" t="s">
        <v>212</v>
      </c>
      <c r="E9" s="61" t="s">
        <v>213</v>
      </c>
      <c r="F9" s="62" t="s">
        <v>214</v>
      </c>
      <c r="G9" s="63"/>
      <c r="H9" s="64" t="s">
        <v>215</v>
      </c>
      <c r="I9" s="73">
        <v>0.3</v>
      </c>
      <c r="J9" s="74"/>
      <c r="K9" s="74"/>
      <c r="L9" s="31">
        <f>(J9*0.2+K9*0.8)*I9</f>
        <v>0</v>
      </c>
    </row>
    <row r="10" spans="2:12" ht="70.150000000000006" customHeight="1">
      <c r="B10" s="323"/>
      <c r="C10" s="59" t="s">
        <v>216</v>
      </c>
      <c r="D10" s="60" t="s">
        <v>217</v>
      </c>
      <c r="E10" s="61" t="s">
        <v>218</v>
      </c>
      <c r="F10" s="60" t="s">
        <v>219</v>
      </c>
      <c r="G10" s="63"/>
      <c r="H10" s="64" t="s">
        <v>220</v>
      </c>
      <c r="I10" s="73">
        <v>0.2</v>
      </c>
      <c r="J10" s="74"/>
      <c r="K10" s="74"/>
      <c r="L10" s="31">
        <f t="shared" ref="L10:L14" si="0">(J10*0.2+K10*0.8)*I10</f>
        <v>0</v>
      </c>
    </row>
    <row r="11" spans="2:12" ht="60.4" customHeight="1">
      <c r="B11" s="323"/>
      <c r="C11" s="59" t="s">
        <v>221</v>
      </c>
      <c r="D11" s="65" t="s">
        <v>222</v>
      </c>
      <c r="E11" s="66" t="s">
        <v>223</v>
      </c>
      <c r="F11" s="65" t="s">
        <v>224</v>
      </c>
      <c r="G11" s="59"/>
      <c r="H11" s="66" t="s">
        <v>61</v>
      </c>
      <c r="I11" s="73">
        <v>0.2</v>
      </c>
      <c r="J11" s="74"/>
      <c r="K11" s="74"/>
      <c r="L11" s="31">
        <f t="shared" si="0"/>
        <v>0</v>
      </c>
    </row>
    <row r="12" spans="2:12" ht="138.94999999999999" customHeight="1">
      <c r="B12" s="323"/>
      <c r="C12" s="59" t="s">
        <v>225</v>
      </c>
      <c r="D12" s="67" t="s">
        <v>226</v>
      </c>
      <c r="E12" s="61" t="s">
        <v>227</v>
      </c>
      <c r="F12" s="68" t="s">
        <v>228</v>
      </c>
      <c r="G12" s="63"/>
      <c r="H12" s="64" t="s">
        <v>229</v>
      </c>
      <c r="I12" s="73">
        <v>0.1</v>
      </c>
      <c r="J12" s="74"/>
      <c r="K12" s="74"/>
      <c r="L12" s="31">
        <f t="shared" si="0"/>
        <v>0</v>
      </c>
    </row>
    <row r="13" spans="2:12" ht="53.25" customHeight="1">
      <c r="B13" s="324" t="s">
        <v>230</v>
      </c>
      <c r="C13" s="59" t="s">
        <v>231</v>
      </c>
      <c r="D13" s="65" t="s">
        <v>232</v>
      </c>
      <c r="E13" s="66" t="s">
        <v>233</v>
      </c>
      <c r="F13" s="65" t="s">
        <v>234</v>
      </c>
      <c r="G13" s="59"/>
      <c r="H13" s="66" t="s">
        <v>235</v>
      </c>
      <c r="I13" s="73">
        <v>0.1</v>
      </c>
      <c r="J13" s="74"/>
      <c r="K13" s="74"/>
      <c r="L13" s="31">
        <f t="shared" si="0"/>
        <v>0</v>
      </c>
    </row>
    <row r="14" spans="2:12" ht="53.25" customHeight="1">
      <c r="B14" s="324"/>
      <c r="C14" s="59" t="s">
        <v>119</v>
      </c>
      <c r="D14" s="65" t="s">
        <v>120</v>
      </c>
      <c r="E14" s="66" t="s">
        <v>236</v>
      </c>
      <c r="F14" s="65" t="s">
        <v>234</v>
      </c>
      <c r="G14" s="59"/>
      <c r="H14" s="66" t="s">
        <v>123</v>
      </c>
      <c r="I14" s="73">
        <v>0.1</v>
      </c>
      <c r="J14" s="74"/>
      <c r="K14" s="74"/>
      <c r="L14" s="31">
        <f t="shared" si="0"/>
        <v>0</v>
      </c>
    </row>
    <row r="15" spans="2:12" ht="21.95" customHeight="1">
      <c r="B15" s="329" t="s">
        <v>83</v>
      </c>
      <c r="C15" s="330"/>
      <c r="D15" s="330"/>
      <c r="E15" s="330"/>
      <c r="F15" s="330"/>
      <c r="G15" s="330"/>
      <c r="H15" s="331"/>
      <c r="I15" s="39">
        <f>SUM(I9:I14)</f>
        <v>0.99999999999999989</v>
      </c>
      <c r="J15" s="40">
        <f>SUM(J9:J14)</f>
        <v>0</v>
      </c>
      <c r="K15" s="40">
        <f>SUM(K9:K14)</f>
        <v>0</v>
      </c>
      <c r="L15" s="41">
        <f>SUM(L9:L14)</f>
        <v>0</v>
      </c>
    </row>
    <row r="16" spans="2:12" ht="21.95" customHeight="1">
      <c r="B16" s="241" t="s">
        <v>237</v>
      </c>
      <c r="C16" s="242"/>
      <c r="D16" s="242"/>
      <c r="E16" s="242"/>
      <c r="F16" s="242"/>
      <c r="G16" s="242"/>
      <c r="H16" s="242"/>
      <c r="I16" s="242"/>
      <c r="J16" s="242"/>
      <c r="K16" s="242"/>
      <c r="L16" s="243"/>
    </row>
    <row r="17" spans="2:12" ht="21.95" customHeight="1">
      <c r="B17" s="325" t="s">
        <v>85</v>
      </c>
      <c r="C17" s="326"/>
      <c r="D17" s="327" t="s">
        <v>238</v>
      </c>
      <c r="E17" s="327"/>
      <c r="F17" s="327"/>
      <c r="G17" s="327"/>
      <c r="H17" s="328"/>
      <c r="I17" s="56">
        <v>0.1</v>
      </c>
      <c r="J17" s="75"/>
      <c r="K17" s="76"/>
      <c r="L17" s="31">
        <f t="shared" ref="L17:L20" si="1">(J17*0.2+K17*0.8)*I17</f>
        <v>0</v>
      </c>
    </row>
    <row r="18" spans="2:12" ht="21.95" customHeight="1">
      <c r="B18" s="325"/>
      <c r="C18" s="326"/>
      <c r="D18" s="327" t="s">
        <v>239</v>
      </c>
      <c r="E18" s="327"/>
      <c r="F18" s="327"/>
      <c r="G18" s="327"/>
      <c r="H18" s="328"/>
      <c r="I18" s="56">
        <v>0.1</v>
      </c>
      <c r="J18" s="75"/>
      <c r="K18" s="76"/>
      <c r="L18" s="31">
        <f t="shared" si="1"/>
        <v>0</v>
      </c>
    </row>
    <row r="19" spans="2:12" ht="21.95" customHeight="1">
      <c r="B19" s="69"/>
      <c r="C19" s="70"/>
      <c r="D19" s="327" t="s">
        <v>240</v>
      </c>
      <c r="E19" s="327"/>
      <c r="F19" s="327"/>
      <c r="G19" s="327"/>
      <c r="H19" s="328"/>
      <c r="I19" s="56">
        <v>0.1</v>
      </c>
      <c r="J19" s="75"/>
      <c r="K19" s="76"/>
      <c r="L19" s="31">
        <f t="shared" si="1"/>
        <v>0</v>
      </c>
    </row>
    <row r="20" spans="2:12" ht="21.95" customHeight="1">
      <c r="B20" s="325" t="s">
        <v>241</v>
      </c>
      <c r="C20" s="326"/>
      <c r="D20" s="327" t="s">
        <v>242</v>
      </c>
      <c r="E20" s="327"/>
      <c r="F20" s="327"/>
      <c r="G20" s="327"/>
      <c r="H20" s="328"/>
      <c r="I20" s="56">
        <v>0.1</v>
      </c>
      <c r="J20" s="75"/>
      <c r="K20" s="76"/>
      <c r="L20" s="31">
        <f t="shared" si="1"/>
        <v>0</v>
      </c>
    </row>
    <row r="21" spans="2:12" ht="21.95" customHeight="1">
      <c r="B21" s="329" t="s">
        <v>83</v>
      </c>
      <c r="C21" s="330"/>
      <c r="D21" s="330"/>
      <c r="E21" s="330"/>
      <c r="F21" s="330"/>
      <c r="G21" s="330"/>
      <c r="H21" s="331"/>
      <c r="I21" s="39">
        <v>0.1</v>
      </c>
      <c r="J21" s="40">
        <f>SUM(J17:J20)</f>
        <v>0</v>
      </c>
      <c r="K21" s="40">
        <f>SUM(K17:K20)</f>
        <v>0</v>
      </c>
      <c r="L21" s="41">
        <f>SUM(L17:L20)</f>
        <v>0</v>
      </c>
    </row>
    <row r="22" spans="2:12" ht="21.95" customHeight="1">
      <c r="B22" s="332" t="s">
        <v>243</v>
      </c>
      <c r="C22" s="333"/>
      <c r="D22" s="333"/>
      <c r="E22" s="333"/>
      <c r="F22" s="333"/>
      <c r="G22" s="333"/>
      <c r="H22" s="333"/>
      <c r="I22" s="334"/>
      <c r="J22" s="42">
        <f>J14+J20</f>
        <v>0</v>
      </c>
      <c r="K22" s="42">
        <f>K14+K20</f>
        <v>0</v>
      </c>
      <c r="L22" s="43">
        <f>L15+L21*I21</f>
        <v>0</v>
      </c>
    </row>
    <row r="23" spans="2:12" ht="21.95" customHeight="1">
      <c r="B23" s="332" t="s">
        <v>127</v>
      </c>
      <c r="C23" s="333"/>
      <c r="D23" s="333"/>
      <c r="E23" s="333"/>
      <c r="F23" s="333"/>
      <c r="G23" s="333"/>
      <c r="H23" s="333"/>
      <c r="I23" s="334"/>
      <c r="J23" s="42">
        <f>J15+J21</f>
        <v>0</v>
      </c>
      <c r="K23" s="42">
        <f>K15+K21</f>
        <v>0</v>
      </c>
      <c r="L23" s="43">
        <f>L22*D6</f>
        <v>0</v>
      </c>
    </row>
    <row r="24" spans="2:12" ht="21.95" customHeight="1">
      <c r="B24" s="241" t="s">
        <v>87</v>
      </c>
      <c r="C24" s="242"/>
      <c r="D24" s="242"/>
      <c r="E24" s="242"/>
      <c r="F24" s="242"/>
      <c r="G24" s="242"/>
      <c r="H24" s="242"/>
      <c r="I24" s="242"/>
      <c r="J24" s="242"/>
      <c r="K24" s="242"/>
      <c r="L24" s="243"/>
    </row>
    <row r="25" spans="2:12" ht="21.95" customHeight="1">
      <c r="B25" s="238" t="s">
        <v>88</v>
      </c>
      <c r="C25" s="239"/>
      <c r="D25" s="239"/>
      <c r="E25" s="239"/>
      <c r="F25" s="239"/>
      <c r="G25" s="239"/>
      <c r="H25" s="239"/>
      <c r="I25" s="239"/>
      <c r="J25" s="239"/>
      <c r="K25" s="239"/>
      <c r="L25" s="240"/>
    </row>
    <row r="26" spans="2:12" ht="21.95" customHeight="1">
      <c r="B26" s="241" t="s">
        <v>89</v>
      </c>
      <c r="C26" s="242"/>
      <c r="D26" s="242"/>
      <c r="E26" s="242"/>
      <c r="F26" s="242"/>
      <c r="G26" s="242"/>
      <c r="H26" s="242"/>
      <c r="I26" s="242"/>
      <c r="J26" s="242"/>
      <c r="K26" s="242"/>
      <c r="L26" s="243"/>
    </row>
    <row r="27" spans="2:12" ht="21.95" customHeight="1">
      <c r="B27" s="281" t="s">
        <v>88</v>
      </c>
      <c r="C27" s="282"/>
      <c r="D27" s="282"/>
      <c r="E27" s="282"/>
      <c r="F27" s="282"/>
      <c r="G27" s="282"/>
      <c r="H27" s="282"/>
      <c r="I27" s="282"/>
      <c r="J27" s="282"/>
      <c r="K27" s="282"/>
      <c r="L27" s="283"/>
    </row>
    <row r="28" spans="2:12" ht="21.95" customHeight="1">
      <c r="B28" s="22" t="s">
        <v>28</v>
      </c>
      <c r="C28" s="23"/>
      <c r="D28" s="23"/>
      <c r="E28" s="23"/>
      <c r="F28" s="23"/>
      <c r="G28" s="23"/>
      <c r="H28" s="23"/>
      <c r="I28" s="23"/>
      <c r="J28" s="23"/>
      <c r="K28" s="23"/>
      <c r="L28" s="44"/>
    </row>
    <row r="29" spans="2:12" ht="21.95" customHeight="1">
      <c r="B29" s="24" t="s">
        <v>90</v>
      </c>
      <c r="C29" s="25"/>
      <c r="D29" s="25"/>
      <c r="E29" s="25"/>
      <c r="F29" s="25"/>
      <c r="G29" s="25"/>
      <c r="H29" s="25"/>
      <c r="I29" s="25"/>
      <c r="J29" s="25"/>
      <c r="K29" s="25"/>
      <c r="L29" s="45"/>
    </row>
    <row r="30" spans="2:12" ht="21.95" customHeight="1">
      <c r="B30" s="24" t="s">
        <v>244</v>
      </c>
      <c r="C30" s="25"/>
      <c r="D30" s="25"/>
      <c r="E30" s="25"/>
      <c r="F30" s="25"/>
      <c r="G30" s="25"/>
      <c r="H30" s="25"/>
      <c r="I30" s="25"/>
      <c r="J30" s="25"/>
      <c r="K30" s="25"/>
      <c r="L30" s="45"/>
    </row>
    <row r="31" spans="2:12" ht="21.95" customHeight="1">
      <c r="B31" s="24" t="s">
        <v>245</v>
      </c>
      <c r="C31" s="25"/>
      <c r="D31" s="25"/>
      <c r="E31" s="25"/>
      <c r="F31" s="25"/>
      <c r="G31" s="25"/>
      <c r="H31" s="25"/>
      <c r="I31" s="25"/>
      <c r="J31" s="25"/>
      <c r="K31" s="25"/>
      <c r="L31" s="45"/>
    </row>
    <row r="32" spans="2:12" ht="21.95" customHeight="1">
      <c r="B32" s="24" t="s">
        <v>246</v>
      </c>
      <c r="C32" s="25"/>
      <c r="D32" s="25"/>
      <c r="E32" s="25"/>
      <c r="F32" s="25"/>
      <c r="G32" s="25"/>
      <c r="H32" s="25"/>
      <c r="I32" s="25"/>
      <c r="J32" s="25"/>
      <c r="K32" s="25"/>
      <c r="L32" s="45"/>
    </row>
    <row r="33" spans="2:12" ht="21.95" customHeight="1">
      <c r="B33" s="24" t="s">
        <v>247</v>
      </c>
      <c r="C33" s="25"/>
      <c r="D33" s="25"/>
      <c r="E33" s="25"/>
      <c r="F33" s="25"/>
      <c r="G33" s="25"/>
      <c r="H33" s="25"/>
      <c r="I33" s="25"/>
      <c r="J33" s="25"/>
      <c r="K33" s="25"/>
      <c r="L33" s="45"/>
    </row>
    <row r="34" spans="2:12" ht="21.95" customHeight="1">
      <c r="B34" s="26" t="s">
        <v>248</v>
      </c>
      <c r="C34" s="27"/>
      <c r="D34" s="27"/>
      <c r="E34" s="27"/>
      <c r="F34" s="27"/>
      <c r="G34" s="27"/>
      <c r="H34" s="27"/>
      <c r="I34" s="27"/>
      <c r="J34" s="27"/>
      <c r="K34" s="27"/>
      <c r="L34" s="46"/>
    </row>
    <row r="35" spans="2:12" ht="21.75" customHeight="1">
      <c r="B35" s="71"/>
    </row>
  </sheetData>
  <mergeCells count="31">
    <mergeCell ref="B2:L2"/>
    <mergeCell ref="B3:L3"/>
    <mergeCell ref="B4:C4"/>
    <mergeCell ref="F4:G4"/>
    <mergeCell ref="H4:I4"/>
    <mergeCell ref="J4:L4"/>
    <mergeCell ref="B5:C5"/>
    <mergeCell ref="B6:C6"/>
    <mergeCell ref="B7:L7"/>
    <mergeCell ref="B15:H15"/>
    <mergeCell ref="B16:L16"/>
    <mergeCell ref="E5:E6"/>
    <mergeCell ref="J5:L6"/>
    <mergeCell ref="F5:G6"/>
    <mergeCell ref="H5:I6"/>
    <mergeCell ref="B24:L24"/>
    <mergeCell ref="B25:L25"/>
    <mergeCell ref="B26:L26"/>
    <mergeCell ref="B27:L27"/>
    <mergeCell ref="B9:B12"/>
    <mergeCell ref="B13:B14"/>
    <mergeCell ref="B20:C20"/>
    <mergeCell ref="D20:H20"/>
    <mergeCell ref="B21:H21"/>
    <mergeCell ref="B22:I22"/>
    <mergeCell ref="B23:I23"/>
    <mergeCell ref="B17:C17"/>
    <mergeCell ref="D17:H17"/>
    <mergeCell ref="B18:C18"/>
    <mergeCell ref="D18:H18"/>
    <mergeCell ref="D19:H19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showGridLines="0" topLeftCell="B1" workbookViewId="0">
      <selection activeCell="D9" sqref="D9"/>
    </sheetView>
  </sheetViews>
  <sheetFormatPr defaultColWidth="9" defaultRowHeight="13.5"/>
  <cols>
    <col min="1" max="1" width="2.125" customWidth="1"/>
    <col min="2" max="2" width="13.5" customWidth="1"/>
    <col min="3" max="3" width="13.875" customWidth="1"/>
    <col min="4" max="4" width="24.125" customWidth="1"/>
    <col min="5" max="5" width="26.125" customWidth="1"/>
    <col min="6" max="6" width="41" customWidth="1"/>
    <col min="7" max="7" width="11" customWidth="1"/>
    <col min="8" max="8" width="13.75" customWidth="1"/>
    <col min="9" max="9" width="6.875" customWidth="1"/>
  </cols>
  <sheetData>
    <row r="1" spans="2:12" ht="6" customHeight="1"/>
    <row r="2" spans="2:12" ht="36.75" customHeight="1">
      <c r="B2" s="265" t="s">
        <v>249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2" ht="18">
      <c r="B3" s="303" t="s">
        <v>1</v>
      </c>
      <c r="C3" s="304"/>
      <c r="D3" s="304"/>
      <c r="E3" s="304"/>
      <c r="F3" s="304"/>
      <c r="G3" s="304"/>
      <c r="H3" s="304"/>
      <c r="I3" s="304"/>
      <c r="J3" s="304"/>
      <c r="K3" s="304"/>
      <c r="L3" s="305"/>
    </row>
    <row r="4" spans="2:12" ht="21.95" customHeight="1">
      <c r="B4" s="259" t="s">
        <v>2</v>
      </c>
      <c r="C4" s="260"/>
      <c r="D4" s="3"/>
      <c r="E4" s="2" t="s">
        <v>3</v>
      </c>
      <c r="F4" s="268"/>
      <c r="G4" s="268"/>
      <c r="H4" s="269" t="s">
        <v>4</v>
      </c>
      <c r="I4" s="269"/>
      <c r="J4" s="268"/>
      <c r="K4" s="268"/>
      <c r="L4" s="270"/>
    </row>
    <row r="5" spans="2:12" ht="21.95" customHeight="1">
      <c r="B5" s="259" t="s">
        <v>5</v>
      </c>
      <c r="C5" s="260"/>
      <c r="D5" s="3"/>
      <c r="E5" s="260" t="s">
        <v>38</v>
      </c>
      <c r="F5" s="261"/>
      <c r="G5" s="262"/>
      <c r="H5" s="260" t="s">
        <v>39</v>
      </c>
      <c r="I5" s="260"/>
      <c r="J5" s="261"/>
      <c r="K5" s="263"/>
      <c r="L5" s="264"/>
    </row>
    <row r="6" spans="2:12" ht="21.95" customHeight="1">
      <c r="B6" s="259" t="s">
        <v>208</v>
      </c>
      <c r="C6" s="260"/>
      <c r="D6" s="3"/>
      <c r="E6" s="260"/>
      <c r="F6" s="335"/>
      <c r="G6" s="338"/>
      <c r="H6" s="260"/>
      <c r="I6" s="260"/>
      <c r="J6" s="335"/>
      <c r="K6" s="336"/>
      <c r="L6" s="337"/>
    </row>
    <row r="7" spans="2:12" ht="21.95" customHeight="1">
      <c r="B7" s="241" t="s">
        <v>40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2:12" ht="21.95" customHeight="1">
      <c r="B8" s="6" t="s">
        <v>41</v>
      </c>
      <c r="C8" s="7" t="s">
        <v>42</v>
      </c>
      <c r="D8" s="7" t="s">
        <v>43</v>
      </c>
      <c r="E8" s="7" t="s">
        <v>9</v>
      </c>
      <c r="F8" s="7" t="s">
        <v>209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49</v>
      </c>
      <c r="L8" s="28" t="s">
        <v>50</v>
      </c>
    </row>
    <row r="9" spans="2:12" ht="93.95" customHeight="1">
      <c r="B9" s="339" t="s">
        <v>210</v>
      </c>
      <c r="C9" s="20" t="s">
        <v>250</v>
      </c>
      <c r="D9" s="9" t="s">
        <v>251</v>
      </c>
      <c r="E9" s="10" t="s">
        <v>252</v>
      </c>
      <c r="F9" s="9" t="s">
        <v>253</v>
      </c>
      <c r="G9" s="11"/>
      <c r="H9" s="12" t="s">
        <v>61</v>
      </c>
      <c r="I9" s="29">
        <v>0.3</v>
      </c>
      <c r="J9" s="30"/>
      <c r="K9" s="30"/>
      <c r="L9" s="31">
        <f>(J9*0.2+K9*0.8)*I9</f>
        <v>0</v>
      </c>
    </row>
    <row r="10" spans="2:12" ht="66.95" customHeight="1">
      <c r="B10" s="340"/>
      <c r="C10" s="341" t="s">
        <v>254</v>
      </c>
      <c r="D10" s="17" t="s">
        <v>255</v>
      </c>
      <c r="E10" s="16" t="s">
        <v>256</v>
      </c>
      <c r="F10" s="47" t="s">
        <v>257</v>
      </c>
      <c r="G10" s="11"/>
      <c r="H10" s="15" t="s">
        <v>258</v>
      </c>
      <c r="I10" s="29">
        <v>0.3</v>
      </c>
      <c r="J10" s="30"/>
      <c r="K10" s="30"/>
      <c r="L10" s="31">
        <f t="shared" ref="L10:L13" si="0">(J10*0.2+K10*0.8)*I10</f>
        <v>0</v>
      </c>
    </row>
    <row r="11" spans="2:12" ht="104.1" customHeight="1">
      <c r="B11" s="340"/>
      <c r="C11" s="342"/>
      <c r="D11" s="17" t="s">
        <v>259</v>
      </c>
      <c r="E11" s="48" t="s">
        <v>260</v>
      </c>
      <c r="F11" s="49" t="s">
        <v>261</v>
      </c>
      <c r="G11" s="14"/>
      <c r="H11" s="10" t="s">
        <v>258</v>
      </c>
      <c r="I11" s="29">
        <v>0.15</v>
      </c>
      <c r="J11" s="30"/>
      <c r="K11" s="30"/>
      <c r="L11" s="31">
        <f t="shared" si="0"/>
        <v>0</v>
      </c>
    </row>
    <row r="12" spans="2:12" ht="24.95" customHeight="1">
      <c r="B12" s="340"/>
      <c r="C12" s="18" t="s">
        <v>262</v>
      </c>
      <c r="D12" s="19" t="s">
        <v>263</v>
      </c>
      <c r="E12" s="14" t="s">
        <v>264</v>
      </c>
      <c r="F12" s="19" t="s">
        <v>265</v>
      </c>
      <c r="G12" s="14"/>
      <c r="H12" s="10" t="s">
        <v>266</v>
      </c>
      <c r="I12" s="29">
        <v>0.15</v>
      </c>
      <c r="J12" s="30"/>
      <c r="K12" s="30"/>
      <c r="L12" s="31">
        <f t="shared" si="0"/>
        <v>0</v>
      </c>
    </row>
    <row r="13" spans="2:12" ht="33">
      <c r="B13" s="50" t="s">
        <v>230</v>
      </c>
      <c r="C13" s="20" t="s">
        <v>267</v>
      </c>
      <c r="D13" s="51" t="s">
        <v>268</v>
      </c>
      <c r="E13" s="52" t="s">
        <v>269</v>
      </c>
      <c r="F13" s="51" t="s">
        <v>270</v>
      </c>
      <c r="G13" s="52"/>
      <c r="H13" s="52" t="s">
        <v>123</v>
      </c>
      <c r="I13" s="29">
        <v>0.1</v>
      </c>
      <c r="J13" s="30"/>
      <c r="K13" s="30"/>
      <c r="L13" s="31">
        <f t="shared" si="0"/>
        <v>0</v>
      </c>
    </row>
    <row r="14" spans="2:12" ht="21.95" customHeight="1">
      <c r="B14" s="317" t="s">
        <v>83</v>
      </c>
      <c r="C14" s="318"/>
      <c r="D14" s="318"/>
      <c r="E14" s="318"/>
      <c r="F14" s="318"/>
      <c r="G14" s="318"/>
      <c r="H14" s="319"/>
      <c r="I14" s="34">
        <f>SUM(I9:I13)</f>
        <v>1</v>
      </c>
      <c r="J14" s="35">
        <f>SUM(J9:J13)</f>
        <v>0</v>
      </c>
      <c r="K14" s="35">
        <f>SUM(K9:K13)</f>
        <v>0</v>
      </c>
      <c r="L14" s="36">
        <f>SUM(L9:L13)</f>
        <v>0</v>
      </c>
    </row>
    <row r="15" spans="2:12" ht="21.95" customHeight="1">
      <c r="B15" s="241" t="s">
        <v>237</v>
      </c>
      <c r="C15" s="242"/>
      <c r="D15" s="242"/>
      <c r="E15" s="242"/>
      <c r="F15" s="242"/>
      <c r="G15" s="242"/>
      <c r="H15" s="242"/>
      <c r="I15" s="242"/>
      <c r="J15" s="242"/>
      <c r="K15" s="242"/>
      <c r="L15" s="243"/>
    </row>
    <row r="16" spans="2:12" ht="21.95" customHeight="1">
      <c r="B16" s="53" t="s">
        <v>85</v>
      </c>
      <c r="C16" s="38" t="s">
        <v>271</v>
      </c>
      <c r="D16" s="343" t="s">
        <v>272</v>
      </c>
      <c r="E16" s="344"/>
      <c r="F16" s="344"/>
      <c r="G16" s="344"/>
      <c r="H16" s="345"/>
      <c r="I16" s="37">
        <v>0.1</v>
      </c>
      <c r="J16" s="38"/>
      <c r="K16" s="33"/>
      <c r="L16" s="31">
        <f t="shared" ref="L16:L18" si="1">(J16*0.2+K16*0.8)*I16</f>
        <v>0</v>
      </c>
    </row>
    <row r="17" spans="2:12" ht="21.95" customHeight="1">
      <c r="B17" s="54"/>
      <c r="C17" s="38" t="s">
        <v>204</v>
      </c>
      <c r="D17" s="343" t="s">
        <v>273</v>
      </c>
      <c r="E17" s="344"/>
      <c r="F17" s="344"/>
      <c r="G17" s="344"/>
      <c r="H17" s="345"/>
      <c r="I17" s="37">
        <v>0.1</v>
      </c>
      <c r="J17" s="38"/>
      <c r="K17" s="33"/>
      <c r="L17" s="31">
        <f t="shared" si="1"/>
        <v>0</v>
      </c>
    </row>
    <row r="18" spans="2:12" ht="21.95" customHeight="1">
      <c r="B18" s="53" t="s">
        <v>241</v>
      </c>
      <c r="C18" s="55" t="s">
        <v>274</v>
      </c>
      <c r="D18" s="346" t="s">
        <v>275</v>
      </c>
      <c r="E18" s="327"/>
      <c r="F18" s="327"/>
      <c r="G18" s="327"/>
      <c r="H18" s="328"/>
      <c r="I18" s="56">
        <v>0.2</v>
      </c>
      <c r="J18" s="57"/>
      <c r="K18" s="57"/>
      <c r="L18" s="31">
        <f t="shared" si="1"/>
        <v>0</v>
      </c>
    </row>
    <row r="19" spans="2:12" ht="21.95" customHeight="1">
      <c r="B19" s="329" t="s">
        <v>83</v>
      </c>
      <c r="C19" s="330"/>
      <c r="D19" s="330"/>
      <c r="E19" s="330"/>
      <c r="F19" s="330"/>
      <c r="G19" s="330"/>
      <c r="H19" s="331"/>
      <c r="I19" s="39">
        <v>0.1</v>
      </c>
      <c r="J19" s="40">
        <f>SUM(J14:J18)</f>
        <v>0</v>
      </c>
      <c r="K19" s="40">
        <f>SUM(K14:K18)</f>
        <v>0</v>
      </c>
      <c r="L19" s="41">
        <f>SUM(L16:L18)</f>
        <v>0</v>
      </c>
    </row>
    <row r="20" spans="2:12" ht="21.95" customHeight="1">
      <c r="B20" s="332" t="s">
        <v>243</v>
      </c>
      <c r="C20" s="333"/>
      <c r="D20" s="333"/>
      <c r="E20" s="333"/>
      <c r="F20" s="333"/>
      <c r="G20" s="333"/>
      <c r="H20" s="333"/>
      <c r="I20" s="334"/>
      <c r="J20" s="42">
        <f>J11+J18</f>
        <v>0</v>
      </c>
      <c r="K20" s="42">
        <f>K11+K18</f>
        <v>0</v>
      </c>
      <c r="L20" s="43">
        <f>L14+L19*I19</f>
        <v>0</v>
      </c>
    </row>
    <row r="21" spans="2:12" ht="21.95" customHeight="1">
      <c r="B21" s="332" t="s">
        <v>127</v>
      </c>
      <c r="C21" s="333"/>
      <c r="D21" s="333"/>
      <c r="E21" s="333"/>
      <c r="F21" s="333"/>
      <c r="G21" s="333"/>
      <c r="H21" s="333"/>
      <c r="I21" s="334"/>
      <c r="J21" s="42">
        <f>J12+J19</f>
        <v>0</v>
      </c>
      <c r="K21" s="42">
        <f>K12+K19</f>
        <v>0</v>
      </c>
      <c r="L21" s="43">
        <f>L20*D6</f>
        <v>0</v>
      </c>
    </row>
    <row r="22" spans="2:12" ht="21.95" customHeight="1">
      <c r="B22" s="241" t="s">
        <v>87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3"/>
    </row>
    <row r="23" spans="2:12" ht="21.95" customHeight="1">
      <c r="B23" s="238" t="s">
        <v>88</v>
      </c>
      <c r="C23" s="239"/>
      <c r="D23" s="239"/>
      <c r="E23" s="239"/>
      <c r="F23" s="239"/>
      <c r="G23" s="239"/>
      <c r="H23" s="239"/>
      <c r="I23" s="239"/>
      <c r="J23" s="239"/>
      <c r="K23" s="239"/>
      <c r="L23" s="240"/>
    </row>
    <row r="24" spans="2:12" ht="21.95" customHeight="1">
      <c r="B24" s="241" t="s">
        <v>89</v>
      </c>
      <c r="C24" s="242"/>
      <c r="D24" s="242"/>
      <c r="E24" s="242"/>
      <c r="F24" s="242"/>
      <c r="G24" s="242"/>
      <c r="H24" s="242"/>
      <c r="I24" s="242"/>
      <c r="J24" s="242"/>
      <c r="K24" s="242"/>
      <c r="L24" s="243"/>
    </row>
    <row r="25" spans="2:12" ht="21.95" customHeight="1">
      <c r="B25" s="281" t="s">
        <v>88</v>
      </c>
      <c r="C25" s="282"/>
      <c r="D25" s="282"/>
      <c r="E25" s="282"/>
      <c r="F25" s="282"/>
      <c r="G25" s="282"/>
      <c r="H25" s="282"/>
      <c r="I25" s="282"/>
      <c r="J25" s="282"/>
      <c r="K25" s="282"/>
      <c r="L25" s="283"/>
    </row>
    <row r="26" spans="2:12" ht="21.95" customHeight="1">
      <c r="B26" s="22" t="s">
        <v>28</v>
      </c>
      <c r="C26" s="23"/>
      <c r="D26" s="23"/>
      <c r="E26" s="23"/>
      <c r="F26" s="23"/>
      <c r="G26" s="23"/>
      <c r="H26" s="23"/>
      <c r="I26" s="23"/>
      <c r="J26" s="23"/>
      <c r="K26" s="23"/>
      <c r="L26" s="44"/>
    </row>
    <row r="27" spans="2:12" ht="21.95" customHeight="1">
      <c r="B27" s="24" t="s">
        <v>90</v>
      </c>
      <c r="C27" s="25"/>
      <c r="D27" s="25"/>
      <c r="E27" s="25"/>
      <c r="F27" s="25"/>
      <c r="G27" s="25"/>
      <c r="H27" s="25"/>
      <c r="I27" s="25"/>
      <c r="J27" s="25"/>
      <c r="K27" s="25"/>
      <c r="L27" s="45"/>
    </row>
    <row r="28" spans="2:12" ht="21.95" customHeight="1">
      <c r="B28" s="24" t="s">
        <v>244</v>
      </c>
      <c r="C28" s="25"/>
      <c r="D28" s="25"/>
      <c r="E28" s="25"/>
      <c r="F28" s="25"/>
      <c r="G28" s="25"/>
      <c r="H28" s="25"/>
      <c r="I28" s="25"/>
      <c r="J28" s="25"/>
      <c r="K28" s="25"/>
      <c r="L28" s="45"/>
    </row>
    <row r="29" spans="2:12" ht="21.95" customHeight="1">
      <c r="B29" s="24" t="s">
        <v>245</v>
      </c>
      <c r="C29" s="25"/>
      <c r="D29" s="25"/>
      <c r="E29" s="25"/>
      <c r="F29" s="25"/>
      <c r="G29" s="25"/>
      <c r="H29" s="25"/>
      <c r="I29" s="25"/>
      <c r="J29" s="25"/>
      <c r="K29" s="25"/>
      <c r="L29" s="45"/>
    </row>
    <row r="30" spans="2:12" ht="21.95" customHeight="1">
      <c r="B30" s="24" t="s">
        <v>246</v>
      </c>
      <c r="C30" s="25"/>
      <c r="D30" s="25"/>
      <c r="E30" s="25"/>
      <c r="F30" s="25"/>
      <c r="G30" s="25"/>
      <c r="H30" s="25"/>
      <c r="I30" s="25"/>
      <c r="J30" s="25"/>
      <c r="K30" s="25"/>
      <c r="L30" s="45"/>
    </row>
    <row r="31" spans="2:12" ht="21.75" customHeight="1">
      <c r="B31" s="24" t="s">
        <v>247</v>
      </c>
      <c r="C31" s="25"/>
      <c r="D31" s="25"/>
      <c r="E31" s="25"/>
      <c r="F31" s="25"/>
      <c r="G31" s="25"/>
      <c r="H31" s="25"/>
      <c r="I31" s="25"/>
      <c r="J31" s="25"/>
      <c r="K31" s="25"/>
      <c r="L31" s="45"/>
    </row>
    <row r="32" spans="2:12" ht="17.25">
      <c r="B32" s="24" t="s">
        <v>248</v>
      </c>
      <c r="C32" s="25"/>
      <c r="D32" s="25"/>
      <c r="E32" s="25"/>
      <c r="F32" s="25"/>
      <c r="G32" s="25"/>
      <c r="H32" s="25"/>
      <c r="I32" s="25"/>
      <c r="J32" s="25"/>
      <c r="K32" s="25"/>
      <c r="L32" s="46"/>
    </row>
    <row r="33" spans="2:11" ht="162.94999999999999" customHeight="1">
      <c r="B33" s="306" t="s">
        <v>184</v>
      </c>
      <c r="C33" s="307"/>
      <c r="D33" s="307"/>
      <c r="E33" s="307"/>
      <c r="F33" s="307"/>
      <c r="G33" s="307"/>
      <c r="H33" s="307"/>
      <c r="I33" s="307"/>
      <c r="J33" s="307"/>
      <c r="K33" s="308"/>
    </row>
  </sheetData>
  <mergeCells count="28">
    <mergeCell ref="B2:L2"/>
    <mergeCell ref="B3:L3"/>
    <mergeCell ref="B4:C4"/>
    <mergeCell ref="F4:G4"/>
    <mergeCell ref="H4:I4"/>
    <mergeCell ref="J4:L4"/>
    <mergeCell ref="B20:I20"/>
    <mergeCell ref="B5:C5"/>
    <mergeCell ref="B6:C6"/>
    <mergeCell ref="B7:L7"/>
    <mergeCell ref="B14:H14"/>
    <mergeCell ref="B15:L15"/>
    <mergeCell ref="B33:K33"/>
    <mergeCell ref="B9:B12"/>
    <mergeCell ref="C10:C11"/>
    <mergeCell ref="E5:E6"/>
    <mergeCell ref="F5:G6"/>
    <mergeCell ref="H5:I6"/>
    <mergeCell ref="J5:L6"/>
    <mergeCell ref="B21:I21"/>
    <mergeCell ref="B22:L22"/>
    <mergeCell ref="B23:L23"/>
    <mergeCell ref="B24:L24"/>
    <mergeCell ref="B25:L25"/>
    <mergeCell ref="D16:H16"/>
    <mergeCell ref="D17:H17"/>
    <mergeCell ref="D18:H18"/>
    <mergeCell ref="B19:H19"/>
  </mergeCells>
  <phoneticPr fontId="26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团队月度OKR 评估表</vt:lpstr>
      <vt:lpstr>团队季度OKR 评估表 </vt:lpstr>
      <vt:lpstr>部门负责人</vt:lpstr>
      <vt:lpstr>岗位绩效（一线产品经理）</vt:lpstr>
      <vt:lpstr>岗位绩效（一线研发或DBA组）</vt:lpstr>
      <vt:lpstr>岗位绩效（测试）</vt:lpstr>
      <vt:lpstr>岗位绩效(运维)</vt:lpstr>
      <vt:lpstr>岗位绩效（产品总监或小组长）</vt:lpstr>
      <vt:lpstr>岗位绩效（研发总监或研发小组长）</vt:lpstr>
      <vt:lpstr>个人月度(DBA)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acewill</dc:creator>
  <cp:lastModifiedBy>Administrator</cp:lastModifiedBy>
  <dcterms:created xsi:type="dcterms:W3CDTF">2019-08-06T00:42:00Z</dcterms:created>
  <dcterms:modified xsi:type="dcterms:W3CDTF">2020-06-01T06:33:45Z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2052-11.1.0.9584</vt:lpwstr>
  </property>
</Properties>
</file>