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 autoFilterDateGrouping="1" firstSheet="1" minimized="0" showHorizontalScroll="1" showSheetTabs="1" showVerticalScroll="1" tabRatio="600" visibility="visible" windowHeight="13140" windowWidth="24240" xWindow="-120" yWindow="-120"/>
  </bookViews>
  <sheets>
    <sheet xmlns:r="http://schemas.openxmlformats.org/officeDocument/2006/relationships" name="Template" sheetId="1" state="hidden" r:id="rId1"/>
    <sheet xmlns:r="http://schemas.openxmlformats.org/officeDocument/2006/relationships" name="GB-00445790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£&quot;#,##0;[Red]\-&quot;£&quot;#,##0" numFmtId="164"/>
    <numFmt formatCode="&quot;£&quot;#,##0_);[Red]\(&quot;£&quot;#,##0\)" numFmtId="165"/>
    <numFmt formatCode="0.0%" numFmtId="166"/>
    <numFmt formatCode="_-* #,##0_-;\-* #,##0_-;_-* &quot;-&quot;??_-;_-@_-" numFmtId="167"/>
    <numFmt formatCode="_-* #,##0.00_-;\-* #,##0.00_-;_-* &quot;-&quot;??_-;_-@_-" numFmtId="168"/>
  </numFmts>
  <fonts count="17">
    <font>
      <name val="Arial"/>
      <sz val="10"/>
    </font>
    <font>
      <name val="Tw Cen MT"/>
      <family val="2"/>
      <sz val="11"/>
    </font>
    <font>
      <name val="Arial"/>
      <family val="2"/>
      <color rgb="FF474647"/>
      <sz val="24"/>
    </font>
    <font>
      <name val="Arial"/>
      <family val="2"/>
      <color rgb="FF474647"/>
      <sz val="13.5"/>
    </font>
    <font>
      <name val="Open Sans"/>
      <family val="2"/>
      <color rgb="FF253342"/>
      <sz val="8"/>
    </font>
    <font>
      <name val="Open Sans"/>
      <family val="2"/>
      <color rgb="FF474647"/>
      <sz val="8"/>
    </font>
    <font>
      <name val="Inherit"/>
      <color rgb="FF253342"/>
      <sz val="8"/>
    </font>
    <font>
      <name val="Inherit"/>
      <b val="1"/>
      <color rgb="FF253342"/>
      <sz val="8"/>
    </font>
    <font>
      <name val="Tw Cen MT"/>
      <family val="2"/>
      <b val="1"/>
      <sz val="11"/>
    </font>
    <font>
      <name val="Tw Cen MT"/>
      <family val="2"/>
      <color rgb="FF000000"/>
      <sz val="11"/>
    </font>
    <font>
      <name val="Tw Cen MT"/>
      <family val="2"/>
      <i val="1"/>
      <color rgb="FF000000"/>
      <sz val="11"/>
    </font>
    <font>
      <name val="Tw Cen MT"/>
      <family val="2"/>
      <i val="1"/>
      <sz val="11"/>
    </font>
    <font>
      <name val="Arial"/>
      <family val="2"/>
      <color rgb="FF474647"/>
      <sz val="16"/>
    </font>
    <font>
      <name val="Arial"/>
      <family val="2"/>
      <sz val="14"/>
    </font>
    <font>
      <name val="Arial"/>
      <family val="2"/>
      <sz val="10"/>
    </font>
    <font>
      <name val="Arial"/>
      <family val="2"/>
      <sz val="14"/>
    </font>
    <font>
      <name val="Arial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2EC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E0E0E0"/>
      </top>
      <bottom style="medium">
        <color rgb="FFE0E0E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borderId="0" fillId="0" fontId="0" numFmtId="0"/>
    <xf borderId="0" fillId="0" fontId="14" numFmtId="0"/>
    <xf borderId="0" fillId="0" fontId="14" numFmtId="168"/>
  </cellStyleXfs>
  <cellXfs count="28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 wrapText="1"/>
    </xf>
    <xf applyAlignment="1" borderId="1" fillId="2" fontId="4" numFmtId="14" pivotButton="0" quotePrefix="0" xfId="0">
      <alignment horizontal="right" vertical="center"/>
    </xf>
    <xf applyAlignment="1" borderId="1" fillId="2" fontId="5" numFmtId="0" pivotButton="0" quotePrefix="0" xfId="0">
      <alignment horizontal="right" vertical="center"/>
    </xf>
    <xf applyAlignment="1" borderId="1" fillId="2" fontId="6" numFmtId="0" pivotButton="0" quotePrefix="0" xfId="0">
      <alignment horizontal="right" vertical="center" wrapText="1"/>
    </xf>
    <xf applyAlignment="1" borderId="1" fillId="2" fontId="6" numFmtId="0" pivotButton="0" quotePrefix="0" xfId="0">
      <alignment horizontal="left" vertical="center"/>
    </xf>
    <xf applyAlignment="1" borderId="1" fillId="3" fontId="7" numFmtId="0" pivotButton="0" quotePrefix="0" xfId="0">
      <alignment horizontal="left" vertical="center"/>
    </xf>
    <xf applyAlignment="1" borderId="3" fillId="4" fontId="9" numFmtId="0" pivotButton="0" quotePrefix="0" xfId="0">
      <alignment horizontal="center" readingOrder="1" vertical="center" wrapText="1"/>
    </xf>
    <xf applyAlignment="1" borderId="4" fillId="0" fontId="9" numFmtId="0" pivotButton="0" quotePrefix="0" xfId="0">
      <alignment horizontal="left" readingOrder="1" vertical="center" wrapText="1"/>
    </xf>
    <xf applyAlignment="1" borderId="5" fillId="0" fontId="10" numFmtId="0" pivotButton="0" quotePrefix="0" xfId="0">
      <alignment horizontal="left" readingOrder="1" vertical="center" wrapText="1"/>
    </xf>
    <xf applyAlignment="1" borderId="5" fillId="0" fontId="1" numFmtId="0" pivotButton="0" quotePrefix="0" xfId="0">
      <alignment vertical="center" wrapText="1"/>
    </xf>
    <xf applyAlignment="1" borderId="1" fillId="2" fontId="5" numFmtId="164" pivotButton="0" quotePrefix="0" xfId="0">
      <alignment horizontal="right" vertical="center"/>
    </xf>
    <xf applyAlignment="1" borderId="1" fillId="3" fontId="5" numFmtId="164" pivotButton="0" quotePrefix="0" xfId="0">
      <alignment horizontal="right" vertical="center"/>
    </xf>
    <xf applyAlignment="1" borderId="4" fillId="0" fontId="1" numFmtId="165" pivotButton="0" quotePrefix="0" xfId="0">
      <alignment vertical="center" wrapText="1"/>
    </xf>
    <xf applyAlignment="1" borderId="5" fillId="0" fontId="11" numFmtId="166" pivotButton="0" quotePrefix="0" xfId="0">
      <alignment vertical="center" wrapText="1"/>
    </xf>
    <xf borderId="0" fillId="0" fontId="1" numFmtId="0" pivotButton="0" quotePrefix="0" xfId="1"/>
    <xf applyAlignment="1" borderId="3" fillId="4" fontId="9" numFmtId="14" pivotButton="0" quotePrefix="0" xfId="0">
      <alignment horizontal="center" readingOrder="1" vertical="center" wrapText="1"/>
    </xf>
    <xf applyAlignment="1" borderId="0" fillId="0" fontId="12" numFmtId="0" pivotButton="0" quotePrefix="0" xfId="0">
      <alignment horizontal="left" vertical="center"/>
    </xf>
    <xf borderId="0" fillId="0" fontId="13" numFmtId="0" pivotButton="0" quotePrefix="0" xfId="0"/>
    <xf borderId="0" fillId="0" fontId="13" numFmtId="164" pivotButton="0" quotePrefix="0" xfId="0"/>
    <xf borderId="0" fillId="0" fontId="1" numFmtId="164" pivotButton="0" quotePrefix="0" xfId="0"/>
    <xf borderId="0" fillId="0" fontId="1" numFmtId="167" pivotButton="0" quotePrefix="0" xfId="2"/>
    <xf borderId="0" fillId="0" fontId="15" numFmtId="0" pivotButton="0" quotePrefix="0" xfId="0"/>
    <xf applyAlignment="1" borderId="2" fillId="0" fontId="8" numFmtId="0" pivotButton="0" quotePrefix="0" xfId="0">
      <alignment horizontal="center" vertical="center"/>
    </xf>
    <xf borderId="2" fillId="0" fontId="0" numFmtId="0" pivotButton="0" quotePrefix="0" xfId="0"/>
    <xf borderId="0" fillId="0" fontId="16" numFmtId="0" pivotButton="0" quotePrefix="0" xfId="0"/>
  </cellXfs>
  <cellStyles count="3">
    <cellStyle builtinId="0" name="Normal" xfId="0"/>
    <cellStyle name="Normal 3" xfId="1"/>
    <cellStyle builtinId="3" name="Comma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43"/>
  <sheetViews>
    <sheetView showGridLines="0" topLeftCell="B1" workbookViewId="0" zoomScale="85" zoomScaleNormal="85">
      <selection activeCell="O11" sqref="O11"/>
    </sheetView>
  </sheetViews>
  <sheetFormatPr baseColWidth="8" defaultColWidth="11.5703125" defaultRowHeight="18"/>
  <cols>
    <col customWidth="1" hidden="1" max="1" min="1" style="17" width="27.140625"/>
    <col customWidth="1" max="2" min="2" style="17" width="4.28515625"/>
    <col customWidth="1" max="3" min="3" style="1" width="22.42578125"/>
    <col customWidth="1" max="8" min="4" style="1" width="15.7109375"/>
    <col customWidth="1" max="9" min="9" style="1" width="14.85546875"/>
    <col bestFit="1" customWidth="1" max="10" min="10" style="20" width="23.42578125"/>
    <col customWidth="1" max="11" min="11" style="1" width="8.42578125"/>
    <col bestFit="1" customWidth="1" max="12" min="12" style="1" width="12.42578125"/>
    <col customWidth="1" max="36" min="13" style="1" width="11.5703125"/>
    <col customWidth="1" max="16384" min="37" style="1" width="11.5703125"/>
  </cols>
  <sheetData>
    <row r="1">
      <c r="A1" s="17" t="inlineStr">
        <is>
          <t>#pass</t>
        </is>
      </c>
    </row>
    <row customHeight="1" ht="14.45" r="2">
      <c r="A2" s="17" t="inlineStr">
        <is>
          <t>#pass</t>
        </is>
      </c>
    </row>
    <row customHeight="1" ht="15" r="3" thickBot="1">
      <c r="A3" s="17" t="inlineStr">
        <is>
          <t>#pass</t>
        </is>
      </c>
      <c r="C3" s="25">
        <f>PROPER(D14)</f>
        <v/>
      </c>
      <c r="D3" s="26" t="n"/>
      <c r="E3" s="26" t="n"/>
      <c r="F3" s="26" t="n"/>
      <c r="G3" s="26" t="n"/>
      <c r="H3" s="26" t="n"/>
      <c r="M3" s="1" t="inlineStr">
        <is>
          <t>&lt;----- this populates automatically, just copy and paste into powerpoint</t>
        </is>
      </c>
    </row>
    <row customHeight="1" ht="15" r="4" thickBot="1">
      <c r="A4" s="17" t="inlineStr">
        <is>
          <t>#pass</t>
        </is>
      </c>
      <c r="C4" s="9">
        <f>IFERROR("FYE "&amp;TEXT(H20,"0")&amp;"/"&amp;H19&amp;" (£k)","n/a")</f>
        <v/>
      </c>
      <c r="D4" s="18">
        <f>+D18</f>
        <v/>
      </c>
      <c r="E4" s="18">
        <f>+E18</f>
        <v/>
      </c>
      <c r="F4" s="18">
        <f>+F18</f>
        <v/>
      </c>
      <c r="G4" s="18">
        <f>+G18</f>
        <v/>
      </c>
      <c r="H4" s="18">
        <f>+H18</f>
        <v/>
      </c>
    </row>
    <row customHeight="1" ht="15" r="5" thickBot="1">
      <c r="A5" s="17" t="inlineStr">
        <is>
          <t>#pass</t>
        </is>
      </c>
      <c r="C5" s="10" t="inlineStr">
        <is>
          <t>Sales</t>
        </is>
      </c>
      <c r="D5" s="15">
        <f>IFERROR(D23/1000,"n/a")</f>
        <v/>
      </c>
      <c r="E5" s="15">
        <f>IFERROR(E23/1000,"n/a")</f>
        <v/>
      </c>
      <c r="F5" s="15">
        <f>IFERROR(F23/1000,"n/a")</f>
        <v/>
      </c>
      <c r="G5" s="15">
        <f>IFERROR(G23/1000,"n/a")</f>
        <v/>
      </c>
      <c r="H5" s="15">
        <f>IFERROR(H23/1000,"n/a")</f>
        <v/>
      </c>
    </row>
    <row customHeight="1" ht="15" r="6" thickBot="1">
      <c r="A6" s="17" t="inlineStr">
        <is>
          <t>#pass</t>
        </is>
      </c>
      <c r="C6" s="11" t="inlineStr">
        <is>
          <t>% growth</t>
        </is>
      </c>
      <c r="D6" s="12" t="n"/>
      <c r="E6" s="16">
        <f>IFERROR(E5/D5-1,"n/a")</f>
        <v/>
      </c>
      <c r="F6" s="16">
        <f>IFERROR(F5/E5-1,"n/a")</f>
        <v/>
      </c>
      <c r="G6" s="16">
        <f>IFERROR(G5/F5-1,"n/a")</f>
        <v/>
      </c>
      <c r="H6" s="16">
        <f>IFERROR(H5/G5-1,"n/a")</f>
        <v/>
      </c>
    </row>
    <row customHeight="1" ht="15" r="7" thickBot="1">
      <c r="A7" s="17" t="inlineStr">
        <is>
          <t>#pass</t>
        </is>
      </c>
      <c r="C7" s="10" t="inlineStr">
        <is>
          <t>Gross Profit</t>
        </is>
      </c>
      <c r="D7" s="15">
        <f>IFERROR(D25/1000,"n/a")</f>
        <v/>
      </c>
      <c r="E7" s="15">
        <f>IFERROR(E25/1000,"n/a")</f>
        <v/>
      </c>
      <c r="F7" s="15">
        <f>IFERROR(F25/1000,"n/a")</f>
        <v/>
      </c>
      <c r="G7" s="15">
        <f>IFERROR(G25/1000,"n/a")</f>
        <v/>
      </c>
      <c r="H7" s="15">
        <f>IFERROR(H25/1000,"n/a")</f>
        <v/>
      </c>
    </row>
    <row customHeight="1" ht="15" r="8" thickBot="1">
      <c r="A8" s="17" t="inlineStr">
        <is>
          <t>#pass</t>
        </is>
      </c>
      <c r="C8" s="11" t="inlineStr">
        <is>
          <t>% margin</t>
        </is>
      </c>
      <c r="D8" s="16">
        <f>IFERROR(D7/D5,"n/a")</f>
        <v/>
      </c>
      <c r="E8" s="16">
        <f>IFERROR(E7/E5,"n/a")</f>
        <v/>
      </c>
      <c r="F8" s="16">
        <f>IFERROR(F7/F5,"n/a")</f>
        <v/>
      </c>
      <c r="G8" s="16">
        <f>IFERROR(G7/G5,"n/a")</f>
        <v/>
      </c>
      <c r="H8" s="16">
        <f>IFERROR(H7/H5,"n/a")</f>
        <v/>
      </c>
    </row>
    <row customHeight="1" ht="15" r="9" thickBot="1">
      <c r="A9" s="17" t="inlineStr">
        <is>
          <t>#pass</t>
        </is>
      </c>
      <c r="C9" s="10" t="inlineStr">
        <is>
          <t>EBITDA</t>
        </is>
      </c>
      <c r="D9" s="15">
        <f>IFERROR(D28/1000,"n/a")</f>
        <v/>
      </c>
      <c r="E9" s="15">
        <f>IFERROR(E28/1000,"n/a")</f>
        <v/>
      </c>
      <c r="F9" s="15">
        <f>IFERROR(F28/1000,"n/a")</f>
        <v/>
      </c>
      <c r="G9" s="15">
        <f>IFERROR(G28/1000,"n/a")</f>
        <v/>
      </c>
      <c r="H9" s="15">
        <f>IFERROR(H28/1000,"n/a")</f>
        <v/>
      </c>
    </row>
    <row customHeight="1" ht="15" r="10" thickBot="1">
      <c r="A10" s="17" t="inlineStr">
        <is>
          <t>#pass</t>
        </is>
      </c>
      <c r="C10" s="11" t="inlineStr">
        <is>
          <t>% margin</t>
        </is>
      </c>
      <c r="D10" s="16">
        <f>IFERROR(D9/D5,"n/a")</f>
        <v/>
      </c>
      <c r="E10" s="16">
        <f>IFERROR(E9/E5,"n/a")</f>
        <v/>
      </c>
      <c r="F10" s="16">
        <f>IFERROR(F9/F5,"n/a")</f>
        <v/>
      </c>
      <c r="G10" s="16">
        <f>IFERROR(G9/G5,"n/a")</f>
        <v/>
      </c>
      <c r="H10" s="16">
        <f>IFERROR(H9/H5,"n/a")</f>
        <v/>
      </c>
    </row>
    <row r="11">
      <c r="A11" s="17" t="inlineStr">
        <is>
          <t>#pass</t>
        </is>
      </c>
      <c r="C11" s="1" t="inlineStr">
        <is>
          <t># Employees</t>
        </is>
      </c>
      <c r="D11" s="23">
        <f>+VALUE(D43)</f>
        <v/>
      </c>
      <c r="E11" s="23">
        <f>+VALUE(E43)</f>
        <v/>
      </c>
      <c r="F11" s="23">
        <f>+VALUE(F43)</f>
        <v/>
      </c>
      <c r="G11" s="23">
        <f>+VALUE(G43)</f>
        <v/>
      </c>
      <c r="H11" s="23">
        <f>+VALUE(H43)</f>
        <v/>
      </c>
    </row>
    <row customHeight="1" ht="20.25" r="12">
      <c r="A12" s="17" t="inlineStr">
        <is>
          <t>#pass</t>
        </is>
      </c>
      <c r="K12" s="19" t="inlineStr">
        <is>
          <t>Group Structure</t>
        </is>
      </c>
      <c r="L12" s="3" t="n"/>
    </row>
    <row r="13">
      <c r="A13" s="17" t="inlineStr">
        <is>
          <t>#pass</t>
        </is>
      </c>
    </row>
    <row customHeight="1" ht="29.45" r="14">
      <c r="A14" s="17" t="inlineStr">
        <is>
          <t>#pass</t>
        </is>
      </c>
      <c r="D14" s="2" t="inlineStr">
        <is>
          <t>Company</t>
        </is>
      </c>
      <c r="J14" s="20" t="inlineStr">
        <is>
          <t>Ultimate Parent</t>
        </is>
      </c>
    </row>
    <row r="15">
      <c r="A15" s="17" t="inlineStr">
        <is>
          <t>#pass</t>
        </is>
      </c>
      <c r="J15" s="20" t="inlineStr">
        <is>
          <t>Immediate Parent</t>
        </is>
      </c>
    </row>
    <row customHeight="1" ht="35.45" r="16" thickBot="1">
      <c r="A16" s="17" t="inlineStr">
        <is>
          <t>#plprofitAndLoss</t>
        </is>
      </c>
      <c r="C16" s="3" t="inlineStr">
        <is>
          <t>Profit &amp; Loss</t>
        </is>
      </c>
      <c r="J16" s="20" t="inlineStr">
        <is>
          <t>Subsidiaries</t>
        </is>
      </c>
    </row>
    <row customHeight="1" ht="14.45" r="17" thickBot="1">
      <c r="A17" s="17" t="inlineStr">
        <is>
          <t>yearEndDate</t>
        </is>
      </c>
      <c r="C17" s="4" t="n"/>
      <c r="D17" s="4" t="inlineStr">
        <is>
          <t>2016-03-31T00:00:00Z</t>
        </is>
      </c>
      <c r="E17" s="4" t="inlineStr">
        <is>
          <t>2017-03-31T00:00:00Z</t>
        </is>
      </c>
      <c r="F17" s="4" t="inlineStr">
        <is>
          <t>2018-03-31T00:00:00Z</t>
        </is>
      </c>
      <c r="G17" s="4" t="inlineStr">
        <is>
          <t>2019-03-31T00:00:00Z</t>
        </is>
      </c>
      <c r="H17" s="4" t="inlineStr">
        <is>
          <t>2020-03-31T00:00:00Z</t>
        </is>
      </c>
    </row>
    <row customHeight="1" ht="14.45" r="18" thickBot="1">
      <c r="A18" s="17" t="inlineStr">
        <is>
          <t>#pass</t>
        </is>
      </c>
      <c r="C18" s="4" t="inlineStr">
        <is>
          <t>Year</t>
        </is>
      </c>
      <c r="D18" s="4">
        <f>LEFT(D17,4)</f>
        <v/>
      </c>
      <c r="E18" s="4">
        <f>LEFT(E17,4)</f>
        <v/>
      </c>
      <c r="F18" s="4">
        <f>LEFT(F17,4)</f>
        <v/>
      </c>
      <c r="G18" s="4">
        <f>LEFT(G17,4)</f>
        <v/>
      </c>
      <c r="H18" s="4">
        <f>LEFT(H17,4)</f>
        <v/>
      </c>
    </row>
    <row customHeight="1" ht="14.45" r="19" thickBot="1">
      <c r="A19" s="17" t="inlineStr">
        <is>
          <t>#pass</t>
        </is>
      </c>
      <c r="C19" s="4" t="inlineStr">
        <is>
          <t>Month</t>
        </is>
      </c>
      <c r="D19" s="4">
        <f>MID(D17,6,2)</f>
        <v/>
      </c>
      <c r="E19" s="4">
        <f>MID(E17,6,2)</f>
        <v/>
      </c>
      <c r="F19" s="4">
        <f>MID(F17,6,2)</f>
        <v/>
      </c>
      <c r="G19" s="4">
        <f>MID(G17,6,2)</f>
        <v/>
      </c>
      <c r="H19" s="4">
        <f>MID(H17,6,2)</f>
        <v/>
      </c>
    </row>
    <row customHeight="1" ht="14.45" r="20" thickBot="1">
      <c r="A20" s="17" t="inlineStr">
        <is>
          <t>#pass</t>
        </is>
      </c>
      <c r="C20" s="4" t="inlineStr">
        <is>
          <t>Day</t>
        </is>
      </c>
      <c r="D20" s="4">
        <f>MID(D17,9,2)</f>
        <v/>
      </c>
      <c r="E20" s="4">
        <f>MID(E17,9,2)</f>
        <v/>
      </c>
      <c r="F20" s="4">
        <f>MID(F17,9,2)</f>
        <v/>
      </c>
      <c r="G20" s="4">
        <f>MID(G17,9,2)</f>
        <v/>
      </c>
      <c r="H20" s="4">
        <f>MID(H17,9,2)</f>
        <v/>
      </c>
    </row>
    <row customHeight="1" ht="14.45" r="21" thickBot="1">
      <c r="A21" s="17" t="inlineStr">
        <is>
          <t>currency</t>
        </is>
      </c>
      <c r="C21" s="6" t="inlineStr">
        <is>
          <t>Currency</t>
        </is>
      </c>
      <c r="D21" s="5" t="inlineStr">
        <is>
          <t>GBP</t>
        </is>
      </c>
      <c r="E21" s="5" t="inlineStr">
        <is>
          <t>GBP</t>
        </is>
      </c>
      <c r="F21" s="5" t="inlineStr">
        <is>
          <t>GBP</t>
        </is>
      </c>
      <c r="G21" s="5" t="inlineStr">
        <is>
          <t>GBP</t>
        </is>
      </c>
      <c r="H21" s="5" t="inlineStr">
        <is>
          <t>GBP</t>
        </is>
      </c>
    </row>
    <row customHeight="1" ht="14.45" r="22" thickBot="1">
      <c r="A22" s="17" t="inlineStr">
        <is>
          <t>consolidatedAccounts</t>
        </is>
      </c>
      <c r="C22" s="6" t="inlineStr">
        <is>
          <t>Consolidated A/Cs</t>
        </is>
      </c>
      <c r="D22" s="5" t="b">
        <v>1</v>
      </c>
      <c r="E22" s="5" t="b">
        <v>1</v>
      </c>
      <c r="F22" s="5" t="b">
        <v>1</v>
      </c>
      <c r="G22" s="5" t="b">
        <v>1</v>
      </c>
      <c r="H22" s="5" t="b">
        <v>1</v>
      </c>
    </row>
    <row customHeight="1" ht="15" r="23" thickBot="1">
      <c r="A23" s="17" t="inlineStr">
        <is>
          <t>revenue</t>
        </is>
      </c>
      <c r="C23" s="8" t="inlineStr">
        <is>
          <t>Revenue</t>
        </is>
      </c>
      <c r="D23" s="14" t="n"/>
      <c r="E23" s="14" t="n"/>
      <c r="F23" s="14" t="n"/>
      <c r="G23" s="14" t="n"/>
      <c r="H23" s="14" t="n"/>
    </row>
    <row customHeight="1" ht="14.45" r="24" thickBot="1">
      <c r="A24" s="17" t="inlineStr">
        <is>
          <t>operatingCosts</t>
        </is>
      </c>
      <c r="C24" s="7" t="inlineStr">
        <is>
          <t>Operating Costs</t>
        </is>
      </c>
      <c r="D24" s="13" t="n"/>
      <c r="E24" s="13" t="n"/>
      <c r="F24" s="13" t="n"/>
      <c r="G24" s="13" t="n"/>
      <c r="H24" s="13" t="n"/>
    </row>
    <row customHeight="1" ht="14.45" r="25" thickBot="1">
      <c r="A25" s="17" t="inlineStr">
        <is>
          <t>grossProfit</t>
        </is>
      </c>
      <c r="C25" s="8" t="inlineStr">
        <is>
          <t>Gross Profit</t>
        </is>
      </c>
      <c r="D25" s="14">
        <f>+D30+D24-D26</f>
        <v/>
      </c>
      <c r="E25" s="14">
        <f>+E30+E24-E26</f>
        <v/>
      </c>
      <c r="F25" s="14">
        <f>+F30+F24-F26</f>
        <v/>
      </c>
      <c r="G25" s="14">
        <f>+G30+G24-G26</f>
        <v/>
      </c>
      <c r="H25" s="14">
        <f>+H30+H24-H26</f>
        <v/>
      </c>
    </row>
    <row customHeight="1" ht="14.45" r="26" thickBot="1">
      <c r="A26" s="17" t="inlineStr">
        <is>
          <t>wagesAndSalaries</t>
        </is>
      </c>
      <c r="C26" s="7" t="inlineStr">
        <is>
          <t>Wages &amp; Salaries</t>
        </is>
      </c>
      <c r="D26" s="13" t="n"/>
      <c r="E26" s="13" t="n"/>
      <c r="F26" s="13" t="n"/>
      <c r="G26" s="13" t="n"/>
      <c r="H26" s="13" t="n"/>
    </row>
    <row customHeight="1" ht="14.45" r="27" thickBot="1">
      <c r="A27" s="17" t="inlineStr">
        <is>
          <t>pensionCosts</t>
        </is>
      </c>
      <c r="C27" s="7" t="inlineStr">
        <is>
          <t>Pension Costs</t>
        </is>
      </c>
      <c r="D27" s="13" t="n"/>
      <c r="E27" s="13" t="n"/>
      <c r="F27" s="13" t="n"/>
      <c r="G27" s="13" t="n"/>
      <c r="H27" s="13" t="n"/>
    </row>
    <row customHeight="1" ht="15" r="28" thickBot="1">
      <c r="A28" s="17" t="inlineStr">
        <is>
          <t>#pass</t>
        </is>
      </c>
      <c r="C28" s="8" t="inlineStr">
        <is>
          <t>EBITDA</t>
        </is>
      </c>
      <c r="D28" s="14">
        <f>+D30+D29</f>
        <v/>
      </c>
      <c r="E28" s="14">
        <f>+E30+E29</f>
        <v/>
      </c>
      <c r="F28" s="14">
        <f>+F30+F29</f>
        <v/>
      </c>
      <c r="G28" s="14">
        <f>+G30+G29</f>
        <v/>
      </c>
      <c r="H28" s="14">
        <f>+H30+H29</f>
        <v/>
      </c>
    </row>
    <row customHeight="1" ht="14.45" r="29" thickBot="1">
      <c r="A29" s="17" t="inlineStr">
        <is>
          <t>depreciation</t>
        </is>
      </c>
      <c r="C29" s="7" t="inlineStr">
        <is>
          <t>Depreciation</t>
        </is>
      </c>
      <c r="D29" s="13" t="n"/>
      <c r="E29" s="13" t="n"/>
      <c r="F29" s="13" t="n"/>
      <c r="G29" s="13" t="n"/>
      <c r="H29" s="13" t="n"/>
    </row>
    <row customHeight="1" ht="14.45" r="30" thickBot="1">
      <c r="A30" s="17" t="inlineStr">
        <is>
          <t>operatingProfit</t>
        </is>
      </c>
      <c r="C30" s="8" t="inlineStr">
        <is>
          <t>Operating Profit</t>
        </is>
      </c>
      <c r="D30" s="14" t="n">
        <v>43476561</v>
      </c>
      <c r="E30" s="14" t="n">
        <v>51772458</v>
      </c>
      <c r="F30" s="14" t="n">
        <v>53124683</v>
      </c>
      <c r="G30" s="14" t="n">
        <v>57818742</v>
      </c>
      <c r="H30" s="14" t="n">
        <v>65870487</v>
      </c>
      <c r="J30" s="21" t="n"/>
      <c r="K30" s="22" t="n"/>
    </row>
    <row customHeight="1" ht="14.45" r="31" thickBot="1">
      <c r="A31" s="17" t="inlineStr">
        <is>
          <t>amortisation</t>
        </is>
      </c>
      <c r="C31" s="7" t="inlineStr">
        <is>
          <t>Amortisation</t>
        </is>
      </c>
      <c r="D31" s="13" t="n"/>
      <c r="E31" s="13" t="n"/>
      <c r="F31" s="13" t="n"/>
      <c r="G31" s="13" t="n"/>
      <c r="H31" s="13" t="n"/>
    </row>
    <row customHeight="1" ht="14.45" r="32" thickBot="1">
      <c r="A32" s="17" t="inlineStr">
        <is>
          <t>financialIncome</t>
        </is>
      </c>
      <c r="C32" s="7" t="inlineStr">
        <is>
          <t>Financial Income</t>
        </is>
      </c>
      <c r="D32" s="13" t="n"/>
      <c r="E32" s="13" t="n"/>
      <c r="F32" s="13" t="n"/>
      <c r="G32" s="13" t="n"/>
      <c r="H32" s="13" t="n"/>
    </row>
    <row customHeight="1" ht="14.45" r="33" thickBot="1">
      <c r="A33" s="17" t="inlineStr">
        <is>
          <t>financialExpenses</t>
        </is>
      </c>
      <c r="C33" s="7" t="inlineStr">
        <is>
          <t>Financial Expenses</t>
        </is>
      </c>
      <c r="D33" s="13" t="n"/>
      <c r="E33" s="13" t="n"/>
      <c r="F33" s="13" t="n"/>
      <c r="G33" s="13" t="n"/>
      <c r="H33" s="13" t="n"/>
    </row>
    <row customHeight="1" ht="14.45" r="34" thickBot="1">
      <c r="A34" s="17" t="inlineStr">
        <is>
          <t>extraordinaryIncome</t>
        </is>
      </c>
      <c r="C34" s="7" t="inlineStr">
        <is>
          <t>Extraordinary Income</t>
        </is>
      </c>
      <c r="D34" s="13" t="n"/>
      <c r="E34" s="13" t="n"/>
      <c r="F34" s="13" t="n"/>
      <c r="G34" s="13" t="n"/>
      <c r="H34" s="13" t="n"/>
    </row>
    <row customHeight="1" ht="14.45" r="35" thickBot="1">
      <c r="A35" s="17" t="inlineStr">
        <is>
          <t>extraordinaryCosts</t>
        </is>
      </c>
      <c r="C35" s="7" t="inlineStr">
        <is>
          <t>Extraordinary Costs</t>
        </is>
      </c>
      <c r="D35" s="13" t="n"/>
      <c r="E35" s="13" t="n"/>
      <c r="F35" s="13" t="n"/>
      <c r="G35" s="13" t="n"/>
      <c r="H35" s="13" t="n"/>
    </row>
    <row customHeight="1" ht="15" r="36" thickBot="1">
      <c r="A36" s="17" t="inlineStr">
        <is>
          <t>profitBeforeTax</t>
        </is>
      </c>
      <c r="C36" s="8" t="inlineStr">
        <is>
          <t>Pre Tax Profit</t>
        </is>
      </c>
      <c r="D36" s="14" t="n"/>
      <c r="E36" s="14" t="n"/>
      <c r="F36" s="14" t="n"/>
      <c r="G36" s="14" t="n"/>
      <c r="H36" s="14" t="n"/>
    </row>
    <row customHeight="1" ht="14.45" r="37" thickBot="1">
      <c r="A37" s="17" t="inlineStr">
        <is>
          <t>tax</t>
        </is>
      </c>
      <c r="C37" s="7" t="inlineStr">
        <is>
          <t xml:space="preserve">Tax </t>
        </is>
      </c>
      <c r="D37" s="13" t="n"/>
      <c r="E37" s="13" t="n"/>
      <c r="F37" s="13" t="n"/>
      <c r="G37" s="13" t="n"/>
      <c r="H37" s="13" t="n"/>
    </row>
    <row customHeight="1" ht="15" r="38" thickBot="1">
      <c r="A38" s="17" t="inlineStr">
        <is>
          <t>profitAfterTax</t>
        </is>
      </c>
      <c r="C38" s="8" t="inlineStr">
        <is>
          <t>Profit After Tax</t>
        </is>
      </c>
      <c r="D38" s="14" t="n"/>
      <c r="E38" s="14" t="n"/>
      <c r="F38" s="14" t="n"/>
      <c r="G38" s="14" t="n"/>
      <c r="H38" s="14" t="n"/>
    </row>
    <row customHeight="1" ht="14.45" r="39" thickBot="1">
      <c r="A39" s="17" t="inlineStr">
        <is>
          <t>dividends</t>
        </is>
      </c>
      <c r="C39" s="7" t="inlineStr">
        <is>
          <t>Dividends</t>
        </is>
      </c>
      <c r="D39" s="13" t="n"/>
      <c r="E39" s="13" t="n"/>
      <c r="F39" s="13" t="n"/>
      <c r="G39" s="13" t="n"/>
      <c r="H39" s="13" t="n"/>
    </row>
    <row customHeight="1" ht="14.45" r="40" thickBot="1">
      <c r="A40" s="17" t="inlineStr">
        <is>
          <t>minorityInterests</t>
        </is>
      </c>
      <c r="C40" s="7" t="inlineStr">
        <is>
          <t>Minority Interests</t>
        </is>
      </c>
      <c r="D40" s="13" t="n"/>
      <c r="E40" s="13" t="n"/>
      <c r="F40" s="13" t="n"/>
      <c r="G40" s="13" t="n"/>
      <c r="H40" s="13" t="n"/>
    </row>
    <row customHeight="1" ht="14.45" r="41" thickBot="1">
      <c r="A41" s="17" t="inlineStr">
        <is>
          <t>otherAppropriations</t>
        </is>
      </c>
      <c r="C41" s="7" t="inlineStr">
        <is>
          <t>Other Appropriations</t>
        </is>
      </c>
      <c r="D41" s="13" t="n"/>
      <c r="E41" s="13" t="n"/>
      <c r="F41" s="13" t="n"/>
      <c r="G41" s="13" t="n"/>
      <c r="H41" s="13" t="n"/>
    </row>
    <row customHeight="1" ht="15" r="42" thickBot="1">
      <c r="A42" s="17" t="inlineStr">
        <is>
          <t>retainedProfit</t>
        </is>
      </c>
      <c r="C42" s="8" t="inlineStr">
        <is>
          <t>Retained Profit</t>
        </is>
      </c>
      <c r="D42" s="14" t="n"/>
      <c r="E42" s="14" t="n"/>
      <c r="F42" s="14" t="n"/>
      <c r="G42" s="14" t="n"/>
      <c r="H42" s="14" t="n"/>
    </row>
    <row r="43">
      <c r="A43" s="17" t="inlineStr">
        <is>
          <t>#employees</t>
        </is>
      </c>
      <c r="C43" s="1" t="inlineStr">
        <is>
          <t>Employees</t>
        </is>
      </c>
    </row>
  </sheetData>
  <mergeCells count="1">
    <mergeCell ref="C3:H3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M44"/>
  <sheetViews>
    <sheetView workbookViewId="0">
      <selection activeCell="A1" sqref="A1"/>
    </sheetView>
  </sheetViews>
  <sheetFormatPr baseColWidth="8" defaultColWidth="11.5703125" defaultRowHeight="18"/>
  <cols>
    <col customWidth="1" hidden="1" max="1" min="1" style="17" width="27.140625"/>
    <col customWidth="1" max="2" min="2" style="17" width="4.28515625"/>
    <col customWidth="1" max="3" min="3" style="1" width="22.42578125"/>
    <col customWidth="1" max="8" min="4" style="1" width="15.7109375"/>
    <col customWidth="1" max="9" min="9" style="1" width="14.85546875"/>
    <col bestFit="1" customWidth="1" max="10" min="10" style="20" width="23.42578125"/>
    <col customWidth="1" max="11" min="11" style="1" width="8.42578125"/>
    <col bestFit="1" customWidth="1" max="12" min="12" style="1" width="12.42578125"/>
    <col customWidth="1" max="36" min="13" style="1" width="11.5703125"/>
    <col customWidth="1" max="16384" min="37" style="1" width="11.5703125"/>
  </cols>
  <sheetData>
    <row r="1">
      <c r="A1" s="17" t="inlineStr">
        <is>
          <t>#pass</t>
        </is>
      </c>
    </row>
    <row customHeight="1" ht="14.45" r="2">
      <c r="A2" s="17" t="inlineStr">
        <is>
          <t>#pass</t>
        </is>
      </c>
    </row>
    <row customHeight="1" ht="15" r="3" thickBot="1">
      <c r="A3" s="17" t="inlineStr">
        <is>
          <t>#pass</t>
        </is>
      </c>
      <c r="C3" s="25">
        <f>PROPER(D14)</f>
        <v/>
      </c>
      <c r="D3" s="26" t="n"/>
      <c r="E3" s="26" t="n"/>
      <c r="F3" s="26" t="n"/>
      <c r="G3" s="26" t="n"/>
      <c r="H3" s="26" t="n"/>
      <c r="M3" s="1" t="inlineStr">
        <is>
          <t>&lt;----- this populates automatically, just copy and paste into powerpoint</t>
        </is>
      </c>
    </row>
    <row customHeight="1" ht="15" r="4" thickBot="1">
      <c r="A4" s="17" t="inlineStr">
        <is>
          <t>#pass</t>
        </is>
      </c>
      <c r="C4" s="9">
        <f>IFERROR("FYE "&amp;TEXT(H20,"0")&amp;"/"&amp;H19&amp;" (£k)","n/a")</f>
        <v/>
      </c>
      <c r="D4" s="18">
        <f>+D18</f>
        <v/>
      </c>
      <c r="E4" s="18">
        <f>+E18</f>
        <v/>
      </c>
      <c r="F4" s="18">
        <f>+F18</f>
        <v/>
      </c>
      <c r="G4" s="18">
        <f>+G18</f>
        <v/>
      </c>
      <c r="H4" s="18">
        <f>+H18</f>
        <v/>
      </c>
    </row>
    <row customHeight="1" ht="15" r="5" thickBot="1">
      <c r="A5" s="17" t="inlineStr">
        <is>
          <t>#pass</t>
        </is>
      </c>
      <c r="C5" s="10" t="inlineStr">
        <is>
          <t>Sales</t>
        </is>
      </c>
      <c r="D5" s="15">
        <f>IFERROR(D23/1000,"n/a")</f>
        <v/>
      </c>
      <c r="E5" s="15">
        <f>IFERROR(E23/1000,"n/a")</f>
        <v/>
      </c>
      <c r="F5" s="15">
        <f>IFERROR(F23/1000,"n/a")</f>
        <v/>
      </c>
      <c r="G5" s="15">
        <f>IFERROR(G23/1000,"n/a")</f>
        <v/>
      </c>
      <c r="H5" s="15">
        <f>IFERROR(H23/1000,"n/a")</f>
        <v/>
      </c>
    </row>
    <row customHeight="1" ht="15" r="6" thickBot="1">
      <c r="A6" s="17" t="inlineStr">
        <is>
          <t>#pass</t>
        </is>
      </c>
      <c r="C6" s="11" t="inlineStr">
        <is>
          <t>% growth</t>
        </is>
      </c>
      <c r="D6" s="12" t="n"/>
      <c r="E6" s="16">
        <f>IFERROR(E5/D5-1,"n/a")</f>
        <v/>
      </c>
      <c r="F6" s="16">
        <f>IFERROR(F5/E5-1,"n/a")</f>
        <v/>
      </c>
      <c r="G6" s="16">
        <f>IFERROR(G5/F5-1,"n/a")</f>
        <v/>
      </c>
      <c r="H6" s="16">
        <f>IFERROR(H5/G5-1,"n/a")</f>
        <v/>
      </c>
    </row>
    <row customHeight="1" ht="15" r="7" thickBot="1">
      <c r="A7" s="17" t="inlineStr">
        <is>
          <t>#pass</t>
        </is>
      </c>
      <c r="C7" s="10" t="inlineStr">
        <is>
          <t>Gross Profit</t>
        </is>
      </c>
      <c r="D7" s="15">
        <f>IFERROR(D25/1000,"n/a")</f>
        <v/>
      </c>
      <c r="E7" s="15">
        <f>IFERROR(E25/1000,"n/a")</f>
        <v/>
      </c>
      <c r="F7" s="15">
        <f>IFERROR(F25/1000,"n/a")</f>
        <v/>
      </c>
      <c r="G7" s="15">
        <f>IFERROR(G25/1000,"n/a")</f>
        <v/>
      </c>
      <c r="H7" s="15">
        <f>IFERROR(H25/1000,"n/a")</f>
        <v/>
      </c>
    </row>
    <row customHeight="1" ht="15" r="8" thickBot="1">
      <c r="A8" s="17" t="inlineStr">
        <is>
          <t>#pass</t>
        </is>
      </c>
      <c r="C8" s="11" t="inlineStr">
        <is>
          <t>% margin</t>
        </is>
      </c>
      <c r="D8" s="16">
        <f>IFERROR(D7/D5,"n/a")</f>
        <v/>
      </c>
      <c r="E8" s="16">
        <f>IFERROR(E7/E5,"n/a")</f>
        <v/>
      </c>
      <c r="F8" s="16">
        <f>IFERROR(F7/F5,"n/a")</f>
        <v/>
      </c>
      <c r="G8" s="16">
        <f>IFERROR(G7/G5,"n/a")</f>
        <v/>
      </c>
      <c r="H8" s="16">
        <f>IFERROR(H7/H5,"n/a")</f>
        <v/>
      </c>
    </row>
    <row customHeight="1" ht="15" r="9" thickBot="1">
      <c r="A9" s="17" t="inlineStr">
        <is>
          <t>#pass</t>
        </is>
      </c>
      <c r="C9" s="10" t="inlineStr">
        <is>
          <t>EBITDA</t>
        </is>
      </c>
      <c r="D9" s="15">
        <f>IFERROR(D28/1000,"n/a")</f>
        <v/>
      </c>
      <c r="E9" s="15">
        <f>IFERROR(E28/1000,"n/a")</f>
        <v/>
      </c>
      <c r="F9" s="15">
        <f>IFERROR(F28/1000,"n/a")</f>
        <v/>
      </c>
      <c r="G9" s="15">
        <f>IFERROR(G28/1000,"n/a")</f>
        <v/>
      </c>
      <c r="H9" s="15">
        <f>IFERROR(H28/1000,"n/a")</f>
        <v/>
      </c>
    </row>
    <row customHeight="1" ht="15" r="10" thickBot="1">
      <c r="A10" s="17" t="inlineStr">
        <is>
          <t>#pass</t>
        </is>
      </c>
      <c r="C10" s="11" t="inlineStr">
        <is>
          <t>% margin</t>
        </is>
      </c>
      <c r="D10" s="16">
        <f>IFERROR(D9/D5,"n/a")</f>
        <v/>
      </c>
      <c r="E10" s="16">
        <f>IFERROR(E9/E5,"n/a")</f>
        <v/>
      </c>
      <c r="F10" s="16">
        <f>IFERROR(F9/F5,"n/a")</f>
        <v/>
      </c>
      <c r="G10" s="16">
        <f>IFERROR(G9/G5,"n/a")</f>
        <v/>
      </c>
      <c r="H10" s="16">
        <f>IFERROR(H9/H5,"n/a")</f>
        <v/>
      </c>
    </row>
    <row r="11">
      <c r="A11" s="17" t="inlineStr">
        <is>
          <t>#pass</t>
        </is>
      </c>
      <c r="C11" s="1" t="inlineStr">
        <is>
          <t># Employees</t>
        </is>
      </c>
      <c r="D11" s="23">
        <f>+VALUE(D43)</f>
        <v/>
      </c>
      <c r="E11" s="23">
        <f>+VALUE(E43)</f>
        <v/>
      </c>
      <c r="F11" s="23">
        <f>+VALUE(F43)</f>
        <v/>
      </c>
      <c r="G11" s="23">
        <f>+VALUE(G43)</f>
        <v/>
      </c>
      <c r="H11" s="23">
        <f>+VALUE(H43)</f>
        <v/>
      </c>
    </row>
    <row customHeight="1" ht="20.25" r="12">
      <c r="A12" s="17" t="inlineStr">
        <is>
          <t>#pass</t>
        </is>
      </c>
      <c r="K12" s="19" t="inlineStr">
        <is>
          <t>Group Structure</t>
        </is>
      </c>
      <c r="L12" s="3" t="n"/>
    </row>
    <row r="13">
      <c r="A13" s="17" t="inlineStr">
        <is>
          <t>#pass</t>
        </is>
      </c>
    </row>
    <row customHeight="1" ht="29.45" r="14">
      <c r="A14" s="17" t="inlineStr">
        <is>
          <t>#pass</t>
        </is>
      </c>
      <c r="D14" s="2" t="inlineStr">
        <is>
          <t>TESCO PLC</t>
        </is>
      </c>
      <c r="J14" s="20" t="inlineStr">
        <is>
          <t>Ultimate Parent</t>
        </is>
      </c>
      <c r="K14" t="inlineStr">
        <is>
          <t>n/a</t>
        </is>
      </c>
    </row>
    <row r="15">
      <c r="A15" s="17" t="inlineStr">
        <is>
          <t>#pass</t>
        </is>
      </c>
      <c r="J15" s="20" t="inlineStr">
        <is>
          <t>Immediate Parent</t>
        </is>
      </c>
      <c r="K15" t="inlineStr">
        <is>
          <t>n/a</t>
        </is>
      </c>
    </row>
    <row customHeight="1" ht="35.45" r="16" thickBot="1">
      <c r="A16" s="17" t="inlineStr">
        <is>
          <t>#plprofitAndLoss</t>
        </is>
      </c>
      <c r="C16" s="3" t="inlineStr">
        <is>
          <t>Profit &amp; Loss</t>
        </is>
      </c>
      <c r="J16" s="20" t="inlineStr">
        <is>
          <t>Subsidiaries</t>
        </is>
      </c>
      <c r="K16" t="inlineStr">
        <is>
          <t>DUNNHUMBY SPAIN (ES - B86662608)</t>
        </is>
      </c>
    </row>
    <row customHeight="1" ht="14.45" r="17" thickBot="1">
      <c r="A17" s="17" t="inlineStr">
        <is>
          <t>yearEndDate</t>
        </is>
      </c>
      <c r="C17" s="4" t="n"/>
      <c r="D17" s="4" t="inlineStr">
        <is>
          <t>2017-02-25T00:00:00Z</t>
        </is>
      </c>
      <c r="E17" s="4" t="inlineStr">
        <is>
          <t>2018-02-24T00:00:00Z</t>
        </is>
      </c>
      <c r="F17" s="4" t="inlineStr">
        <is>
          <t>2019-02-23T00:00:00Z</t>
        </is>
      </c>
      <c r="G17" s="4" t="inlineStr">
        <is>
          <t>2020-02-29T00:00:00Z</t>
        </is>
      </c>
      <c r="H17" s="4" t="inlineStr">
        <is>
          <t>2021-02-27T00:00:00Z</t>
        </is>
      </c>
      <c r="K17" t="inlineStr">
        <is>
          <t>TESCO IRELAND LIMITED (IE - IE019542)</t>
        </is>
      </c>
    </row>
    <row customHeight="1" ht="14.45" r="18" thickBot="1">
      <c r="A18" s="17" t="inlineStr">
        <is>
          <t>#pass</t>
        </is>
      </c>
      <c r="C18" s="4" t="inlineStr">
        <is>
          <t>Year</t>
        </is>
      </c>
      <c r="D18" s="4">
        <f>LEFT(D17,4)</f>
        <v/>
      </c>
      <c r="E18" s="4">
        <f>LEFT(E17,4)</f>
        <v/>
      </c>
      <c r="F18" s="4">
        <f>LEFT(F17,4)</f>
        <v/>
      </c>
      <c r="G18" s="4">
        <f>LEFT(G17,4)</f>
        <v/>
      </c>
      <c r="H18" s="4">
        <f>LEFT(H17,4)</f>
        <v/>
      </c>
      <c r="K18" t="inlineStr">
        <is>
          <t>LONGFORD CENTRE MANAGEMENT SERVICES LIMITED (IE - IE197599)</t>
        </is>
      </c>
    </row>
    <row customHeight="1" ht="14.45" r="19" thickBot="1">
      <c r="A19" s="17" t="inlineStr">
        <is>
          <t>#pass</t>
        </is>
      </c>
      <c r="C19" s="4" t="inlineStr">
        <is>
          <t>Month</t>
        </is>
      </c>
      <c r="D19" s="4">
        <f>MID(D17,6,2)</f>
        <v/>
      </c>
      <c r="E19" s="4">
        <f>MID(E17,6,2)</f>
        <v/>
      </c>
      <c r="F19" s="4">
        <f>MID(F17,6,2)</f>
        <v/>
      </c>
      <c r="G19" s="4">
        <f>MID(G17,6,2)</f>
        <v/>
      </c>
      <c r="H19" s="4">
        <f>MID(H17,6,2)</f>
        <v/>
      </c>
      <c r="K19" t="inlineStr">
        <is>
          <t>COMMERCIAL INVESTMENTS LIMITED (IE - IE021126)</t>
        </is>
      </c>
    </row>
    <row customHeight="1" ht="14.45" r="20" thickBot="1">
      <c r="A20" s="17" t="inlineStr">
        <is>
          <t>#pass</t>
        </is>
      </c>
      <c r="C20" s="4" t="inlineStr">
        <is>
          <t>Day</t>
        </is>
      </c>
      <c r="D20" s="4">
        <f>MID(D17,9,2)</f>
        <v/>
      </c>
      <c r="E20" s="4">
        <f>MID(E17,9,2)</f>
        <v/>
      </c>
      <c r="F20" s="4">
        <f>MID(F17,9,2)</f>
        <v/>
      </c>
      <c r="G20" s="4">
        <f>MID(G17,9,2)</f>
        <v/>
      </c>
      <c r="H20" s="4">
        <f>MID(H17,9,2)</f>
        <v/>
      </c>
      <c r="K20" t="inlineStr">
        <is>
          <t>R.J.D. HOLDINGS UNLIMITED COMPANY (IE - IE049851)</t>
        </is>
      </c>
    </row>
    <row customHeight="1" ht="14.45" r="21" thickBot="1">
      <c r="A21" s="17" t="inlineStr">
        <is>
          <t>currency</t>
        </is>
      </c>
      <c r="C21" s="6" t="inlineStr">
        <is>
          <t>Currency</t>
        </is>
      </c>
      <c r="D21" s="5" t="inlineStr">
        <is>
          <t>GBP</t>
        </is>
      </c>
      <c r="E21" s="5" t="inlineStr">
        <is>
          <t>GBP</t>
        </is>
      </c>
      <c r="F21" s="5" t="inlineStr">
        <is>
          <t>GBP</t>
        </is>
      </c>
      <c r="G21" s="5" t="inlineStr">
        <is>
          <t>GBP</t>
        </is>
      </c>
      <c r="H21" s="5" t="inlineStr">
        <is>
          <t>GBP</t>
        </is>
      </c>
      <c r="K21" t="inlineStr">
        <is>
          <t>CLONDALKIN PROPERTIES LIMITED (IE - IE024089)</t>
        </is>
      </c>
    </row>
    <row customHeight="1" ht="14.45" r="22" thickBot="1">
      <c r="A22" s="17" t="inlineStr">
        <is>
          <t>consolidatedAccounts</t>
        </is>
      </c>
      <c r="C22" s="6" t="inlineStr">
        <is>
          <t>Consolidated A/Cs</t>
        </is>
      </c>
      <c r="D22" s="5" t="b">
        <v>1</v>
      </c>
      <c r="E22" s="5" t="b">
        <v>1</v>
      </c>
      <c r="F22" s="5" t="b">
        <v>1</v>
      </c>
      <c r="G22" s="5" t="b">
        <v>1</v>
      </c>
      <c r="H22" s="5" t="b">
        <v>1</v>
      </c>
      <c r="K22" t="inlineStr">
        <is>
          <t>NABOLA DEVELOPMENT LIMITED (IE - IE073270)</t>
        </is>
      </c>
    </row>
    <row customHeight="1" ht="15" r="23" thickBot="1">
      <c r="A23" s="17" t="inlineStr">
        <is>
          <t>revenue</t>
        </is>
      </c>
      <c r="C23" s="8" t="inlineStr">
        <is>
          <t>Revenue</t>
        </is>
      </c>
      <c r="D23" s="14" t="n">
        <v>55917000000</v>
      </c>
      <c r="E23" s="14" t="n">
        <v>57493000000</v>
      </c>
      <c r="F23" s="14" t="n">
        <v>63911000000</v>
      </c>
      <c r="G23" s="14" t="n">
        <v>58091000000</v>
      </c>
      <c r="H23" s="14" t="n">
        <v>57887000000</v>
      </c>
      <c r="K23" t="inlineStr">
        <is>
          <t>TESCO TRUSTEE COMPANY OF IRELAND DESIGNATED ACTIVITY COMPANY (IE - IE096453)</t>
        </is>
      </c>
    </row>
    <row customHeight="1" ht="14.45" r="24" thickBot="1">
      <c r="A24" s="17" t="inlineStr">
        <is>
          <t>operatingCosts</t>
        </is>
      </c>
      <c r="C24" s="7" t="inlineStr">
        <is>
          <t>Operating Costs</t>
        </is>
      </c>
      <c r="D24" s="13" t="n">
        <v>54900000000</v>
      </c>
      <c r="E24" s="13" t="n">
        <v>55654000000</v>
      </c>
      <c r="F24" s="13" t="n">
        <v>61262000000</v>
      </c>
      <c r="G24" s="13" t="n">
        <v>55885000000</v>
      </c>
      <c r="H24" s="13" t="n">
        <v>56151000000</v>
      </c>
      <c r="K24" t="inlineStr">
        <is>
          <t>MERRION SHOPPING CENTRE LIMITED (IE - IE104943)</t>
        </is>
      </c>
    </row>
    <row customHeight="1" ht="14.45" r="25" thickBot="1">
      <c r="A25" s="17" t="inlineStr">
        <is>
          <t>grossProfit</t>
        </is>
      </c>
      <c r="C25" s="8" t="inlineStr">
        <is>
          <t>Gross Profit</t>
        </is>
      </c>
      <c r="D25" s="14" t="n">
        <v>2902000000</v>
      </c>
      <c r="E25" s="14" t="n">
        <v>3352000000</v>
      </c>
      <c r="F25" s="14" t="n">
        <v>4696000000</v>
      </c>
      <c r="G25" s="14" t="n">
        <v>4098000000</v>
      </c>
      <c r="H25" s="14" t="n">
        <v>3965000000</v>
      </c>
      <c r="K25" t="inlineStr">
        <is>
          <t>EDSON INVESTMENTS LIMITED (IE - IE112970)</t>
        </is>
      </c>
    </row>
    <row customHeight="1" ht="14.45" r="26" thickBot="1">
      <c r="A26" s="17" t="inlineStr">
        <is>
          <t>wagesAndSalaries</t>
        </is>
      </c>
      <c r="C26" s="7" t="inlineStr">
        <is>
          <t>Wages &amp; Salaries</t>
        </is>
      </c>
      <c r="D26" s="13" t="n">
        <v>6051000000</v>
      </c>
      <c r="E26" s="13" t="n">
        <v>6026000000</v>
      </c>
      <c r="F26" s="13" t="n">
        <v>6447000000</v>
      </c>
      <c r="G26" s="13" t="n">
        <v>5817000000</v>
      </c>
      <c r="H26" s="13" t="n">
        <v>6443000000</v>
      </c>
      <c r="K26" t="inlineStr">
        <is>
          <t>MONREAD DEVELOPMENTS LIMITED (IE - IE227063)</t>
        </is>
      </c>
    </row>
    <row customHeight="1" ht="14.45" r="27" thickBot="1">
      <c r="A27" s="17" t="inlineStr">
        <is>
          <t>pensionCosts</t>
        </is>
      </c>
      <c r="C27" s="7" t="inlineStr">
        <is>
          <t>Pension Costs</t>
        </is>
      </c>
      <c r="D27" s="13" t="n">
        <v>0</v>
      </c>
      <c r="E27" s="13" t="n">
        <v>0</v>
      </c>
      <c r="F27" s="13" t="n">
        <v>0</v>
      </c>
      <c r="G27" s="13" t="n">
        <v>366000000</v>
      </c>
      <c r="H27" s="13" t="n">
        <v>395000000</v>
      </c>
      <c r="J27" s="27" t="inlineStr">
        <is>
          <t>Affiliates</t>
        </is>
      </c>
    </row>
    <row customHeight="1" ht="15" r="28" thickBot="1">
      <c r="A28" s="17" t="inlineStr">
        <is>
          <t>#pass</t>
        </is>
      </c>
      <c r="C28" s="8" t="inlineStr">
        <is>
          <t>EBITDA</t>
        </is>
      </c>
      <c r="D28" s="14">
        <f>+D30+D29</f>
        <v/>
      </c>
      <c r="E28" s="14">
        <f>+E30+E29</f>
        <v/>
      </c>
      <c r="F28" s="14">
        <f>+F30+F29</f>
        <v/>
      </c>
      <c r="G28" s="14">
        <f>+G30+G29</f>
        <v/>
      </c>
      <c r="H28" s="14">
        <f>+H30+H29</f>
        <v/>
      </c>
    </row>
    <row customHeight="1" ht="14.45" r="29" thickBot="1">
      <c r="A29" s="17" t="inlineStr">
        <is>
          <t>depreciation</t>
        </is>
      </c>
      <c r="C29" s="7" t="inlineStr">
        <is>
          <t>Depreciation</t>
        </is>
      </c>
      <c r="D29" s="13" t="n">
        <v>1331000000</v>
      </c>
      <c r="E29" s="13" t="n">
        <v>1075000000</v>
      </c>
      <c r="F29" s="13" t="n">
        <v>1139000000</v>
      </c>
      <c r="G29" s="13" t="n">
        <v>2778000000</v>
      </c>
      <c r="H29" s="13" t="n">
        <v>2172000000</v>
      </c>
    </row>
    <row customHeight="1" ht="14.45" r="30" thickBot="1">
      <c r="A30" s="17" t="inlineStr">
        <is>
          <t>operatingProfit</t>
        </is>
      </c>
      <c r="C30" s="8" t="inlineStr">
        <is>
          <t>Operating Profit</t>
        </is>
      </c>
      <c r="D30" s="14" t="n">
        <v>1017000000</v>
      </c>
      <c r="E30" s="14" t="n">
        <v>1839000000</v>
      </c>
      <c r="F30" s="14" t="n">
        <v>2649000000</v>
      </c>
      <c r="G30" s="14" t="n">
        <v>2206000000</v>
      </c>
      <c r="H30" s="14" t="n">
        <v>1736000000</v>
      </c>
      <c r="J30" s="21" t="n"/>
      <c r="K30" s="22" t="n"/>
    </row>
    <row customHeight="1" ht="14.45" r="31" thickBot="1">
      <c r="A31" s="17" t="inlineStr">
        <is>
          <t>amortisation</t>
        </is>
      </c>
      <c r="C31" s="7" t="inlineStr">
        <is>
          <t>Amortisation</t>
        </is>
      </c>
      <c r="D31" s="13" t="n">
        <v>299000000</v>
      </c>
      <c r="E31" s="13" t="n">
        <v>219000000</v>
      </c>
      <c r="F31" s="13" t="n">
        <v>295000000</v>
      </c>
      <c r="G31" s="13" t="n">
        <v>394000000</v>
      </c>
      <c r="H31" s="13" t="n">
        <v>608000000</v>
      </c>
    </row>
    <row customHeight="1" ht="14.45" r="32" thickBot="1">
      <c r="A32" s="17" t="inlineStr">
        <is>
          <t>financialIncome</t>
        </is>
      </c>
      <c r="C32" s="7" t="inlineStr">
        <is>
          <t>Financial Income</t>
        </is>
      </c>
      <c r="D32" s="13" t="inlineStr"/>
      <c r="E32" s="13" t="inlineStr"/>
      <c r="F32" s="13" t="inlineStr"/>
      <c r="G32" s="13" t="inlineStr"/>
      <c r="H32" s="13" t="inlineStr"/>
    </row>
    <row customHeight="1" ht="14.45" r="33" thickBot="1">
      <c r="A33" s="17" t="inlineStr">
        <is>
          <t>financialExpenses</t>
        </is>
      </c>
      <c r="C33" s="7" t="inlineStr">
        <is>
          <t>Financial Expenses</t>
        </is>
      </c>
      <c r="D33" s="13" t="n">
        <v>1015000000</v>
      </c>
      <c r="E33" s="13" t="n">
        <v>6000000000</v>
      </c>
      <c r="F33" s="13" t="n">
        <v>1089000000</v>
      </c>
      <c r="G33" s="13" t="n">
        <v>1039000000</v>
      </c>
      <c r="H33" s="13" t="n">
        <v>952000000</v>
      </c>
    </row>
    <row customHeight="1" ht="14.45" r="34" thickBot="1">
      <c r="A34" s="17" t="inlineStr">
        <is>
          <t>extraordinaryIncome</t>
        </is>
      </c>
      <c r="C34" s="7" t="inlineStr">
        <is>
          <t>Extraordinary Income</t>
        </is>
      </c>
      <c r="D34" s="13" t="inlineStr"/>
      <c r="E34" s="13" t="inlineStr"/>
      <c r="F34" s="13" t="inlineStr"/>
      <c r="G34" s="13" t="inlineStr"/>
      <c r="H34" s="13" t="inlineStr"/>
    </row>
    <row customHeight="1" ht="14.45" r="35" thickBot="1">
      <c r="A35" s="17" t="inlineStr">
        <is>
          <t>extraordinaryCosts</t>
        </is>
      </c>
      <c r="C35" s="7" t="inlineStr">
        <is>
          <t>Extraordinary Costs</t>
        </is>
      </c>
      <c r="D35" s="13" t="inlineStr"/>
      <c r="E35" s="13" t="inlineStr"/>
      <c r="F35" s="13" t="inlineStr"/>
      <c r="G35" s="13" t="inlineStr"/>
      <c r="H35" s="13" t="inlineStr"/>
    </row>
    <row customHeight="1" ht="15" r="36" thickBot="1">
      <c r="A36" s="17" t="inlineStr">
        <is>
          <t>profitBeforeTax</t>
        </is>
      </c>
      <c r="C36" s="8" t="inlineStr">
        <is>
          <t>Pre Tax Profit</t>
        </is>
      </c>
      <c r="D36" s="14" t="n">
        <v>145000000</v>
      </c>
      <c r="E36" s="14" t="n">
        <v>1300000000</v>
      </c>
      <c r="F36" s="14" t="n">
        <v>1617000000</v>
      </c>
      <c r="G36" s="14" t="n">
        <v>1028000000</v>
      </c>
      <c r="H36" s="14" t="n">
        <v>825000000</v>
      </c>
    </row>
    <row customHeight="1" ht="14.45" r="37" thickBot="1">
      <c r="A37" s="17" t="inlineStr">
        <is>
          <t>tax</t>
        </is>
      </c>
      <c r="C37" s="7" t="inlineStr">
        <is>
          <t xml:space="preserve">Tax </t>
        </is>
      </c>
      <c r="D37" s="13" t="n">
        <v>-87000000</v>
      </c>
      <c r="E37" s="13" t="n">
        <v>-306000000</v>
      </c>
      <c r="F37" s="13" t="n">
        <v>-347000000</v>
      </c>
      <c r="G37" s="13" t="n">
        <v>-290000000</v>
      </c>
      <c r="H37" s="13" t="n">
        <v>-104000000</v>
      </c>
    </row>
    <row customHeight="1" ht="15" r="38" thickBot="1">
      <c r="A38" s="17" t="inlineStr">
        <is>
          <t>profitAfterTax</t>
        </is>
      </c>
      <c r="C38" s="8" t="inlineStr">
        <is>
          <t>Profit After Tax</t>
        </is>
      </c>
      <c r="D38" s="14" t="n">
        <v>58000000</v>
      </c>
      <c r="E38" s="14" t="n">
        <v>994000000</v>
      </c>
      <c r="F38" s="14" t="n">
        <v>1270000000</v>
      </c>
      <c r="G38" s="14" t="n">
        <v>738000000</v>
      </c>
      <c r="H38" s="14" t="n">
        <v>721000000</v>
      </c>
    </row>
    <row customHeight="1" ht="14.45" r="39" thickBot="1">
      <c r="A39" s="17" t="inlineStr">
        <is>
          <t>dividends</t>
        </is>
      </c>
      <c r="C39" s="7" t="inlineStr">
        <is>
          <t>Dividends</t>
        </is>
      </c>
      <c r="D39" s="13" t="n">
        <v>0</v>
      </c>
      <c r="E39" s="13" t="n">
        <v>195000000</v>
      </c>
      <c r="F39" s="13" t="n">
        <v>357000000</v>
      </c>
      <c r="G39" s="13" t="n">
        <v>0</v>
      </c>
      <c r="H39" s="13" t="n">
        <v>0</v>
      </c>
    </row>
    <row customHeight="1" ht="14.45" r="40" thickBot="1">
      <c r="A40" s="17" t="inlineStr">
        <is>
          <t>minorityInterests</t>
        </is>
      </c>
      <c r="C40" s="7" t="inlineStr">
        <is>
          <t>Minority Interests</t>
        </is>
      </c>
      <c r="D40" s="13" t="n">
        <v>-14000000</v>
      </c>
      <c r="E40" s="13" t="n">
        <v>2000000</v>
      </c>
      <c r="F40" s="13" t="n">
        <v>2000000</v>
      </c>
      <c r="G40" s="13" t="n">
        <v>2000000</v>
      </c>
      <c r="H40" s="13" t="n">
        <v>4000000</v>
      </c>
    </row>
    <row customHeight="1" ht="14.45" r="41" thickBot="1">
      <c r="A41" s="17" t="inlineStr">
        <is>
          <t>otherAppropriations</t>
        </is>
      </c>
      <c r="C41" s="7" t="inlineStr">
        <is>
          <t>Other Appropriations</t>
        </is>
      </c>
      <c r="D41" s="13" t="n">
        <v>112000000</v>
      </c>
      <c r="E41" s="13" t="n">
        <v>0</v>
      </c>
      <c r="F41" s="13" t="n">
        <v>0</v>
      </c>
      <c r="G41" s="13" t="n">
        <v>-235000000</v>
      </c>
      <c r="H41" s="13" t="n">
        <v>-5426000000</v>
      </c>
    </row>
    <row customHeight="1" ht="15" r="42" thickBot="1">
      <c r="A42" s="17" t="inlineStr">
        <is>
          <t>retainedProfit</t>
        </is>
      </c>
      <c r="C42" s="8" t="inlineStr">
        <is>
          <t>Retained Profit</t>
        </is>
      </c>
      <c r="D42" s="14" t="n">
        <v>-40000000</v>
      </c>
      <c r="E42" s="14" t="n">
        <v>797000000</v>
      </c>
      <c r="F42" s="14" t="n">
        <v>911000000</v>
      </c>
      <c r="G42" s="14" t="n">
        <v>971000000</v>
      </c>
      <c r="H42" s="14" t="n">
        <v>6143000000</v>
      </c>
    </row>
    <row r="43">
      <c r="A43" s="17" t="inlineStr">
        <is>
          <t>#employees</t>
        </is>
      </c>
      <c r="C43" s="1" t="inlineStr">
        <is>
          <t>Employees</t>
        </is>
      </c>
      <c r="D43" t="inlineStr"/>
      <c r="E43" t="inlineStr">
        <is>
          <t>464520</t>
        </is>
      </c>
      <c r="F43" t="inlineStr">
        <is>
          <t>464505</t>
        </is>
      </c>
      <c r="G43" t="inlineStr">
        <is>
          <t>354448</t>
        </is>
      </c>
      <c r="H43" t="inlineStr">
        <is>
          <t>367321</t>
        </is>
      </c>
    </row>
    <row r="44"/>
  </sheetData>
  <mergeCells count="1">
    <mergeCell ref="C3:H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David Ferrin</dc:creator>
  <dcterms:created xmlns:dcterms="http://purl.org/dc/terms/" xmlns:xsi="http://www.w3.org/2001/XMLSchema-instance" xsi:type="dcterms:W3CDTF">2021-11-29T17:18:51Z</dcterms:created>
  <dcterms:modified xmlns:dcterms="http://purl.org/dc/terms/" xmlns:xsi="http://www.w3.org/2001/XMLSchema-instance" xsi:type="dcterms:W3CDTF">2022-01-26T20:48:51Z</dcterms:modified>
  <cp:lastModifiedBy>Diego Montoliu</cp:lastModifiedBy>
</cp:coreProperties>
</file>