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3140" windowWidth="24240" xWindow="-120" yWindow="-120"/>
  </bookViews>
  <sheets>
    <sheet xmlns:r="http://schemas.openxmlformats.org/officeDocument/2006/relationships" name="Template" sheetId="1" state="visible" r:id="rId1"/>
    <sheet xmlns:r="http://schemas.openxmlformats.org/officeDocument/2006/relationships" name="GB-0-07223190" sheetId="2" state="visible" r:id="rId2"/>
    <sheet xmlns:r="http://schemas.openxmlformats.org/officeDocument/2006/relationships" name="GB-0-OC303471" sheetId="3" state="visible" r:id="rId3"/>
    <sheet xmlns:r="http://schemas.openxmlformats.org/officeDocument/2006/relationships" name="GB-0-072231901" sheetId="4" state="visible" r:id="rId4"/>
    <sheet xmlns:r="http://schemas.openxmlformats.org/officeDocument/2006/relationships" name="GB-0-OC3034711" sheetId="5" state="visible" r:id="rId5"/>
    <sheet xmlns:r="http://schemas.openxmlformats.org/officeDocument/2006/relationships" name="GB-0-00445790" sheetId="6" state="visible" r:id="rId6"/>
    <sheet xmlns:r="http://schemas.openxmlformats.org/officeDocument/2006/relationships" name="GB-0-072231902" sheetId="7" state="visible" r:id="rId7"/>
    <sheet xmlns:r="http://schemas.openxmlformats.org/officeDocument/2006/relationships" name="GB-0-OC3034712" sheetId="8" state="visible" r:id="rId8"/>
    <sheet xmlns:r="http://schemas.openxmlformats.org/officeDocument/2006/relationships" name="GB-0-004457901" sheetId="9" state="visible" r:id="rId9"/>
    <sheet xmlns:r="http://schemas.openxmlformats.org/officeDocument/2006/relationships" name="GB-0-072231903" sheetId="10" state="visible" r:id="rId10"/>
    <sheet xmlns:r="http://schemas.openxmlformats.org/officeDocument/2006/relationships" name="GB-0-OC3034713" sheetId="11" state="visible" r:id="rId11"/>
    <sheet xmlns:r="http://schemas.openxmlformats.org/officeDocument/2006/relationships" name="GB-0-004457902" sheetId="12" state="visible" r:id="rId12"/>
    <sheet xmlns:r="http://schemas.openxmlformats.org/officeDocument/2006/relationships" name="GB-0-072231904" sheetId="13" state="visible" r:id="rId13"/>
    <sheet xmlns:r="http://schemas.openxmlformats.org/officeDocument/2006/relationships" name="GB-0-OC3034714" sheetId="14" state="visible" r:id="rId14"/>
    <sheet xmlns:r="http://schemas.openxmlformats.org/officeDocument/2006/relationships" name="GB-0-004457903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&quot;£&quot;#,##0;[Red]\-&quot;£&quot;#,##0" numFmtId="164"/>
    <numFmt formatCode="&quot;£&quot;#,##0_);[Red]\(&quot;£&quot;#,##0\)" numFmtId="165"/>
    <numFmt formatCode="0.0%" numFmtId="166"/>
  </numFmts>
  <fonts count="14">
    <font>
      <name val="Arial"/>
      <sz val="10"/>
    </font>
    <font>
      <name val="Tw Cen MT"/>
      <family val="2"/>
      <sz val="11"/>
    </font>
    <font>
      <name val="Arial"/>
      <family val="2"/>
      <color rgb="FF474647"/>
      <sz val="24"/>
    </font>
    <font>
      <name val="Arial"/>
      <family val="2"/>
      <color rgb="FF474647"/>
      <sz val="13.5"/>
    </font>
    <font>
      <name val="Open Sans"/>
      <family val="2"/>
      <color rgb="FF253342"/>
      <sz val="8"/>
    </font>
    <font>
      <name val="Open Sans"/>
      <family val="2"/>
      <color rgb="FF474647"/>
      <sz val="8"/>
    </font>
    <font>
      <name val="Inherit"/>
      <color rgb="FF253342"/>
      <sz val="8"/>
    </font>
    <font>
      <name val="Inherit"/>
      <b val="1"/>
      <color rgb="FF253342"/>
      <sz val="8"/>
    </font>
    <font>
      <name val="Open Sans"/>
      <family val="2"/>
      <color rgb="FFEE2E24"/>
      <sz val="8"/>
    </font>
    <font>
      <name val="Open Sans"/>
      <family val="2"/>
      <color rgb="FF4DBB81"/>
      <sz val="8"/>
    </font>
    <font>
      <name val="Tw Cen MT"/>
      <family val="2"/>
      <b val="1"/>
      <sz val="11"/>
    </font>
    <font>
      <name val="Tw Cen MT"/>
      <family val="2"/>
      <color rgb="FF000000"/>
      <sz val="11"/>
    </font>
    <font>
      <name val="Tw Cen MT"/>
      <family val="2"/>
      <i val="1"/>
      <color rgb="FF000000"/>
      <sz val="11"/>
    </font>
    <font>
      <name val="Tw Cen MT"/>
      <family val="2"/>
      <i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2EC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E0E0E0"/>
      </top>
      <bottom style="medium">
        <color rgb="FFE0E0E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 wrapText="1"/>
    </xf>
    <xf applyAlignment="1" borderId="1" fillId="2" fontId="4" numFmtId="14" pivotButton="0" quotePrefix="0" xfId="0">
      <alignment horizontal="right" vertical="center"/>
    </xf>
    <xf applyAlignment="1" borderId="1" fillId="2" fontId="5" numFmtId="0" pivotButton="0" quotePrefix="0" xfId="0">
      <alignment horizontal="right" vertical="center"/>
    </xf>
    <xf applyAlignment="1" borderId="0" fillId="0" fontId="1" numFmtId="0" pivotButton="0" quotePrefix="0" xfId="0">
      <alignment horizontal="left" indent="2"/>
    </xf>
    <xf applyAlignment="1" borderId="1" fillId="2" fontId="6" numFmtId="0" pivotButton="0" quotePrefix="0" xfId="0">
      <alignment horizontal="right" vertical="center" wrapText="1"/>
    </xf>
    <xf applyAlignment="1" borderId="1" fillId="2" fontId="7" numFmtId="0" pivotButton="0" quotePrefix="0" xfId="0">
      <alignment horizontal="left" vertical="center"/>
    </xf>
    <xf applyAlignment="1" borderId="1" fillId="2" fontId="8" numFmtId="10" pivotButton="0" quotePrefix="0" xfId="0">
      <alignment horizontal="right" vertical="center"/>
    </xf>
    <xf applyAlignment="1" borderId="1" fillId="2" fontId="6" numFmtId="0" pivotButton="0" quotePrefix="0" xfId="0">
      <alignment horizontal="left" vertical="center"/>
    </xf>
    <xf applyAlignment="1" borderId="1" fillId="2" fontId="9" numFmtId="10" pivotButton="0" quotePrefix="0" xfId="0">
      <alignment horizontal="right" vertical="center"/>
    </xf>
    <xf applyAlignment="1" borderId="1" fillId="3" fontId="7" numFmtId="0" pivotButton="0" quotePrefix="0" xfId="0">
      <alignment horizontal="left" vertical="center"/>
    </xf>
    <xf applyAlignment="1" borderId="1" fillId="3" fontId="9" numFmtId="10" pivotButton="0" quotePrefix="0" xfId="0">
      <alignment horizontal="right" vertical="center"/>
    </xf>
    <xf applyAlignment="1" borderId="1" fillId="3" fontId="8" numFmtId="10" pivotButton="0" quotePrefix="0" xfId="0">
      <alignment horizontal="right" vertical="center"/>
    </xf>
    <xf applyAlignment="1" borderId="3" fillId="4" fontId="11" numFmtId="0" pivotButton="0" quotePrefix="0" xfId="0">
      <alignment horizontal="center" readingOrder="1" vertical="center" wrapText="1"/>
    </xf>
    <xf applyAlignment="1" borderId="4" fillId="0" fontId="11" numFmtId="0" pivotButton="0" quotePrefix="0" xfId="0">
      <alignment horizontal="left" readingOrder="1" vertical="center" wrapText="1"/>
    </xf>
    <xf applyAlignment="1" borderId="5" fillId="0" fontId="12" numFmtId="0" pivotButton="0" quotePrefix="0" xfId="0">
      <alignment horizontal="left" readingOrder="1" vertical="center" wrapText="1"/>
    </xf>
    <xf applyAlignment="1" borderId="5" fillId="0" fontId="1" numFmtId="0" pivotButton="0" quotePrefix="0" xfId="0">
      <alignment vertical="center" wrapText="1"/>
    </xf>
    <xf applyAlignment="1" borderId="1" fillId="2" fontId="5" numFmtId="164" pivotButton="0" quotePrefix="0" xfId="0">
      <alignment horizontal="right" vertical="center"/>
    </xf>
    <xf applyAlignment="1" borderId="1" fillId="3" fontId="5" numFmtId="164" pivotButton="0" quotePrefix="0" xfId="0">
      <alignment horizontal="right" vertical="center"/>
    </xf>
    <xf applyAlignment="1" borderId="4" fillId="0" fontId="1" numFmtId="165" pivotButton="0" quotePrefix="0" xfId="0">
      <alignment vertical="center" wrapText="1"/>
    </xf>
    <xf applyAlignment="1" borderId="5" fillId="0" fontId="13" numFmtId="166" pivotButton="0" quotePrefix="0" xfId="0">
      <alignment vertical="center" wrapText="1"/>
    </xf>
    <xf applyAlignment="1" borderId="2" fillId="0" fontId="10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showGridLines="0" tabSelected="1" workbookViewId="0" zoomScale="85" zoomScaleNormal="85">
      <selection activeCell="K11" sqref="K1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n">
        <v>9237000</v>
      </c>
      <c r="C7" s="9" t="n">
        <v>0.068</v>
      </c>
      <c r="D7" s="19" t="n">
        <v>9908000</v>
      </c>
      <c r="E7" s="9" t="n">
        <v>0.113</v>
      </c>
      <c r="F7" s="19" t="n">
        <v>11170000</v>
      </c>
      <c r="G7" s="9" t="n">
        <v>0.037</v>
      </c>
      <c r="H7" s="19" t="n">
        <v>11599000</v>
      </c>
      <c r="I7" s="9" t="n">
        <v>0.037</v>
      </c>
      <c r="J7" s="19" t="n">
        <v>12047000</v>
      </c>
    </row>
    <row customHeight="1" ht="14.45" r="8" thickBot="1">
      <c r="A8" s="10" t="inlineStr">
        <is>
          <t>Export</t>
        </is>
      </c>
      <c r="B8" s="19" t="n">
        <v>3348000</v>
      </c>
      <c r="C8" s="9" t="n">
        <v>0.093</v>
      </c>
      <c r="D8" s="19" t="n">
        <v>3690000</v>
      </c>
      <c r="E8" s="11" t="n">
        <v>0.053</v>
      </c>
      <c r="F8" s="19" t="n">
        <v>3503000</v>
      </c>
      <c r="G8" s="11" t="n">
        <v>0.594</v>
      </c>
      <c r="H8" s="19" t="n">
        <v>2198000</v>
      </c>
      <c r="I8" s="11" t="n">
        <v>0.469</v>
      </c>
      <c r="J8" s="19" t="n">
        <v>1496000</v>
      </c>
    </row>
    <row customHeight="1" ht="14.45" r="9" thickBot="1">
      <c r="A9" s="10" t="inlineStr">
        <is>
          <t>Cost of Sales</t>
        </is>
      </c>
      <c r="B9" s="19" t="n">
        <v>6701000</v>
      </c>
      <c r="C9" s="11" t="n">
        <v>0.013</v>
      </c>
      <c r="D9" s="19" t="n">
        <v>6617000</v>
      </c>
      <c r="E9" s="9" t="n">
        <v>0.077</v>
      </c>
      <c r="F9" s="19" t="n">
        <v>7169000</v>
      </c>
      <c r="G9" s="9" t="n">
        <v>0.11</v>
      </c>
      <c r="H9" s="19" t="n">
        <v>8052000</v>
      </c>
      <c r="I9" s="11" t="n">
        <v>0.011</v>
      </c>
      <c r="J9" s="19" t="n">
        <v>7963000</v>
      </c>
    </row>
    <row customHeight="1" ht="14.45" r="10" thickBot="1">
      <c r="A10" s="10" t="inlineStr">
        <is>
          <t>Gross Profit</t>
        </is>
      </c>
      <c r="B10" s="19" t="n">
        <v>2536000</v>
      </c>
      <c r="C10" s="9" t="n">
        <v>0.229</v>
      </c>
      <c r="D10" s="19" t="n">
        <v>3291000</v>
      </c>
      <c r="E10" s="9" t="n">
        <v>0.177</v>
      </c>
      <c r="F10" s="19" t="n">
        <v>4001000</v>
      </c>
      <c r="G10" s="11" t="n">
        <v>0.128</v>
      </c>
      <c r="H10" s="19" t="n">
        <v>3547000</v>
      </c>
      <c r="I10" s="9" t="n">
        <v>0.131</v>
      </c>
      <c r="J10" s="19" t="n">
        <v>4084000</v>
      </c>
    </row>
    <row customHeight="1" ht="19.35" r="11" thickBot="1">
      <c r="A11" s="10" t="inlineStr">
        <is>
          <t>Wages &amp; Salaries</t>
        </is>
      </c>
      <c r="B11" s="19" t="n">
        <v>2110000</v>
      </c>
      <c r="C11" s="9" t="n">
        <v>0.234</v>
      </c>
      <c r="D11" s="19" t="n">
        <v>2753000</v>
      </c>
      <c r="E11" s="9" t="n">
        <v>0.038</v>
      </c>
      <c r="F11" s="19" t="n">
        <v>2862000</v>
      </c>
      <c r="G11" s="11" t="n">
        <v>0.011</v>
      </c>
      <c r="H11" s="19" t="n">
        <v>2831000</v>
      </c>
      <c r="I11" s="11" t="n">
        <v>0.014</v>
      </c>
      <c r="J11" s="19" t="n">
        <v>2791000</v>
      </c>
    </row>
    <row customHeight="1" ht="14.45" r="12" thickBot="1">
      <c r="A12" s="10" t="inlineStr">
        <is>
          <t>Directors Emoluments</t>
        </is>
      </c>
      <c r="B12" s="19" t="n">
        <v>117000</v>
      </c>
      <c r="C12" s="9" t="n">
        <v>0.44</v>
      </c>
      <c r="D12" s="19" t="n">
        <v>209000</v>
      </c>
      <c r="E12" s="9" t="n">
        <v>0.321</v>
      </c>
      <c r="F12" s="19" t="n">
        <v>308000</v>
      </c>
      <c r="G12" s="11" t="n">
        <v>0.007</v>
      </c>
      <c r="H12" s="19" t="n">
        <v>306000</v>
      </c>
      <c r="I12" s="11" t="n">
        <v>0.027</v>
      </c>
      <c r="J12" s="19" t="n">
        <v>298000</v>
      </c>
    </row>
    <row customHeight="1" ht="14.45" r="13" thickBot="1">
      <c r="A13" s="12" t="inlineStr">
        <is>
          <t>Operating Profit</t>
        </is>
      </c>
      <c r="B13" s="20" t="n">
        <v>-188000</v>
      </c>
      <c r="C13" s="13" t="n">
        <v>0.661</v>
      </c>
      <c r="D13" s="20" t="n">
        <v>-554000</v>
      </c>
      <c r="E13" s="14" t="n">
        <v>1.978</v>
      </c>
      <c r="F13" s="20" t="n">
        <v>-186000</v>
      </c>
      <c r="G13" s="13" t="n">
        <v>0.529</v>
      </c>
      <c r="H13" s="20" t="n">
        <v>-395000</v>
      </c>
      <c r="I13" s="13" t="n">
        <v>0.149</v>
      </c>
      <c r="J13" s="20" t="n">
        <v>-464000</v>
      </c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inlineStr"/>
      <c r="C7" s="9" t="n">
        <v>0.068</v>
      </c>
      <c r="D7" s="19" t="inlineStr"/>
      <c r="E7" s="9" t="n">
        <v>0.113</v>
      </c>
      <c r="F7" s="19" t="inlineStr"/>
      <c r="G7" s="9" t="n">
        <v>0.037</v>
      </c>
      <c r="H7" s="19" t="inlineStr"/>
      <c r="I7" s="9" t="n">
        <v>0.037</v>
      </c>
      <c r="J7" s="19" t="inlineStr"/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inlineStr"/>
      <c r="C11" s="9" t="n">
        <v>0.234</v>
      </c>
      <c r="D11" s="19" t="inlineStr"/>
      <c r="E11" s="9" t="n">
        <v>0.038</v>
      </c>
      <c r="F11" s="19" t="inlineStr"/>
      <c r="G11" s="11" t="n">
        <v>0.011</v>
      </c>
      <c r="H11" s="19" t="inlineStr"/>
      <c r="I11" s="11" t="n">
        <v>0.014</v>
      </c>
      <c r="J11" s="19" t="inlineStr"/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inlineStr"/>
      <c r="C13" s="13" t="n">
        <v>0.661</v>
      </c>
      <c r="D13" s="20" t="inlineStr"/>
      <c r="E13" s="14" t="n">
        <v>1.978</v>
      </c>
      <c r="F13" s="20" t="inlineStr"/>
      <c r="G13" s="13" t="n">
        <v>0.529</v>
      </c>
      <c r="H13" s="20" t="inlineStr"/>
      <c r="I13" s="13" t="n">
        <v>0.149</v>
      </c>
      <c r="J13" s="20" t="inlineStr"/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BARINGA PARTNERS LLP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2020-03-31</t>
        </is>
      </c>
      <c r="C4" s="5" t="n"/>
      <c r="D4" s="4" t="inlineStr">
        <is>
          <t>2019-03-31</t>
        </is>
      </c>
      <c r="E4" s="5" t="n"/>
      <c r="F4" s="4" t="inlineStr">
        <is>
          <t>2018-03-31</t>
        </is>
      </c>
      <c r="G4" s="5" t="n"/>
      <c r="H4" s="4" t="inlineStr">
        <is>
          <t>2017-03-31</t>
        </is>
      </c>
      <c r="I4" s="5" t="n"/>
      <c r="J4" s="4" t="inlineStr">
        <is>
          <t>2016-03-31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179789187</v>
      </c>
      <c r="C7" s="9" t="n">
        <v>0.068</v>
      </c>
      <c r="D7" s="19" t="n">
        <v>148273733</v>
      </c>
      <c r="E7" s="9" t="n">
        <v>0.113</v>
      </c>
      <c r="F7" s="19" t="n">
        <v>133791838</v>
      </c>
      <c r="G7" s="9" t="n">
        <v>0.037</v>
      </c>
      <c r="H7" s="19" t="n">
        <v>123951921</v>
      </c>
      <c r="I7" s="9" t="n">
        <v>0.037</v>
      </c>
      <c r="J7" s="19" t="n">
        <v>108416526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62221322</v>
      </c>
      <c r="C11" s="9" t="n">
        <v>0.234</v>
      </c>
      <c r="D11" s="19" t="n">
        <v>55126116</v>
      </c>
      <c r="E11" s="9" t="n">
        <v>0.038</v>
      </c>
      <c r="F11" s="19" t="n">
        <v>47910889</v>
      </c>
      <c r="G11" s="11" t="n">
        <v>0.011</v>
      </c>
      <c r="H11" s="19" t="n">
        <v>42556556</v>
      </c>
      <c r="I11" s="11" t="n">
        <v>0.014</v>
      </c>
      <c r="J11" s="19" t="n">
        <v>35462081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65870487</v>
      </c>
      <c r="C13" s="13" t="n">
        <v>0.661</v>
      </c>
      <c r="D13" s="20" t="n">
        <v>57818742</v>
      </c>
      <c r="E13" s="14" t="n">
        <v>1.978</v>
      </c>
      <c r="F13" s="20" t="n">
        <v>53124683</v>
      </c>
      <c r="G13" s="13" t="n">
        <v>0.529</v>
      </c>
      <c r="H13" s="20" t="n">
        <v>51772458</v>
      </c>
      <c r="I13" s="13" t="n">
        <v>0.149</v>
      </c>
      <c r="J13" s="20" t="n">
        <v>43476561</v>
      </c>
    </row>
    <row customHeight="1" ht="14.45" r="14" thickBot="1">
      <c r="A14" s="10" t="inlineStr">
        <is>
          <t>Depreciation</t>
        </is>
      </c>
      <c r="B14" s="19" t="n">
        <v>547868</v>
      </c>
      <c r="C14" s="9" t="n">
        <v>0.34</v>
      </c>
      <c r="D14" s="19" t="n">
        <v>174348</v>
      </c>
      <c r="E14" s="9" t="n">
        <v>0.314</v>
      </c>
      <c r="F14" s="19" t="n">
        <v>174348</v>
      </c>
      <c r="G14" s="9" t="n">
        <v>0.389</v>
      </c>
      <c r="H14" s="19" t="n">
        <v>289902</v>
      </c>
      <c r="I14" s="11" t="n">
        <v>0.327</v>
      </c>
      <c r="J14" s="19" t="n">
        <v>398594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TESCO PLC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2021-02-27</t>
        </is>
      </c>
      <c r="C4" s="5" t="n"/>
      <c r="D4" s="4" t="inlineStr">
        <is>
          <t>2020-02-29</t>
        </is>
      </c>
      <c r="E4" s="5" t="n"/>
      <c r="F4" s="4" t="inlineStr">
        <is>
          <t>2019-02-23</t>
        </is>
      </c>
      <c r="G4" s="5" t="n"/>
      <c r="H4" s="4" t="inlineStr">
        <is>
          <t>2018-02-24</t>
        </is>
      </c>
      <c r="I4" s="5" t="n"/>
      <c r="J4" s="4" t="inlineStr">
        <is>
          <t>2017-02-25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57887000000</v>
      </c>
      <c r="C7" s="9" t="n">
        <v>0.068</v>
      </c>
      <c r="D7" s="19" t="n">
        <v>58091000000</v>
      </c>
      <c r="E7" s="9" t="n">
        <v>0.113</v>
      </c>
      <c r="F7" s="19" t="n">
        <v>63911000000</v>
      </c>
      <c r="G7" s="9" t="n">
        <v>0.037</v>
      </c>
      <c r="H7" s="19" t="n">
        <v>57493000000</v>
      </c>
      <c r="I7" s="9" t="n">
        <v>0.037</v>
      </c>
      <c r="J7" s="19" t="n">
        <v>55917000000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6443000000</v>
      </c>
      <c r="C11" s="9" t="n">
        <v>0.234</v>
      </c>
      <c r="D11" s="19" t="n">
        <v>5817000000</v>
      </c>
      <c r="E11" s="9" t="n">
        <v>0.038</v>
      </c>
      <c r="F11" s="19" t="n">
        <v>6447000000</v>
      </c>
      <c r="G11" s="11" t="n">
        <v>0.011</v>
      </c>
      <c r="H11" s="19" t="n">
        <v>6026000000</v>
      </c>
      <c r="I11" s="11" t="n">
        <v>0.014</v>
      </c>
      <c r="J11" s="19" t="n">
        <v>6051000000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1736000000</v>
      </c>
      <c r="C13" s="13" t="n">
        <v>0.661</v>
      </c>
      <c r="D13" s="20" t="n">
        <v>2206000000</v>
      </c>
      <c r="E13" s="14" t="n">
        <v>1.978</v>
      </c>
      <c r="F13" s="20" t="n">
        <v>2649000000</v>
      </c>
      <c r="G13" s="13" t="n">
        <v>0.529</v>
      </c>
      <c r="H13" s="20" t="n">
        <v>1839000000</v>
      </c>
      <c r="I13" s="13" t="n">
        <v>0.149</v>
      </c>
      <c r="J13" s="20" t="n">
        <v>1017000000</v>
      </c>
    </row>
    <row customHeight="1" ht="14.45" r="14" thickBot="1">
      <c r="A14" s="10" t="inlineStr">
        <is>
          <t>Depreciation</t>
        </is>
      </c>
      <c r="B14" s="19" t="n">
        <v>2172000000</v>
      </c>
      <c r="C14" s="9" t="n">
        <v>0.34</v>
      </c>
      <c r="D14" s="19" t="n">
        <v>2778000000</v>
      </c>
      <c r="E14" s="9" t="n">
        <v>0.314</v>
      </c>
      <c r="F14" s="19" t="n">
        <v>1139000000</v>
      </c>
      <c r="G14" s="9" t="n">
        <v>0.389</v>
      </c>
      <c r="H14" s="19" t="n">
        <v>1075000000</v>
      </c>
      <c r="I14" s="11" t="n">
        <v>0.327</v>
      </c>
      <c r="J14" s="19" t="n">
        <v>1331000000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inlineStr"/>
      <c r="C7" s="9" t="n">
        <v>0.068</v>
      </c>
      <c r="D7" s="19" t="inlineStr"/>
      <c r="E7" s="9" t="n">
        <v>0.113</v>
      </c>
      <c r="F7" s="19" t="inlineStr"/>
      <c r="G7" s="9" t="n">
        <v>0.037</v>
      </c>
      <c r="H7" s="19" t="inlineStr"/>
      <c r="I7" s="9" t="n">
        <v>0.037</v>
      </c>
      <c r="J7" s="19" t="inlineStr"/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inlineStr"/>
      <c r="C11" s="9" t="n">
        <v>0.234</v>
      </c>
      <c r="D11" s="19" t="inlineStr"/>
      <c r="E11" s="9" t="n">
        <v>0.038</v>
      </c>
      <c r="F11" s="19" t="inlineStr"/>
      <c r="G11" s="11" t="n">
        <v>0.011</v>
      </c>
      <c r="H11" s="19" t="inlineStr"/>
      <c r="I11" s="11" t="n">
        <v>0.014</v>
      </c>
      <c r="J11" s="19" t="inlineStr"/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inlineStr"/>
      <c r="C13" s="13" t="n">
        <v>0.661</v>
      </c>
      <c r="D13" s="20" t="inlineStr"/>
      <c r="E13" s="14" t="n">
        <v>1.978</v>
      </c>
      <c r="F13" s="20" t="inlineStr"/>
      <c r="G13" s="13" t="n">
        <v>0.529</v>
      </c>
      <c r="H13" s="20" t="inlineStr"/>
      <c r="I13" s="13" t="n">
        <v>0.149</v>
      </c>
      <c r="J13" s="20" t="inlineStr"/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BARINGA PARTNERS LLP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2020-03-31</t>
        </is>
      </c>
      <c r="C4" s="5" t="n"/>
      <c r="D4" s="4" t="inlineStr">
        <is>
          <t>2019-03-31</t>
        </is>
      </c>
      <c r="E4" s="5" t="n"/>
      <c r="F4" s="4" t="inlineStr">
        <is>
          <t>2018-03-31</t>
        </is>
      </c>
      <c r="G4" s="5" t="n"/>
      <c r="H4" s="4" t="inlineStr">
        <is>
          <t>2017-03-31</t>
        </is>
      </c>
      <c r="I4" s="5" t="n"/>
      <c r="J4" s="4" t="inlineStr">
        <is>
          <t>2016-03-31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179789187</v>
      </c>
      <c r="C7" s="9" t="n">
        <v>0.068</v>
      </c>
      <c r="D7" s="19" t="n">
        <v>148273733</v>
      </c>
      <c r="E7" s="9" t="n">
        <v>0.113</v>
      </c>
      <c r="F7" s="19" t="n">
        <v>133791838</v>
      </c>
      <c r="G7" s="9" t="n">
        <v>0.037</v>
      </c>
      <c r="H7" s="19" t="n">
        <v>123951921</v>
      </c>
      <c r="I7" s="9" t="n">
        <v>0.037</v>
      </c>
      <c r="J7" s="19" t="n">
        <v>108416526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62221322</v>
      </c>
      <c r="C11" s="9" t="n">
        <v>0.234</v>
      </c>
      <c r="D11" s="19" t="n">
        <v>55126116</v>
      </c>
      <c r="E11" s="9" t="n">
        <v>0.038</v>
      </c>
      <c r="F11" s="19" t="n">
        <v>47910889</v>
      </c>
      <c r="G11" s="11" t="n">
        <v>0.011</v>
      </c>
      <c r="H11" s="19" t="n">
        <v>42556556</v>
      </c>
      <c r="I11" s="11" t="n">
        <v>0.014</v>
      </c>
      <c r="J11" s="19" t="n">
        <v>35462081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65870487</v>
      </c>
      <c r="C13" s="13" t="n">
        <v>0.661</v>
      </c>
      <c r="D13" s="20" t="n">
        <v>57818742</v>
      </c>
      <c r="E13" s="14" t="n">
        <v>1.978</v>
      </c>
      <c r="F13" s="20" t="n">
        <v>53124683</v>
      </c>
      <c r="G13" s="13" t="n">
        <v>0.529</v>
      </c>
      <c r="H13" s="20" t="n">
        <v>51772458</v>
      </c>
      <c r="I13" s="13" t="n">
        <v>0.149</v>
      </c>
      <c r="J13" s="20" t="n">
        <v>43476561</v>
      </c>
    </row>
    <row customHeight="1" ht="14.45" r="14" thickBot="1">
      <c r="A14" s="10" t="inlineStr">
        <is>
          <t>Depreciation</t>
        </is>
      </c>
      <c r="B14" s="19" t="n">
        <v>547868</v>
      </c>
      <c r="C14" s="9" t="n">
        <v>0.34</v>
      </c>
      <c r="D14" s="19" t="n">
        <v>174348</v>
      </c>
      <c r="E14" s="9" t="n">
        <v>0.314</v>
      </c>
      <c r="F14" s="19" t="n">
        <v>174348</v>
      </c>
      <c r="G14" s="9" t="n">
        <v>0.389</v>
      </c>
      <c r="H14" s="19" t="n">
        <v>289902</v>
      </c>
      <c r="I14" s="11" t="n">
        <v>0.327</v>
      </c>
      <c r="J14" s="19" t="n">
        <v>398594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TESCO PLC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2021-02-27</t>
        </is>
      </c>
      <c r="C4" s="5" t="n"/>
      <c r="D4" s="4" t="inlineStr">
        <is>
          <t>2020-02-29</t>
        </is>
      </c>
      <c r="E4" s="5" t="n"/>
      <c r="F4" s="4" t="inlineStr">
        <is>
          <t>2019-02-23</t>
        </is>
      </c>
      <c r="G4" s="5" t="n"/>
      <c r="H4" s="4" t="inlineStr">
        <is>
          <t>2018-02-24</t>
        </is>
      </c>
      <c r="I4" s="5" t="n"/>
      <c r="J4" s="4" t="inlineStr">
        <is>
          <t>2017-02-25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57887000000</v>
      </c>
      <c r="C7" s="9" t="n">
        <v>0.068</v>
      </c>
      <c r="D7" s="19" t="n">
        <v>58091000000</v>
      </c>
      <c r="E7" s="9" t="n">
        <v>0.113</v>
      </c>
      <c r="F7" s="19" t="n">
        <v>63911000000</v>
      </c>
      <c r="G7" s="9" t="n">
        <v>0.037</v>
      </c>
      <c r="H7" s="19" t="n">
        <v>57493000000</v>
      </c>
      <c r="I7" s="9" t="n">
        <v>0.037</v>
      </c>
      <c r="J7" s="19" t="n">
        <v>55917000000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6443000000</v>
      </c>
      <c r="C11" s="9" t="n">
        <v>0.234</v>
      </c>
      <c r="D11" s="19" t="n">
        <v>5817000000</v>
      </c>
      <c r="E11" s="9" t="n">
        <v>0.038</v>
      </c>
      <c r="F11" s="19" t="n">
        <v>6447000000</v>
      </c>
      <c r="G11" s="11" t="n">
        <v>0.011</v>
      </c>
      <c r="H11" s="19" t="n">
        <v>6026000000</v>
      </c>
      <c r="I11" s="11" t="n">
        <v>0.014</v>
      </c>
      <c r="J11" s="19" t="n">
        <v>6051000000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1736000000</v>
      </c>
      <c r="C13" s="13" t="n">
        <v>0.661</v>
      </c>
      <c r="D13" s="20" t="n">
        <v>2206000000</v>
      </c>
      <c r="E13" s="14" t="n">
        <v>1.978</v>
      </c>
      <c r="F13" s="20" t="n">
        <v>2649000000</v>
      </c>
      <c r="G13" s="13" t="n">
        <v>0.529</v>
      </c>
      <c r="H13" s="20" t="n">
        <v>1839000000</v>
      </c>
      <c r="I13" s="13" t="n">
        <v>0.149</v>
      </c>
      <c r="J13" s="20" t="n">
        <v>1017000000</v>
      </c>
    </row>
    <row customHeight="1" ht="14.45" r="14" thickBot="1">
      <c r="A14" s="10" t="inlineStr">
        <is>
          <t>Depreciation</t>
        </is>
      </c>
      <c r="B14" s="19" t="n">
        <v>2172000000</v>
      </c>
      <c r="C14" s="9" t="n">
        <v>0.34</v>
      </c>
      <c r="D14" s="19" t="n">
        <v>2778000000</v>
      </c>
      <c r="E14" s="9" t="n">
        <v>0.314</v>
      </c>
      <c r="F14" s="19" t="n">
        <v>1139000000</v>
      </c>
      <c r="G14" s="9" t="n">
        <v>0.389</v>
      </c>
      <c r="H14" s="19" t="n">
        <v>1075000000</v>
      </c>
      <c r="I14" s="11" t="n">
        <v>0.327</v>
      </c>
      <c r="J14" s="19" t="n">
        <v>1331000000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inlineStr"/>
      <c r="C7" s="9" t="n">
        <v>0.068</v>
      </c>
      <c r="D7" s="19" t="inlineStr"/>
      <c r="E7" s="9" t="n">
        <v>0.113</v>
      </c>
      <c r="F7" s="19" t="inlineStr"/>
      <c r="G7" s="9" t="n">
        <v>0.037</v>
      </c>
      <c r="H7" s="19" t="inlineStr"/>
      <c r="I7" s="9" t="n">
        <v>0.037</v>
      </c>
      <c r="J7" s="19" t="inlineStr"/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inlineStr"/>
      <c r="C11" s="9" t="n">
        <v>0.234</v>
      </c>
      <c r="D11" s="19" t="inlineStr"/>
      <c r="E11" s="9" t="n">
        <v>0.038</v>
      </c>
      <c r="F11" s="19" t="inlineStr"/>
      <c r="G11" s="11" t="n">
        <v>0.011</v>
      </c>
      <c r="H11" s="19" t="inlineStr"/>
      <c r="I11" s="11" t="n">
        <v>0.014</v>
      </c>
      <c r="J11" s="19" t="inlineStr"/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inlineStr"/>
      <c r="C13" s="13" t="n">
        <v>0.661</v>
      </c>
      <c r="D13" s="20" t="inlineStr"/>
      <c r="E13" s="14" t="n">
        <v>1.978</v>
      </c>
      <c r="F13" s="20" t="inlineStr"/>
      <c r="G13" s="13" t="n">
        <v>0.529</v>
      </c>
      <c r="H13" s="20" t="inlineStr"/>
      <c r="I13" s="13" t="n">
        <v>0.149</v>
      </c>
      <c r="J13" s="20" t="inlineStr"/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BARINGA PARTNERS LLP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2020-03-31</t>
        </is>
      </c>
      <c r="C4" s="5" t="n"/>
      <c r="D4" s="4" t="inlineStr">
        <is>
          <t>2019-03-31</t>
        </is>
      </c>
      <c r="E4" s="5" t="n"/>
      <c r="F4" s="4" t="inlineStr">
        <is>
          <t>2018-03-31</t>
        </is>
      </c>
      <c r="G4" s="5" t="n"/>
      <c r="H4" s="4" t="inlineStr">
        <is>
          <t>2017-03-31</t>
        </is>
      </c>
      <c r="I4" s="5" t="n"/>
      <c r="J4" s="4" t="inlineStr">
        <is>
          <t>2016-03-31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179789187</v>
      </c>
      <c r="C7" s="9" t="n">
        <v>0.068</v>
      </c>
      <c r="D7" s="19" t="n">
        <v>148273733</v>
      </c>
      <c r="E7" s="9" t="n">
        <v>0.113</v>
      </c>
      <c r="F7" s="19" t="n">
        <v>133791838</v>
      </c>
      <c r="G7" s="9" t="n">
        <v>0.037</v>
      </c>
      <c r="H7" s="19" t="n">
        <v>123951921</v>
      </c>
      <c r="I7" s="9" t="n">
        <v>0.037</v>
      </c>
      <c r="J7" s="19" t="n">
        <v>108416526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62221322</v>
      </c>
      <c r="C11" s="9" t="n">
        <v>0.234</v>
      </c>
      <c r="D11" s="19" t="n">
        <v>55126116</v>
      </c>
      <c r="E11" s="9" t="n">
        <v>0.038</v>
      </c>
      <c r="F11" s="19" t="n">
        <v>47910889</v>
      </c>
      <c r="G11" s="11" t="n">
        <v>0.011</v>
      </c>
      <c r="H11" s="19" t="n">
        <v>42556556</v>
      </c>
      <c r="I11" s="11" t="n">
        <v>0.014</v>
      </c>
      <c r="J11" s="19" t="n">
        <v>35462081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65870487</v>
      </c>
      <c r="C13" s="13" t="n">
        <v>0.661</v>
      </c>
      <c r="D13" s="20" t="n">
        <v>57818742</v>
      </c>
      <c r="E13" s="14" t="n">
        <v>1.978</v>
      </c>
      <c r="F13" s="20" t="n">
        <v>53124683</v>
      </c>
      <c r="G13" s="13" t="n">
        <v>0.529</v>
      </c>
      <c r="H13" s="20" t="n">
        <v>51772458</v>
      </c>
      <c r="I13" s="13" t="n">
        <v>0.149</v>
      </c>
      <c r="J13" s="20" t="n">
        <v>43476561</v>
      </c>
    </row>
    <row customHeight="1" ht="14.45" r="14" thickBot="1">
      <c r="A14" s="10" t="inlineStr">
        <is>
          <t>Depreciation</t>
        </is>
      </c>
      <c r="B14" s="19" t="n">
        <v>547868</v>
      </c>
      <c r="C14" s="9" t="n">
        <v>0.34</v>
      </c>
      <c r="D14" s="19" t="n">
        <v>174348</v>
      </c>
      <c r="E14" s="9" t="n">
        <v>0.314</v>
      </c>
      <c r="F14" s="19" t="n">
        <v>174348</v>
      </c>
      <c r="G14" s="9" t="n">
        <v>0.389</v>
      </c>
      <c r="H14" s="19" t="n">
        <v>289902</v>
      </c>
      <c r="I14" s="11" t="n">
        <v>0.327</v>
      </c>
      <c r="J14" s="19" t="n">
        <v>398594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inlineStr"/>
      <c r="C7" s="9" t="n">
        <v>0.068</v>
      </c>
      <c r="D7" s="19" t="inlineStr"/>
      <c r="E7" s="9" t="n">
        <v>0.113</v>
      </c>
      <c r="F7" s="19" t="inlineStr"/>
      <c r="G7" s="9" t="n">
        <v>0.037</v>
      </c>
      <c r="H7" s="19" t="inlineStr"/>
      <c r="I7" s="9" t="n">
        <v>0.037</v>
      </c>
      <c r="J7" s="19" t="inlineStr"/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inlineStr"/>
      <c r="C11" s="9" t="n">
        <v>0.234</v>
      </c>
      <c r="D11" s="19" t="inlineStr"/>
      <c r="E11" s="9" t="n">
        <v>0.038</v>
      </c>
      <c r="F11" s="19" t="inlineStr"/>
      <c r="G11" s="11" t="n">
        <v>0.011</v>
      </c>
      <c r="H11" s="19" t="inlineStr"/>
      <c r="I11" s="11" t="n">
        <v>0.014</v>
      </c>
      <c r="J11" s="19" t="inlineStr"/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inlineStr"/>
      <c r="C13" s="13" t="n">
        <v>0.661</v>
      </c>
      <c r="D13" s="20" t="inlineStr"/>
      <c r="E13" s="14" t="n">
        <v>1.978</v>
      </c>
      <c r="F13" s="20" t="inlineStr"/>
      <c r="G13" s="13" t="n">
        <v>0.529</v>
      </c>
      <c r="H13" s="20" t="inlineStr"/>
      <c r="I13" s="13" t="n">
        <v>0.149</v>
      </c>
      <c r="J13" s="20" t="inlineStr"/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BARINGA PARTNERS LLP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2020-03-31</t>
        </is>
      </c>
      <c r="C4" s="5" t="n"/>
      <c r="D4" s="4" t="inlineStr">
        <is>
          <t>2019-03-31</t>
        </is>
      </c>
      <c r="E4" s="5" t="n"/>
      <c r="F4" s="4" t="inlineStr">
        <is>
          <t>2018-03-31</t>
        </is>
      </c>
      <c r="G4" s="5" t="n"/>
      <c r="H4" s="4" t="inlineStr">
        <is>
          <t>2017-03-31</t>
        </is>
      </c>
      <c r="I4" s="5" t="n"/>
      <c r="J4" s="4" t="inlineStr">
        <is>
          <t>2016-03-31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179789187</v>
      </c>
      <c r="C7" s="9" t="n">
        <v>0.068</v>
      </c>
      <c r="D7" s="19" t="n">
        <v>148273733</v>
      </c>
      <c r="E7" s="9" t="n">
        <v>0.113</v>
      </c>
      <c r="F7" s="19" t="n">
        <v>133791838</v>
      </c>
      <c r="G7" s="9" t="n">
        <v>0.037</v>
      </c>
      <c r="H7" s="19" t="n">
        <v>123951921</v>
      </c>
      <c r="I7" s="9" t="n">
        <v>0.037</v>
      </c>
      <c r="J7" s="19" t="n">
        <v>108416526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62221322</v>
      </c>
      <c r="C11" s="9" t="n">
        <v>0.234</v>
      </c>
      <c r="D11" s="19" t="n">
        <v>55126116</v>
      </c>
      <c r="E11" s="9" t="n">
        <v>0.038</v>
      </c>
      <c r="F11" s="19" t="n">
        <v>47910889</v>
      </c>
      <c r="G11" s="11" t="n">
        <v>0.011</v>
      </c>
      <c r="H11" s="19" t="n">
        <v>42556556</v>
      </c>
      <c r="I11" s="11" t="n">
        <v>0.014</v>
      </c>
      <c r="J11" s="19" t="n">
        <v>35462081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65870487</v>
      </c>
      <c r="C13" s="13" t="n">
        <v>0.661</v>
      </c>
      <c r="D13" s="20" t="n">
        <v>57818742</v>
      </c>
      <c r="E13" s="14" t="n">
        <v>1.978</v>
      </c>
      <c r="F13" s="20" t="n">
        <v>53124683</v>
      </c>
      <c r="G13" s="13" t="n">
        <v>0.529</v>
      </c>
      <c r="H13" s="20" t="n">
        <v>51772458</v>
      </c>
      <c r="I13" s="13" t="n">
        <v>0.149</v>
      </c>
      <c r="J13" s="20" t="n">
        <v>43476561</v>
      </c>
    </row>
    <row customHeight="1" ht="14.45" r="14" thickBot="1">
      <c r="A14" s="10" t="inlineStr">
        <is>
          <t>Depreciation</t>
        </is>
      </c>
      <c r="B14" s="19" t="n">
        <v>547868</v>
      </c>
      <c r="C14" s="9" t="n">
        <v>0.34</v>
      </c>
      <c r="D14" s="19" t="n">
        <v>174348</v>
      </c>
      <c r="E14" s="9" t="n">
        <v>0.314</v>
      </c>
      <c r="F14" s="19" t="n">
        <v>174348</v>
      </c>
      <c r="G14" s="9" t="n">
        <v>0.389</v>
      </c>
      <c r="H14" s="19" t="n">
        <v>289902</v>
      </c>
      <c r="I14" s="11" t="n">
        <v>0.327</v>
      </c>
      <c r="J14" s="19" t="n">
        <v>398594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TESCO PLC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2021-02-27</t>
        </is>
      </c>
      <c r="C4" s="5" t="n"/>
      <c r="D4" s="4" t="inlineStr">
        <is>
          <t>2020-02-29</t>
        </is>
      </c>
      <c r="E4" s="5" t="n"/>
      <c r="F4" s="4" t="inlineStr">
        <is>
          <t>2019-02-23</t>
        </is>
      </c>
      <c r="G4" s="5" t="n"/>
      <c r="H4" s="4" t="inlineStr">
        <is>
          <t>2018-02-24</t>
        </is>
      </c>
      <c r="I4" s="5" t="n"/>
      <c r="J4" s="4" t="inlineStr">
        <is>
          <t>2017-02-25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57887000000</v>
      </c>
      <c r="C7" s="9" t="n">
        <v>0.068</v>
      </c>
      <c r="D7" s="19" t="n">
        <v>58091000000</v>
      </c>
      <c r="E7" s="9" t="n">
        <v>0.113</v>
      </c>
      <c r="F7" s="19" t="n">
        <v>63911000000</v>
      </c>
      <c r="G7" s="9" t="n">
        <v>0.037</v>
      </c>
      <c r="H7" s="19" t="n">
        <v>57493000000</v>
      </c>
      <c r="I7" s="9" t="n">
        <v>0.037</v>
      </c>
      <c r="J7" s="19" t="n">
        <v>55917000000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6443000000</v>
      </c>
      <c r="C11" s="9" t="n">
        <v>0.234</v>
      </c>
      <c r="D11" s="19" t="n">
        <v>5817000000</v>
      </c>
      <c r="E11" s="9" t="n">
        <v>0.038</v>
      </c>
      <c r="F11" s="19" t="n">
        <v>6447000000</v>
      </c>
      <c r="G11" s="11" t="n">
        <v>0.011</v>
      </c>
      <c r="H11" s="19" t="n">
        <v>6026000000</v>
      </c>
      <c r="I11" s="11" t="n">
        <v>0.014</v>
      </c>
      <c r="J11" s="19" t="n">
        <v>6051000000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1736000000</v>
      </c>
      <c r="C13" s="13" t="n">
        <v>0.661</v>
      </c>
      <c r="D13" s="20" t="n">
        <v>2206000000</v>
      </c>
      <c r="E13" s="14" t="n">
        <v>1.978</v>
      </c>
      <c r="F13" s="20" t="n">
        <v>2649000000</v>
      </c>
      <c r="G13" s="13" t="n">
        <v>0.529</v>
      </c>
      <c r="H13" s="20" t="n">
        <v>1839000000</v>
      </c>
      <c r="I13" s="13" t="n">
        <v>0.149</v>
      </c>
      <c r="J13" s="20" t="n">
        <v>1017000000</v>
      </c>
    </row>
    <row customHeight="1" ht="14.45" r="14" thickBot="1">
      <c r="A14" s="10" t="inlineStr">
        <is>
          <t>Depreciation</t>
        </is>
      </c>
      <c r="B14" s="19" t="n">
        <v>2172000000</v>
      </c>
      <c r="C14" s="9" t="n">
        <v>0.34</v>
      </c>
      <c r="D14" s="19" t="n">
        <v>2778000000</v>
      </c>
      <c r="E14" s="9" t="n">
        <v>0.314</v>
      </c>
      <c r="F14" s="19" t="n">
        <v>1139000000</v>
      </c>
      <c r="G14" s="9" t="n">
        <v>0.389</v>
      </c>
      <c r="H14" s="19" t="n">
        <v>1075000000</v>
      </c>
      <c r="I14" s="11" t="n">
        <v>0.327</v>
      </c>
      <c r="J14" s="19" t="n">
        <v>1331000000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IBISWORLD LIMITED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2021-06-30</t>
        </is>
      </c>
      <c r="C4" s="5" t="n"/>
      <c r="D4" s="4" t="inlineStr">
        <is>
          <t>2020-06-30</t>
        </is>
      </c>
      <c r="E4" s="5" t="n"/>
      <c r="F4" s="4" t="inlineStr">
        <is>
          <t>2019-06-30</t>
        </is>
      </c>
      <c r="G4" s="5" t="n"/>
      <c r="H4" s="4" t="inlineStr">
        <is>
          <t>2018-06-30</t>
        </is>
      </c>
      <c r="I4" s="5" t="n"/>
      <c r="J4" s="4" t="inlineStr">
        <is>
          <t>2017-06-30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No</t>
        </is>
      </c>
      <c r="C6" s="5" t="n"/>
      <c r="D6" s="5" t="inlineStr">
        <is>
          <t>No</t>
        </is>
      </c>
      <c r="E6" s="5" t="n"/>
      <c r="F6" s="5" t="inlineStr">
        <is>
          <t>No</t>
        </is>
      </c>
      <c r="G6" s="5" t="n"/>
      <c r="H6" s="5" t="inlineStr">
        <is>
          <t>No</t>
        </is>
      </c>
      <c r="I6" s="5" t="n"/>
      <c r="J6" s="5" t="inlineStr">
        <is>
          <t>No</t>
        </is>
      </c>
    </row>
    <row customHeight="1" ht="27" r="7" thickBot="1">
      <c r="A7" s="8" t="inlineStr">
        <is>
          <t>Turnover</t>
        </is>
      </c>
      <c r="B7" s="19" t="inlineStr"/>
      <c r="C7" s="9" t="n">
        <v>0.068</v>
      </c>
      <c r="D7" s="19" t="inlineStr"/>
      <c r="E7" s="9" t="n">
        <v>0.113</v>
      </c>
      <c r="F7" s="19" t="inlineStr"/>
      <c r="G7" s="9" t="n">
        <v>0.037</v>
      </c>
      <c r="H7" s="19" t="inlineStr"/>
      <c r="I7" s="9" t="n">
        <v>0.037</v>
      </c>
      <c r="J7" s="19" t="inlineStr"/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inlineStr"/>
      <c r="C11" s="9" t="n">
        <v>0.234</v>
      </c>
      <c r="D11" s="19" t="inlineStr"/>
      <c r="E11" s="9" t="n">
        <v>0.038</v>
      </c>
      <c r="F11" s="19" t="inlineStr"/>
      <c r="G11" s="11" t="n">
        <v>0.011</v>
      </c>
      <c r="H11" s="19" t="inlineStr"/>
      <c r="I11" s="11" t="n">
        <v>0.014</v>
      </c>
      <c r="J11" s="19" t="inlineStr"/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inlineStr"/>
      <c r="C13" s="13" t="n">
        <v>0.661</v>
      </c>
      <c r="D13" s="20" t="inlineStr"/>
      <c r="E13" s="14" t="n">
        <v>1.978</v>
      </c>
      <c r="F13" s="20" t="inlineStr"/>
      <c r="G13" s="13" t="n">
        <v>0.529</v>
      </c>
      <c r="H13" s="20" t="inlineStr"/>
      <c r="I13" s="13" t="n">
        <v>0.149</v>
      </c>
      <c r="J13" s="20" t="inlineStr"/>
    </row>
    <row customHeight="1" ht="14.45" r="14" thickBot="1">
      <c r="A14" s="10" t="inlineStr">
        <is>
          <t>Depreciation</t>
        </is>
      </c>
      <c r="B14" s="19" t="n">
        <v>56806</v>
      </c>
      <c r="C14" s="9" t="n">
        <v>0.34</v>
      </c>
      <c r="D14" s="19" t="n">
        <v>61172</v>
      </c>
      <c r="E14" s="9" t="n">
        <v>0.314</v>
      </c>
      <c r="F14" s="19" t="n">
        <v>58486</v>
      </c>
      <c r="G14" s="9" t="n">
        <v>0.389</v>
      </c>
      <c r="H14" s="19" t="n">
        <v>55483</v>
      </c>
      <c r="I14" s="11" t="n">
        <v>0.327</v>
      </c>
      <c r="J14" s="19" t="n">
        <v>44059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BARINGA PARTNERS LLP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2020-03-31</t>
        </is>
      </c>
      <c r="C4" s="5" t="n"/>
      <c r="D4" s="4" t="inlineStr">
        <is>
          <t>2019-03-31</t>
        </is>
      </c>
      <c r="E4" s="5" t="n"/>
      <c r="F4" s="4" t="inlineStr">
        <is>
          <t>2018-03-31</t>
        </is>
      </c>
      <c r="G4" s="5" t="n"/>
      <c r="H4" s="4" t="inlineStr">
        <is>
          <t>2017-03-31</t>
        </is>
      </c>
      <c r="I4" s="5" t="n"/>
      <c r="J4" s="4" t="inlineStr">
        <is>
          <t>2016-03-31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179789187</v>
      </c>
      <c r="C7" s="9" t="n">
        <v>0.068</v>
      </c>
      <c r="D7" s="19" t="n">
        <v>148273733</v>
      </c>
      <c r="E7" s="9" t="n">
        <v>0.113</v>
      </c>
      <c r="F7" s="19" t="n">
        <v>133791838</v>
      </c>
      <c r="G7" s="9" t="n">
        <v>0.037</v>
      </c>
      <c r="H7" s="19" t="n">
        <v>123951921</v>
      </c>
      <c r="I7" s="9" t="n">
        <v>0.037</v>
      </c>
      <c r="J7" s="19" t="n">
        <v>108416526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62221322</v>
      </c>
      <c r="C11" s="9" t="n">
        <v>0.234</v>
      </c>
      <c r="D11" s="19" t="n">
        <v>55126116</v>
      </c>
      <c r="E11" s="9" t="n">
        <v>0.038</v>
      </c>
      <c r="F11" s="19" t="n">
        <v>47910889</v>
      </c>
      <c r="G11" s="11" t="n">
        <v>0.011</v>
      </c>
      <c r="H11" s="19" t="n">
        <v>42556556</v>
      </c>
      <c r="I11" s="11" t="n">
        <v>0.014</v>
      </c>
      <c r="J11" s="19" t="n">
        <v>35462081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65870487</v>
      </c>
      <c r="C13" s="13" t="n">
        <v>0.661</v>
      </c>
      <c r="D13" s="20" t="n">
        <v>57818742</v>
      </c>
      <c r="E13" s="14" t="n">
        <v>1.978</v>
      </c>
      <c r="F13" s="20" t="n">
        <v>53124683</v>
      </c>
      <c r="G13" s="13" t="n">
        <v>0.529</v>
      </c>
      <c r="H13" s="20" t="n">
        <v>51772458</v>
      </c>
      <c r="I13" s="13" t="n">
        <v>0.149</v>
      </c>
      <c r="J13" s="20" t="n">
        <v>43476561</v>
      </c>
    </row>
    <row customHeight="1" ht="14.45" r="14" thickBot="1">
      <c r="A14" s="10" t="inlineStr">
        <is>
          <t>Depreciation</t>
        </is>
      </c>
      <c r="B14" s="19" t="n">
        <v>547868</v>
      </c>
      <c r="C14" s="9" t="n">
        <v>0.34</v>
      </c>
      <c r="D14" s="19" t="n">
        <v>174348</v>
      </c>
      <c r="E14" s="9" t="n">
        <v>0.314</v>
      </c>
      <c r="F14" s="19" t="n">
        <v>174348</v>
      </c>
      <c r="G14" s="9" t="n">
        <v>0.389</v>
      </c>
      <c r="H14" s="19" t="n">
        <v>289902</v>
      </c>
      <c r="I14" s="11" t="n">
        <v>0.327</v>
      </c>
      <c r="J14" s="19" t="n">
        <v>398594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ColWidth="11.5703125" defaultRowHeight="14.25"/>
  <cols>
    <col customWidth="1" max="1" min="1" style="1" width="22.42578125"/>
    <col bestFit="1" customWidth="1" max="2" min="2" style="1" width="25.140625"/>
    <col customWidth="1" max="7" min="3" style="1" width="14.85546875"/>
    <col bestFit="1" customWidth="1" max="8" min="8" style="1" width="12.42578125"/>
    <col bestFit="1" customWidth="1" max="9" min="9" style="1" width="7.5703125"/>
    <col bestFit="1" customWidth="1" max="10" min="10" style="1" width="12.42578125"/>
    <col customWidth="1" max="14" min="11" style="1" width="11.5703125"/>
    <col customWidth="1" max="16384" min="15" style="1" width="11.5703125"/>
  </cols>
  <sheetData>
    <row customHeight="1" ht="29.45" r="1">
      <c r="B1" s="2" t="inlineStr">
        <is>
          <t>TESCO PLC</t>
        </is>
      </c>
    </row>
    <row customHeight="1" ht="7.35" r="2"/>
    <row customHeight="1" ht="35.45" r="3" thickBot="1">
      <c r="A3" s="3" t="inlineStr">
        <is>
          <t>Profit &amp; Loss</t>
        </is>
      </c>
      <c r="L3" s="1" t="inlineStr">
        <is>
          <t xml:space="preserve">&lt;--- copy and paste from creditsafe financials tab.  </t>
        </is>
      </c>
    </row>
    <row customHeight="1" ht="14.45" r="4" thickBot="1">
      <c r="A4" s="4" t="n"/>
      <c r="B4" s="4" t="inlineStr">
        <is>
          <t>2021-02-27</t>
        </is>
      </c>
      <c r="C4" s="5" t="n"/>
      <c r="D4" s="4" t="inlineStr">
        <is>
          <t>2020-02-29</t>
        </is>
      </c>
      <c r="E4" s="5" t="n"/>
      <c r="F4" s="4" t="inlineStr">
        <is>
          <t>2019-02-23</t>
        </is>
      </c>
      <c r="G4" s="5" t="n"/>
      <c r="H4" s="4" t="inlineStr">
        <is>
          <t>2018-02-24</t>
        </is>
      </c>
      <c r="I4" s="5" t="n"/>
      <c r="J4" s="4" t="inlineStr">
        <is>
          <t>2017-02-25</t>
        </is>
      </c>
      <c r="L4" s="6" t="inlineStr">
        <is>
          <t>Select down to the 'depreciation' line only.</t>
        </is>
      </c>
    </row>
    <row customHeight="1" ht="14.45" r="5" thickBot="1">
      <c r="A5" s="7" t="inlineStr">
        <is>
          <t>Currency</t>
        </is>
      </c>
      <c r="B5" s="5" t="inlineStr">
        <is>
          <t>GBP</t>
        </is>
      </c>
      <c r="C5" s="5" t="n"/>
      <c r="D5" s="5" t="inlineStr">
        <is>
          <t>GBP</t>
        </is>
      </c>
      <c r="E5" s="5" t="n"/>
      <c r="F5" s="5" t="inlineStr">
        <is>
          <t>GBP</t>
        </is>
      </c>
      <c r="G5" s="5" t="n"/>
      <c r="H5" s="5" t="inlineStr">
        <is>
          <t>GBP</t>
        </is>
      </c>
      <c r="I5" s="5" t="n"/>
      <c r="J5" s="5" t="inlineStr">
        <is>
          <t>GBP</t>
        </is>
      </c>
      <c r="L5" s="6" t="inlineStr">
        <is>
          <t>Highlight from the 'Profil &amp; Loss' cell in the top right</t>
        </is>
      </c>
    </row>
    <row customHeight="1" ht="14.45" r="6" thickBot="1">
      <c r="A6" s="7" t="inlineStr">
        <is>
          <t>Consolidated A/Cs</t>
        </is>
      </c>
      <c r="B6" s="5" t="inlineStr">
        <is>
          <t>Yes</t>
        </is>
      </c>
      <c r="C6" s="5" t="n"/>
      <c r="D6" s="5" t="inlineStr">
        <is>
          <t>Yes</t>
        </is>
      </c>
      <c r="E6" s="5" t="n"/>
      <c r="F6" s="5" t="inlineStr">
        <is>
          <t>Yes</t>
        </is>
      </c>
      <c r="G6" s="5" t="n"/>
      <c r="H6" s="5" t="inlineStr">
        <is>
          <t>Yes</t>
        </is>
      </c>
      <c r="I6" s="5" t="n"/>
      <c r="J6" s="5" t="inlineStr">
        <is>
          <t>Yes</t>
        </is>
      </c>
    </row>
    <row customHeight="1" ht="27" r="7" thickBot="1">
      <c r="A7" s="8" t="inlineStr">
        <is>
          <t>Turnover</t>
        </is>
      </c>
      <c r="B7" s="19" t="n">
        <v>57887000000</v>
      </c>
      <c r="C7" s="9" t="n">
        <v>0.068</v>
      </c>
      <c r="D7" s="19" t="n">
        <v>58091000000</v>
      </c>
      <c r="E7" s="9" t="n">
        <v>0.113</v>
      </c>
      <c r="F7" s="19" t="n">
        <v>63911000000</v>
      </c>
      <c r="G7" s="9" t="n">
        <v>0.037</v>
      </c>
      <c r="H7" s="19" t="n">
        <v>57493000000</v>
      </c>
      <c r="I7" s="9" t="n">
        <v>0.037</v>
      </c>
      <c r="J7" s="19" t="n">
        <v>55917000000</v>
      </c>
    </row>
    <row customHeight="1" ht="14.45" r="8" thickBot="1">
      <c r="A8" s="10" t="inlineStr">
        <is>
          <t>Export</t>
        </is>
      </c>
      <c r="B8" s="19" t="inlineStr"/>
      <c r="C8" s="9" t="n">
        <v>0.093</v>
      </c>
      <c r="D8" s="19" t="inlineStr"/>
      <c r="E8" s="11" t="n">
        <v>0.053</v>
      </c>
      <c r="F8" s="19" t="inlineStr"/>
      <c r="G8" s="11" t="n">
        <v>0.594</v>
      </c>
      <c r="H8" s="19" t="inlineStr"/>
      <c r="I8" s="11" t="n">
        <v>0.469</v>
      </c>
      <c r="J8" s="19" t="inlineStr"/>
    </row>
    <row customHeight="1" ht="14.45" r="9" thickBot="1">
      <c r="A9" s="10" t="inlineStr">
        <is>
          <t>Cost of Sales</t>
        </is>
      </c>
      <c r="B9" s="19" t="inlineStr"/>
      <c r="C9" s="11" t="n">
        <v>0.013</v>
      </c>
      <c r="D9" s="19" t="inlineStr"/>
      <c r="E9" s="9" t="n">
        <v>0.077</v>
      </c>
      <c r="F9" s="19" t="inlineStr"/>
      <c r="G9" s="9" t="n">
        <v>0.11</v>
      </c>
      <c r="H9" s="19" t="inlineStr"/>
      <c r="I9" s="11" t="n">
        <v>0.011</v>
      </c>
      <c r="J9" s="19" t="inlineStr"/>
    </row>
    <row customHeight="1" ht="14.45" r="10" thickBot="1">
      <c r="A10" s="10" t="inlineStr">
        <is>
          <t>Gross Profit</t>
        </is>
      </c>
      <c r="B10" s="19" t="inlineStr"/>
      <c r="C10" s="9" t="n">
        <v>0.229</v>
      </c>
      <c r="D10" s="19" t="inlineStr"/>
      <c r="E10" s="9" t="n">
        <v>0.177</v>
      </c>
      <c r="F10" s="19" t="inlineStr"/>
      <c r="G10" s="11" t="n">
        <v>0.128</v>
      </c>
      <c r="H10" s="19" t="inlineStr"/>
      <c r="I10" s="9" t="n">
        <v>0.131</v>
      </c>
      <c r="J10" s="19" t="inlineStr"/>
    </row>
    <row customHeight="1" ht="19.35" r="11" thickBot="1">
      <c r="A11" s="10" t="inlineStr">
        <is>
          <t>Wages &amp; Salaries</t>
        </is>
      </c>
      <c r="B11" s="19" t="n">
        <v>6443000000</v>
      </c>
      <c r="C11" s="9" t="n">
        <v>0.234</v>
      </c>
      <c r="D11" s="19" t="n">
        <v>5817000000</v>
      </c>
      <c r="E11" s="9" t="n">
        <v>0.038</v>
      </c>
      <c r="F11" s="19" t="n">
        <v>6447000000</v>
      </c>
      <c r="G11" s="11" t="n">
        <v>0.011</v>
      </c>
      <c r="H11" s="19" t="n">
        <v>6026000000</v>
      </c>
      <c r="I11" s="11" t="n">
        <v>0.014</v>
      </c>
      <c r="J11" s="19" t="n">
        <v>6051000000</v>
      </c>
    </row>
    <row customHeight="1" ht="14.45" r="12" thickBot="1">
      <c r="A12" s="10" t="inlineStr">
        <is>
          <t>Directors Emoluments</t>
        </is>
      </c>
      <c r="B12" s="19" t="inlineStr"/>
      <c r="C12" s="9" t="n">
        <v>0.44</v>
      </c>
      <c r="D12" s="19" t="inlineStr"/>
      <c r="E12" s="9" t="n">
        <v>0.321</v>
      </c>
      <c r="F12" s="19" t="inlineStr"/>
      <c r="G12" s="11" t="n">
        <v>0.007</v>
      </c>
      <c r="H12" s="19" t="inlineStr"/>
      <c r="I12" s="11" t="n">
        <v>0.027</v>
      </c>
      <c r="J12" s="19" t="inlineStr"/>
    </row>
    <row customHeight="1" ht="14.45" r="13" thickBot="1">
      <c r="A13" s="12" t="inlineStr">
        <is>
          <t>Operating Profit</t>
        </is>
      </c>
      <c r="B13" s="20" t="n">
        <v>1736000000</v>
      </c>
      <c r="C13" s="13" t="n">
        <v>0.661</v>
      </c>
      <c r="D13" s="20" t="n">
        <v>2206000000</v>
      </c>
      <c r="E13" s="14" t="n">
        <v>1.978</v>
      </c>
      <c r="F13" s="20" t="n">
        <v>2649000000</v>
      </c>
      <c r="G13" s="13" t="n">
        <v>0.529</v>
      </c>
      <c r="H13" s="20" t="n">
        <v>1839000000</v>
      </c>
      <c r="I13" s="13" t="n">
        <v>0.149</v>
      </c>
      <c r="J13" s="20" t="n">
        <v>1017000000</v>
      </c>
    </row>
    <row customHeight="1" ht="14.45" r="14" thickBot="1">
      <c r="A14" s="10" t="inlineStr">
        <is>
          <t>Depreciation</t>
        </is>
      </c>
      <c r="B14" s="19" t="n">
        <v>2172000000</v>
      </c>
      <c r="C14" s="9" t="n">
        <v>0.34</v>
      </c>
      <c r="D14" s="19" t="n">
        <v>2778000000</v>
      </c>
      <c r="E14" s="9" t="n">
        <v>0.314</v>
      </c>
      <c r="F14" s="19" t="n">
        <v>1139000000</v>
      </c>
      <c r="G14" s="9" t="n">
        <v>0.389</v>
      </c>
      <c r="H14" s="19" t="n">
        <v>1075000000</v>
      </c>
      <c r="I14" s="11" t="n">
        <v>0.327</v>
      </c>
      <c r="J14" s="19" t="n">
        <v>1331000000</v>
      </c>
    </row>
    <row customHeight="1" ht="14.45" r="15" thickBot="1">
      <c r="A15" s="10" t="n"/>
      <c r="B15" s="19" t="n"/>
      <c r="C15" s="9" t="n"/>
      <c r="D15" s="19" t="n"/>
      <c r="E15" s="11" t="n"/>
      <c r="F15" s="19" t="n"/>
      <c r="G15" s="11" t="n"/>
      <c r="H15" s="19" t="n"/>
      <c r="I15" s="9" t="n"/>
      <c r="J15" s="19" t="n"/>
    </row>
    <row customHeight="1" ht="7.35" r="17"/>
    <row customHeight="1" ht="23.1" r="18" thickBot="1">
      <c r="B18" s="23">
        <f>PROPER(B1)</f>
        <v/>
      </c>
      <c r="C18" s="24" t="n"/>
      <c r="D18" s="24" t="n"/>
      <c r="E18" s="24" t="n"/>
      <c r="F18" s="24" t="n"/>
      <c r="G18" s="24" t="n"/>
    </row>
    <row customHeight="1" ht="14.45" r="19" thickBot="1">
      <c r="B19" s="15">
        <f>IFERROR("FYE "&amp;DAY(B4)&amp;"/"&amp;MONTH(B4)&amp;" (£k)","n/a")</f>
        <v/>
      </c>
      <c r="C19" s="15">
        <f>IFERROR(YEAR(J4),"n/a")</f>
        <v/>
      </c>
      <c r="D19" s="15">
        <f>IFERROR(YEAR(H4),"n/a")</f>
        <v/>
      </c>
      <c r="E19" s="15">
        <f>IFERROR(YEAR(F4),"n/a")</f>
        <v/>
      </c>
      <c r="F19" s="15">
        <f>IFERROR(YEAR(D4),"n/a")</f>
        <v/>
      </c>
      <c r="G19" s="15">
        <f>IFERROR(YEAR(B4),"n/a")</f>
        <v/>
      </c>
      <c r="L19" s="1" t="inlineStr">
        <is>
          <t>&lt;----- this populates automatically, just copy and paste into powerpoint</t>
        </is>
      </c>
    </row>
    <row customHeight="1" ht="14.45" r="20" thickBot="1">
      <c r="B20" s="16" t="inlineStr">
        <is>
          <t>Sales</t>
        </is>
      </c>
      <c r="C20" s="21">
        <f>IFERROR(J7/1000,"n/a")</f>
        <v/>
      </c>
      <c r="D20" s="21">
        <f>IFERROR(H7/1000,"n/a")</f>
        <v/>
      </c>
      <c r="E20" s="21">
        <f>IFERROR(F7/1000,"n/a")</f>
        <v/>
      </c>
      <c r="F20" s="21">
        <f>IFERROR(D7/1000,"n/a")</f>
        <v/>
      </c>
      <c r="G20" s="21">
        <f>IFERROR(B7/1000,"n/a")</f>
        <v/>
      </c>
    </row>
    <row customHeight="1" ht="14.45" r="21" thickBot="1">
      <c r="B21" s="17" t="inlineStr">
        <is>
          <t>% growth</t>
        </is>
      </c>
      <c r="C21" s="18" t="n"/>
      <c r="D21" s="22">
        <f>IFERROR(D20/C20-1,"n/a")</f>
        <v/>
      </c>
      <c r="E21" s="22">
        <f>IFERROR(E20/D20-1,"n/a")</f>
        <v/>
      </c>
      <c r="F21" s="22">
        <f>IFERROR(F20/E20-1,"n/a")</f>
        <v/>
      </c>
      <c r="G21" s="22">
        <f>IFERROR(G20/F20-1,"n/a")</f>
        <v/>
      </c>
    </row>
    <row customHeight="1" ht="14.45" r="22" thickBot="1">
      <c r="B22" s="16" t="inlineStr">
        <is>
          <t>Gross Profit</t>
        </is>
      </c>
      <c r="C22" s="21">
        <f>IFERROR(J10/1000,"n/a")</f>
        <v/>
      </c>
      <c r="D22" s="21">
        <f>IFERROR(H10/1000,"n/a")</f>
        <v/>
      </c>
      <c r="E22" s="21">
        <f>IFERROR(F10/1000,"n/a")</f>
        <v/>
      </c>
      <c r="F22" s="21">
        <f>IFERROR(D10/1000,"n/a")</f>
        <v/>
      </c>
      <c r="G22" s="21">
        <f>IFERROR(B10/1000,"n/a")</f>
        <v/>
      </c>
    </row>
    <row customHeight="1" ht="14.45" r="23" thickBot="1">
      <c r="B23" s="17" t="inlineStr">
        <is>
          <t>% margin</t>
        </is>
      </c>
      <c r="C23" s="22">
        <f>IFERROR(C22/C20,"n/a")</f>
        <v/>
      </c>
      <c r="D23" s="22">
        <f>IFERROR(D22/D20,"n/a")</f>
        <v/>
      </c>
      <c r="E23" s="22">
        <f>IFERROR(E22/E20,"n/a")</f>
        <v/>
      </c>
      <c r="F23" s="22">
        <f>IFERROR(F22/F20,"n/a")</f>
        <v/>
      </c>
      <c r="G23" s="22">
        <f>IFERROR(G22/G20,"n/a")</f>
        <v/>
      </c>
    </row>
    <row customHeight="1" ht="14.45" r="24" thickBot="1">
      <c r="B24" s="16" t="inlineStr">
        <is>
          <t>EBITDA</t>
        </is>
      </c>
      <c r="C24" s="21">
        <f>IFERROR((J13+J14)/1000,"n/a")</f>
        <v/>
      </c>
      <c r="D24" s="21">
        <f>IFERROR((H13+H14)/1000,"n/a")</f>
        <v/>
      </c>
      <c r="E24" s="21">
        <f>IFERROR((F13+F14)/1000,"n/a")</f>
        <v/>
      </c>
      <c r="F24" s="21">
        <f>IFERROR((D13+D14)/1000,"n/a")</f>
        <v/>
      </c>
      <c r="G24" s="21">
        <f>IFERROR((B13+B14)/1000,"n/a")</f>
        <v/>
      </c>
    </row>
    <row customHeight="1" ht="14.45" r="25" thickBot="1">
      <c r="B25" s="17" t="inlineStr">
        <is>
          <t>% margin</t>
        </is>
      </c>
      <c r="C25" s="22">
        <f>IFERROR(C24/C20,"n/a")</f>
        <v/>
      </c>
      <c r="D25" s="22">
        <f>IFERROR(D24/D20,"n/a")</f>
        <v/>
      </c>
      <c r="E25" s="22">
        <f>IFERROR(E24/E20,"n/a")</f>
        <v/>
      </c>
      <c r="F25" s="22">
        <f>IFERROR(F24/F20,"n/a")</f>
        <v/>
      </c>
      <c r="G25" s="22">
        <f>IFERROR(G24/G20,"n/a")</f>
        <v/>
      </c>
    </row>
  </sheetData>
  <mergeCells count="1">
    <mergeCell ref="B18:G1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Ferrin</dc:creator>
  <dcterms:created xmlns:dcterms="http://purl.org/dc/terms/" xmlns:xsi="http://www.w3.org/2001/XMLSchema-instance" xsi:type="dcterms:W3CDTF">2021-11-29T17:18:51Z</dcterms:created>
  <dcterms:modified xmlns:dcterms="http://purl.org/dc/terms/" xmlns:xsi="http://www.w3.org/2001/XMLSchema-instance" xsi:type="dcterms:W3CDTF">2021-12-02T23:28:41Z</dcterms:modified>
  <cp:lastModifiedBy>Diego Montoliu</cp:lastModifiedBy>
</cp:coreProperties>
</file>