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morehouse/Downloads/BIOS/MBOR/"/>
    </mc:Choice>
  </mc:AlternateContent>
  <xr:revisionPtr revIDLastSave="0" documentId="13_ncr:1_{EF940797-E666-F140-BB9B-EA2B75E3E958}" xr6:coauthVersionLast="47" xr6:coauthVersionMax="47" xr10:uidLastSave="{00000000-0000-0000-0000-000000000000}"/>
  <bookViews>
    <workbookView xWindow="0" yWindow="500" windowWidth="28800" windowHeight="16020" activeTab="5" xr2:uid="{44B6E88F-24F4-0849-B5F7-65355E2EDA0C}"/>
  </bookViews>
  <sheets>
    <sheet name="Day 0" sheetId="1" r:id="rId1"/>
    <sheet name="Day 5" sheetId="2" r:id="rId2"/>
    <sheet name="Day 10" sheetId="3" r:id="rId3"/>
    <sheet name="Figures" sheetId="4" r:id="rId4"/>
    <sheet name="Sheet1" sheetId="5" r:id="rId5"/>
    <sheet name="YS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6" l="1"/>
  <c r="J26" i="6"/>
  <c r="I26" i="6"/>
  <c r="H26" i="6"/>
  <c r="E26" i="6"/>
  <c r="D26" i="6"/>
  <c r="C26" i="6"/>
  <c r="B26" i="6"/>
  <c r="M31" i="4"/>
  <c r="R31" i="4"/>
  <c r="M30" i="4"/>
  <c r="M29" i="4"/>
  <c r="C37" i="4"/>
  <c r="C36" i="4"/>
  <c r="C35" i="4"/>
  <c r="Q31" i="4"/>
  <c r="L31" i="4"/>
  <c r="H37" i="4"/>
  <c r="G37" i="4"/>
  <c r="B37" i="4"/>
  <c r="U31" i="3"/>
  <c r="U32" i="3"/>
  <c r="U33" i="3"/>
  <c r="U34" i="3"/>
  <c r="U35" i="3"/>
  <c r="U36" i="3"/>
  <c r="U30" i="3"/>
  <c r="U23" i="3"/>
  <c r="U24" i="3"/>
  <c r="U25" i="3"/>
  <c r="U26" i="3"/>
  <c r="U27" i="3"/>
  <c r="U28" i="3"/>
  <c r="U22" i="3"/>
  <c r="U13" i="3"/>
  <c r="U14" i="3"/>
  <c r="U15" i="3"/>
  <c r="U16" i="3"/>
  <c r="U17" i="3"/>
  <c r="U18" i="3"/>
  <c r="U19" i="3"/>
  <c r="U20" i="3"/>
  <c r="U12" i="3"/>
  <c r="U3" i="3"/>
  <c r="U4" i="3"/>
  <c r="U5" i="3"/>
  <c r="U6" i="3"/>
  <c r="U7" i="3"/>
  <c r="U8" i="3"/>
  <c r="U9" i="3"/>
  <c r="U10" i="3"/>
  <c r="U2" i="3"/>
  <c r="T31" i="3"/>
  <c r="T32" i="3"/>
  <c r="T33" i="3"/>
  <c r="T34" i="3"/>
  <c r="T35" i="3"/>
  <c r="T36" i="3"/>
  <c r="T30" i="3"/>
  <c r="T23" i="3"/>
  <c r="T24" i="3"/>
  <c r="T25" i="3"/>
  <c r="T26" i="3"/>
  <c r="T27" i="3"/>
  <c r="T28" i="3"/>
  <c r="T22" i="3"/>
  <c r="T13" i="3"/>
  <c r="T14" i="3"/>
  <c r="T15" i="3"/>
  <c r="T16" i="3"/>
  <c r="T17" i="3"/>
  <c r="T18" i="3"/>
  <c r="T19" i="3"/>
  <c r="T20" i="3"/>
  <c r="T12" i="3"/>
  <c r="T10" i="3"/>
  <c r="T3" i="3"/>
  <c r="T4" i="3"/>
  <c r="T5" i="3"/>
  <c r="T6" i="3"/>
  <c r="T7" i="3"/>
  <c r="T8" i="3"/>
  <c r="T9" i="3"/>
  <c r="T2" i="3"/>
  <c r="T2" i="2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R30" i="4"/>
  <c r="R29" i="4"/>
  <c r="Q30" i="4"/>
  <c r="Q29" i="4"/>
  <c r="H36" i="4"/>
  <c r="H35" i="4"/>
  <c r="L30" i="4"/>
  <c r="L29" i="4"/>
  <c r="G36" i="4"/>
  <c r="G35" i="4"/>
  <c r="B36" i="4"/>
  <c r="B35" i="4"/>
  <c r="U36" i="2"/>
  <c r="U31" i="2"/>
  <c r="U32" i="2"/>
  <c r="U33" i="2"/>
  <c r="U34" i="2"/>
  <c r="U35" i="2"/>
  <c r="U30" i="2"/>
  <c r="U23" i="2"/>
  <c r="U24" i="2"/>
  <c r="U25" i="2"/>
  <c r="U26" i="2"/>
  <c r="U27" i="2"/>
  <c r="U28" i="2"/>
  <c r="U22" i="2"/>
  <c r="U13" i="2"/>
  <c r="U14" i="2"/>
  <c r="U15" i="2"/>
  <c r="U16" i="2"/>
  <c r="U17" i="2"/>
  <c r="U18" i="2"/>
  <c r="U19" i="2"/>
  <c r="U20" i="2"/>
  <c r="U12" i="2"/>
  <c r="U3" i="2"/>
  <c r="U4" i="2"/>
  <c r="U5" i="2"/>
  <c r="U6" i="2"/>
  <c r="U7" i="2"/>
  <c r="U8" i="2"/>
  <c r="U9" i="2"/>
  <c r="U10" i="2"/>
  <c r="U2" i="2"/>
  <c r="U2" i="1"/>
  <c r="T31" i="2"/>
  <c r="T32" i="2"/>
  <c r="T33" i="2"/>
  <c r="T34" i="2"/>
  <c r="T35" i="2"/>
  <c r="T36" i="2"/>
  <c r="T30" i="2"/>
  <c r="T23" i="2"/>
  <c r="T24" i="2"/>
  <c r="T25" i="2"/>
  <c r="T26" i="2"/>
  <c r="T27" i="2"/>
  <c r="T28" i="2"/>
  <c r="T22" i="2"/>
  <c r="T13" i="2"/>
  <c r="T14" i="2"/>
  <c r="T15" i="2"/>
  <c r="T16" i="2"/>
  <c r="T17" i="2"/>
  <c r="T18" i="2"/>
  <c r="T19" i="2"/>
  <c r="T20" i="2"/>
  <c r="T12" i="2"/>
  <c r="T10" i="2"/>
  <c r="T3" i="2"/>
  <c r="T4" i="2"/>
  <c r="T5" i="2"/>
  <c r="T6" i="2"/>
  <c r="T7" i="2"/>
  <c r="T8" i="2"/>
  <c r="T9" i="2"/>
  <c r="T2" i="1"/>
  <c r="T5" i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T22" i="1"/>
  <c r="U4" i="1"/>
  <c r="U3" i="1"/>
  <c r="U5" i="1"/>
  <c r="U6" i="1"/>
  <c r="U7" i="1"/>
  <c r="U8" i="1"/>
  <c r="U9" i="1"/>
  <c r="U10" i="1"/>
  <c r="U12" i="1"/>
  <c r="U13" i="1"/>
  <c r="U14" i="1"/>
  <c r="U15" i="1"/>
  <c r="U16" i="1"/>
  <c r="U17" i="1"/>
  <c r="U18" i="1"/>
  <c r="U19" i="1"/>
  <c r="U20" i="1"/>
  <c r="U22" i="1"/>
  <c r="U23" i="1"/>
  <c r="U24" i="1"/>
  <c r="U25" i="1"/>
  <c r="U26" i="1"/>
  <c r="U27" i="1"/>
  <c r="U28" i="1"/>
  <c r="U30" i="1"/>
  <c r="U31" i="1"/>
  <c r="U32" i="1"/>
  <c r="U33" i="1"/>
  <c r="U34" i="1"/>
  <c r="U35" i="1"/>
  <c r="U36" i="1"/>
  <c r="T33" i="1"/>
  <c r="T31" i="1"/>
  <c r="T32" i="1"/>
  <c r="T34" i="1"/>
  <c r="T35" i="1"/>
  <c r="T36" i="1"/>
  <c r="T30" i="1"/>
  <c r="T26" i="1"/>
  <c r="T27" i="1"/>
  <c r="T28" i="1"/>
  <c r="T25" i="1"/>
  <c r="T23" i="1"/>
  <c r="T24" i="1"/>
  <c r="T20" i="1"/>
  <c r="T19" i="1"/>
  <c r="T18" i="1"/>
  <c r="T17" i="1"/>
  <c r="T16" i="1"/>
  <c r="T15" i="1"/>
  <c r="T14" i="1"/>
  <c r="T13" i="1"/>
  <c r="T10" i="1"/>
  <c r="T9" i="1"/>
  <c r="T8" i="1"/>
  <c r="T7" i="1"/>
  <c r="T6" i="1"/>
  <c r="T4" i="1"/>
  <c r="F19" i="1"/>
  <c r="F18" i="1"/>
  <c r="F17" i="1"/>
  <c r="T3" i="1"/>
  <c r="T12" i="1"/>
  <c r="F36" i="3"/>
  <c r="F35" i="3"/>
  <c r="F34" i="3"/>
  <c r="F33" i="3"/>
  <c r="F32" i="3"/>
  <c r="F31" i="3"/>
  <c r="F30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F13" i="3"/>
  <c r="F12" i="3"/>
  <c r="F10" i="3"/>
  <c r="F9" i="3"/>
  <c r="F8" i="3"/>
  <c r="F7" i="3"/>
  <c r="F6" i="3"/>
  <c r="F5" i="3"/>
  <c r="F4" i="3"/>
  <c r="F3" i="3"/>
  <c r="F2" i="3"/>
  <c r="F36" i="2"/>
  <c r="F35" i="2"/>
  <c r="F34" i="2"/>
  <c r="F33" i="2"/>
  <c r="F32" i="2"/>
  <c r="F31" i="2"/>
  <c r="F30" i="2"/>
  <c r="F28" i="2"/>
  <c r="F27" i="2"/>
  <c r="F26" i="2"/>
  <c r="F25" i="2"/>
  <c r="F24" i="2"/>
  <c r="F23" i="2"/>
  <c r="F22" i="2"/>
  <c r="F20" i="2"/>
  <c r="F19" i="2"/>
  <c r="F18" i="2"/>
  <c r="F17" i="2"/>
  <c r="F16" i="2"/>
  <c r="F15" i="2"/>
  <c r="F14" i="2"/>
  <c r="F13" i="2"/>
  <c r="F12" i="2"/>
  <c r="F10" i="2"/>
  <c r="F9" i="2"/>
  <c r="F8" i="2"/>
  <c r="F7" i="2"/>
  <c r="F6" i="2"/>
  <c r="F5" i="2"/>
  <c r="F4" i="2"/>
  <c r="F3" i="2"/>
  <c r="F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F31" i="1"/>
  <c r="F32" i="1"/>
  <c r="F33" i="1"/>
  <c r="F34" i="1"/>
  <c r="F35" i="1"/>
  <c r="F36" i="1"/>
  <c r="F30" i="1"/>
  <c r="F23" i="1"/>
  <c r="F24" i="1"/>
  <c r="F25" i="1"/>
  <c r="F26" i="1"/>
  <c r="F27" i="1"/>
  <c r="F28" i="1"/>
  <c r="F22" i="1"/>
  <c r="F13" i="1"/>
  <c r="F14" i="1"/>
  <c r="F15" i="1"/>
  <c r="F16" i="1"/>
  <c r="F20" i="1"/>
  <c r="F12" i="1"/>
  <c r="F3" i="1"/>
  <c r="F4" i="1"/>
  <c r="F5" i="1"/>
  <c r="F6" i="1"/>
  <c r="F7" i="1"/>
  <c r="F8" i="1"/>
  <c r="F9" i="1"/>
  <c r="F10" i="1"/>
  <c r="F2" i="1"/>
  <c r="R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P2" i="3"/>
  <c r="O2" i="3"/>
  <c r="N2" i="3"/>
  <c r="P2" i="2"/>
  <c r="O2" i="2"/>
  <c r="Q2" i="2" s="1"/>
  <c r="N2" i="2"/>
  <c r="N2" i="1"/>
  <c r="O2" i="1"/>
  <c r="P2" i="1"/>
  <c r="Q2" i="3" l="1"/>
  <c r="R2" i="3" s="1"/>
  <c r="S2" i="3" s="1"/>
  <c r="R2" i="2"/>
  <c r="S2" i="2" s="1"/>
  <c r="Q2" i="1"/>
  <c r="S2" i="1" s="1"/>
</calcChain>
</file>

<file path=xl/sharedStrings.xml><?xml version="1.0" encoding="utf-8"?>
<sst xmlns="http://schemas.openxmlformats.org/spreadsheetml/2006/main" count="554" uniqueCount="107">
  <si>
    <t>A</t>
  </si>
  <si>
    <t>B</t>
  </si>
  <si>
    <t>Date</t>
  </si>
  <si>
    <t>Sample ID</t>
  </si>
  <si>
    <t>Treatment</t>
  </si>
  <si>
    <t>Chamber Volume (L)</t>
  </si>
  <si>
    <t>Sponge Volume (L)</t>
  </si>
  <si>
    <t>Total Volume (L)</t>
  </si>
  <si>
    <t>Start Time (min)</t>
  </si>
  <si>
    <t>End Time (min)</t>
  </si>
  <si>
    <t>Delta End (min)</t>
  </si>
  <si>
    <t>Delta Start (min)</t>
  </si>
  <si>
    <t>Surface Area (cm²)</t>
  </si>
  <si>
    <t>Oxygen Start (µmol/L)</t>
  </si>
  <si>
    <t>Oxygen End (µmol/L)</t>
  </si>
  <si>
    <t>Diff Time (min)</t>
  </si>
  <si>
    <t>Diff Oxy (µmol/L)</t>
  </si>
  <si>
    <t>Oxy Quantity (µmol)</t>
  </si>
  <si>
    <t>Oxy Per Hour (µmol/h)</t>
  </si>
  <si>
    <t>Correct Oxy Hour (µmol/h)</t>
  </si>
  <si>
    <t>Oxy Hour Surface (µmol/h/cm²)</t>
  </si>
  <si>
    <t>D. etheria 1</t>
  </si>
  <si>
    <t>Ambient</t>
  </si>
  <si>
    <t>D. etheria 2</t>
  </si>
  <si>
    <t>D. etheria 3</t>
  </si>
  <si>
    <t>D. etheria 4</t>
  </si>
  <si>
    <t>D. etheria 5</t>
  </si>
  <si>
    <t>D. etheria 6</t>
  </si>
  <si>
    <t>D. etheria 7</t>
  </si>
  <si>
    <t>D. etheria 8</t>
  </si>
  <si>
    <t>D. etheria 9</t>
  </si>
  <si>
    <t>Heated</t>
  </si>
  <si>
    <t>Cycle 1 Blank</t>
  </si>
  <si>
    <t>N/A</t>
  </si>
  <si>
    <t>Cycle 2 Blank</t>
  </si>
  <si>
    <t>T. ignis 1</t>
  </si>
  <si>
    <t>T. ignis 3</t>
  </si>
  <si>
    <t>T. ignis 5</t>
  </si>
  <si>
    <t>T. ignis 6</t>
  </si>
  <si>
    <t>T. ignis 7</t>
  </si>
  <si>
    <t>T. ignis 8</t>
  </si>
  <si>
    <t>T. ignis 9</t>
  </si>
  <si>
    <t>Cycle 3 Blank</t>
  </si>
  <si>
    <t>Cycle 4 Blank</t>
  </si>
  <si>
    <t>D. etheria A1</t>
  </si>
  <si>
    <t>D. etheria A2</t>
  </si>
  <si>
    <t>D. etheria A3</t>
  </si>
  <si>
    <t>D. etheria A4</t>
  </si>
  <si>
    <t>D. etheria A5</t>
  </si>
  <si>
    <t>D. etheria A6</t>
  </si>
  <si>
    <t>D. etheria A7</t>
  </si>
  <si>
    <t>D. etheria A8</t>
  </si>
  <si>
    <t>D. etheria A9</t>
  </si>
  <si>
    <t>D. etheria H1</t>
  </si>
  <si>
    <t>D. etheria H2</t>
  </si>
  <si>
    <t>D. etheria H3</t>
  </si>
  <si>
    <t>D. etheria H4</t>
  </si>
  <si>
    <t>D. etheria H5</t>
  </si>
  <si>
    <t>D. etheria H6</t>
  </si>
  <si>
    <t>D. etheria H7</t>
  </si>
  <si>
    <t>D. etheria H8</t>
  </si>
  <si>
    <t>D. etheria H9</t>
  </si>
  <si>
    <t>T. ignis A1</t>
  </si>
  <si>
    <t>T. ignis A3</t>
  </si>
  <si>
    <t>T. ignis A5</t>
  </si>
  <si>
    <t>T. ignis A6</t>
  </si>
  <si>
    <t>T. ignis A7</t>
  </si>
  <si>
    <t>T. ignis A8</t>
  </si>
  <si>
    <t>T. ignis A9</t>
  </si>
  <si>
    <t>T. ignis H1</t>
  </si>
  <si>
    <t>T. ignis H3</t>
  </si>
  <si>
    <t>T. ignis H5</t>
  </si>
  <si>
    <t>T. ignis H6</t>
  </si>
  <si>
    <t>T. ignis H7</t>
  </si>
  <si>
    <t>T. ignis H8</t>
  </si>
  <si>
    <t>T. ignis H9</t>
  </si>
  <si>
    <t>Day</t>
  </si>
  <si>
    <t>Standard Deviation</t>
  </si>
  <si>
    <t>Mean</t>
  </si>
  <si>
    <t>D. ETHERIA</t>
  </si>
  <si>
    <t>T. IGNIS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</si>
  <si>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</si>
  <si>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</si>
  <si>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</si>
  <si>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</si>
  <si>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</si>
  <si>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</si>
  <si>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</si>
  <si>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</si>
  <si>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</si>
  <si>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</si>
  <si>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</si>
  <si>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</si>
  <si>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</si>
  <si>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</si>
  <si>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</si>
  <si>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</si>
  <si>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</si>
  <si>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</si>
  <si>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D. etheria</t>
  </si>
  <si>
    <t>T. ignis</t>
  </si>
  <si>
    <t>Temp</t>
  </si>
  <si>
    <t>Salinity</t>
  </si>
  <si>
    <t>pH</t>
  </si>
  <si>
    <t>DO</t>
  </si>
  <si>
    <t>BASIN 8 (AMBIENT)</t>
  </si>
  <si>
    <t>BASIN 11 (HEATED)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</si>
</sst>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Symbol"/>
      <charset val="2"/>
    </font>
    <font>
      <sz val="8"/>
      <name val="Aptos Narrow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/>
    <xf numFmtId="14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2" borderId="1" xfId="0" applyFont="1" applyFill="1" applyBorder="1"/>
    <xf numFmtId="0" fontId="6" fillId="3" borderId="1" xfId="0" applyFont="1" applyFill="1" applyBorder="1"/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D. etheria, Ambient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Figures!$C$35:$C$37</c:f>
                <c:numCache>
                  <c:formatCode>General</c:formatCode>
                  <c:ptCount val="3"/>
                  <c:pt idx="0">
                    <c:v>0.14352241587664602</c:v>
                  </c:pt>
                  <c:pt idx="1">
                    <c:v>9.23530491987401E-2</c:v>
                  </c:pt>
                  <c:pt idx="2">
                    <c:v>0.17653258253764367</c:v>
                  </c:pt>
                </c:numCache>
              </c:numRef>
            </c:plus>
            <c:minus>
              <c:numRef>
                <c:f>Figures!$C$35:$C$37</c:f>
                <c:numCache>
                  <c:formatCode>General</c:formatCode>
                  <c:ptCount val="3"/>
                  <c:pt idx="0">
                    <c:v>0.14352241587664602</c:v>
                  </c:pt>
                  <c:pt idx="1">
                    <c:v>9.23530491987401E-2</c:v>
                  </c:pt>
                  <c:pt idx="2">
                    <c:v>0.17653258253764367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Figures!$A$43:$A$45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Figures!$B$43:$B$45</c:f>
              <c:numCache>
                <c:formatCode>General</c:formatCode>
                <c:ptCount val="3"/>
                <c:pt idx="0">
                  <c:v>-0.2772379739074185</c:v>
                </c:pt>
                <c:pt idx="1">
                  <c:v>-0.2448256813305372</c:v>
                </c:pt>
                <c:pt idx="2">
                  <c:v>-0.26337311532050106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2-0B48-8C11-2B1B198E1D57}"/>
            </c:ext>
          </c:extLst>
        </c:ser>
        <c:ser>
          <c:idx val="1"/>
          <c:order val="1"/>
          <c:tx>
            <c:v>D. etheria, Heated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Figures!$A$43:$A$45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Figures!$C$43:$C$45</c:f>
              <c:numCache>
                <c:formatCode>General</c:formatCode>
                <c:ptCount val="3"/>
                <c:pt idx="0">
                  <c:v>-0.21743288607040537</c:v>
                </c:pt>
                <c:pt idx="1">
                  <c:v>-0.33103541279939991</c:v>
                </c:pt>
                <c:pt idx="2">
                  <c:v>-0.28893736906925394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72-0B48-8C11-2B1B198E1D57}"/>
            </c:ext>
          </c:extLst>
        </c:ser>
        <c:ser>
          <c:idx val="2"/>
          <c:order val="2"/>
          <c:tx>
            <c:v>T. ignis, Ambient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Figures!$M$29:$M$31</c:f>
                <c:numCache>
                  <c:formatCode>General</c:formatCode>
                  <c:ptCount val="3"/>
                  <c:pt idx="0">
                    <c:v>0.10286595046198706</c:v>
                  </c:pt>
                  <c:pt idx="1">
                    <c:v>0.1109543293023255</c:v>
                  </c:pt>
                  <c:pt idx="2">
                    <c:v>0.1053240336940764</c:v>
                  </c:pt>
                </c:numCache>
              </c:numRef>
            </c:plus>
            <c:minus>
              <c:numRef>
                <c:f>Figures!$M$29:$M$31</c:f>
                <c:numCache>
                  <c:formatCode>General</c:formatCode>
                  <c:ptCount val="3"/>
                  <c:pt idx="0">
                    <c:v>0.10286595046198706</c:v>
                  </c:pt>
                  <c:pt idx="1">
                    <c:v>0.1109543293023255</c:v>
                  </c:pt>
                  <c:pt idx="2">
                    <c:v>0.1053240336940764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Figures!$F$43:$F$45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Figures!$G$43:$G$45</c:f>
              <c:numCache>
                <c:formatCode>General</c:formatCode>
                <c:ptCount val="3"/>
                <c:pt idx="0">
                  <c:v>-0.41038847706663356</c:v>
                </c:pt>
                <c:pt idx="1">
                  <c:v>-0.38647945189879518</c:v>
                </c:pt>
                <c:pt idx="2">
                  <c:v>-0.34368935875731266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F-7844-B16E-F8818DB1C419}"/>
            </c:ext>
          </c:extLst>
        </c:ser>
        <c:ser>
          <c:idx val="3"/>
          <c:order val="3"/>
          <c:tx>
            <c:v>T. ignis, Heated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Figures!$R$29:$R$31</c:f>
                <c:numCache>
                  <c:formatCode>General</c:formatCode>
                  <c:ptCount val="3"/>
                  <c:pt idx="0">
                    <c:v>0.12466281756741765</c:v>
                  </c:pt>
                  <c:pt idx="1">
                    <c:v>0.23376226262326893</c:v>
                  </c:pt>
                  <c:pt idx="2">
                    <c:v>0.24783072656312169</c:v>
                  </c:pt>
                </c:numCache>
              </c:numRef>
            </c:plus>
            <c:minus>
              <c:numRef>
                <c:f>Figures!$R$29:$R$31</c:f>
                <c:numCache>
                  <c:formatCode>General</c:formatCode>
                  <c:ptCount val="3"/>
                  <c:pt idx="0">
                    <c:v>0.12466281756741765</c:v>
                  </c:pt>
                  <c:pt idx="1">
                    <c:v>0.23376226262326893</c:v>
                  </c:pt>
                  <c:pt idx="2">
                    <c:v>0.24783072656312169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Figures!$F$43:$F$45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Figures!$H$43:$H$45</c:f>
              <c:numCache>
                <c:formatCode>General</c:formatCode>
                <c:ptCount val="3"/>
                <c:pt idx="0">
                  <c:v>-0.32634834074265406</c:v>
                </c:pt>
                <c:pt idx="1">
                  <c:v>-0.53681872870829705</c:v>
                </c:pt>
                <c:pt idx="2">
                  <c:v>-0.91812679955850141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AF-7844-B16E-F8818DB1C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018992"/>
        <c:axId val="2045023328"/>
      </c:scatterChart>
      <c:valAx>
        <c:axId val="2045018992"/>
        <c:scaling>
          <c:orientation val="minMax"/>
          <c:max val="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Day</a:t>
                </a:r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23328"/>
        <c:crosses val="autoZero"/>
        <c:crossBetween val="midCat"/>
        <c:majorUnit val="5"/>
      </c:valAx>
      <c:valAx>
        <c:axId val="204502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solidFill>
                      <a:schemeClr val="tx1"/>
                    </a:solidFill>
                    <a:effectLst/>
                  </a:rPr>
                  <a:t>Respiration rate </a:t>
                </a:r>
                <a:r>
                  <a:rPr lang="en-US" sz="1000" b="1" i="0" u="none" strike="noStrike" kern="1200" baseline="0">
                    <a:solidFill>
                      <a:schemeClr val="tx1"/>
                    </a:solidFill>
                    <a:effectLst/>
                  </a:rPr>
                  <a:t>(µmol/h/cm²)</a:t>
                </a:r>
                <a:r>
                  <a:rPr lang="en-US" sz="1000" b="1" i="0" u="none" strike="noStrike" kern="1200" baseline="0">
                    <a:solidFill>
                      <a:schemeClr val="tx1"/>
                    </a:solidFill>
                  </a:rPr>
                  <a:t> 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1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Ambient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Figures!$G$43:$G$45</c:f>
                <c:numCache>
                  <c:formatCode>General</c:formatCode>
                  <c:ptCount val="3"/>
                  <c:pt idx="0">
                    <c:v>-0.41038847706663356</c:v>
                  </c:pt>
                  <c:pt idx="1">
                    <c:v>-0.38647945189879518</c:v>
                  </c:pt>
                  <c:pt idx="2">
                    <c:v>-0.34368935875731266</c:v>
                  </c:pt>
                </c:numCache>
              </c:numRef>
            </c:plus>
            <c:minus>
              <c:numRef>
                <c:f>Figures!$G$43:$G$45</c:f>
                <c:numCache>
                  <c:formatCode>General</c:formatCode>
                  <c:ptCount val="3"/>
                  <c:pt idx="0">
                    <c:v>-0.41038847706663356</c:v>
                  </c:pt>
                  <c:pt idx="1">
                    <c:v>-0.38647945189879518</c:v>
                  </c:pt>
                  <c:pt idx="2">
                    <c:v>-0.34368935875731266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Figures!$F$43:$F$45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Figures!$G$43:$G$45</c:f>
              <c:numCache>
                <c:formatCode>General</c:formatCode>
                <c:ptCount val="3"/>
                <c:pt idx="0">
                  <c:v>-0.41038847706663356</c:v>
                </c:pt>
                <c:pt idx="1">
                  <c:v>-0.38647945189879518</c:v>
                </c:pt>
                <c:pt idx="2">
                  <c:v>-0.34368935875731266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7-2442-9FE0-CF714B197E3D}"/>
            </c:ext>
          </c:extLst>
        </c:ser>
        <c:ser>
          <c:idx val="1"/>
          <c:order val="1"/>
          <c:tx>
            <c:v>Heated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Figures!$H$43:$H$45</c:f>
                <c:numCache>
                  <c:formatCode>General</c:formatCode>
                  <c:ptCount val="3"/>
                  <c:pt idx="0">
                    <c:v>-0.32634834074265406</c:v>
                  </c:pt>
                  <c:pt idx="1">
                    <c:v>-0.53681872870829705</c:v>
                  </c:pt>
                  <c:pt idx="2">
                    <c:v>-0.91812679955850141</c:v>
                  </c:pt>
                </c:numCache>
              </c:numRef>
            </c:plus>
            <c:minus>
              <c:numRef>
                <c:f>Figures!$H$43:$H$45</c:f>
                <c:numCache>
                  <c:formatCode>General</c:formatCode>
                  <c:ptCount val="3"/>
                  <c:pt idx="0">
                    <c:v>-0.32634834074265406</c:v>
                  </c:pt>
                  <c:pt idx="1">
                    <c:v>-0.53681872870829705</c:v>
                  </c:pt>
                  <c:pt idx="2">
                    <c:v>-0.91812679955850141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Figures!$F$43:$F$45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Figures!$H$43:$H$45</c:f>
              <c:numCache>
                <c:formatCode>General</c:formatCode>
                <c:ptCount val="3"/>
                <c:pt idx="0">
                  <c:v>-0.32634834074265406</c:v>
                </c:pt>
                <c:pt idx="1">
                  <c:v>-0.53681872870829705</c:v>
                </c:pt>
                <c:pt idx="2">
                  <c:v>-0.91812679955850141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97-2442-9FE0-CF714B19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247"/>
        <c:axId val="1229487"/>
      </c:scatterChart>
      <c:valAx>
        <c:axId val="1225247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Day</a:t>
                </a:r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87"/>
        <c:crosses val="autoZero"/>
        <c:crossBetween val="midCat"/>
        <c:majorUnit val="5"/>
      </c:valAx>
      <c:valAx>
        <c:axId val="1229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chemeClr val="tx1"/>
                    </a:solidFill>
                    <a:effectLst/>
                  </a:rPr>
                  <a:t>Oxy Hour Surface (µmol/h/cm²)</a:t>
                </a:r>
                <a:r>
                  <a:rPr lang="en-US" sz="1000" b="1" i="0" u="none" strike="noStrike" kern="1200" baseline="0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D. etheria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Figures!$H$35:$H$37</c:f>
                <c:numCache>
                  <c:formatCode>General</c:formatCode>
                  <c:ptCount val="3"/>
                  <c:pt idx="0">
                    <c:v>7.0961786762696086E-2</c:v>
                  </c:pt>
                  <c:pt idx="1">
                    <c:v>0.11969471749312421</c:v>
                  </c:pt>
                  <c:pt idx="2">
                    <c:v>6.9343312851151029E-2</c:v>
                  </c:pt>
                </c:numCache>
              </c:numRef>
            </c:plus>
            <c:minus>
              <c:numRef>
                <c:f>Figures!$H$35:$H$37</c:f>
                <c:numCache>
                  <c:formatCode>General</c:formatCode>
                  <c:ptCount val="3"/>
                  <c:pt idx="0">
                    <c:v>7.0961786762696086E-2</c:v>
                  </c:pt>
                  <c:pt idx="1">
                    <c:v>0.11969471749312421</c:v>
                  </c:pt>
                  <c:pt idx="2">
                    <c:v>6.9343312851151029E-2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Figures!$K$43:$K$45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Figures!$L$43:$L$45</c:f>
              <c:numCache>
                <c:formatCode>General</c:formatCode>
                <c:ptCount val="3"/>
                <c:pt idx="0">
                  <c:v>-0.21743288607040537</c:v>
                </c:pt>
                <c:pt idx="1">
                  <c:v>-0.33103541279939991</c:v>
                </c:pt>
                <c:pt idx="2">
                  <c:v>-0.28893736906925394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A-114A-AD84-D9B733745A19}"/>
            </c:ext>
          </c:extLst>
        </c:ser>
        <c:ser>
          <c:idx val="2"/>
          <c:order val="1"/>
          <c:tx>
            <c:v>T. ignis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Figures!$R$29:$R$31</c:f>
                <c:numCache>
                  <c:formatCode>General</c:formatCode>
                  <c:ptCount val="3"/>
                  <c:pt idx="0">
                    <c:v>0.12466281756741765</c:v>
                  </c:pt>
                  <c:pt idx="1">
                    <c:v>0.23376226262326893</c:v>
                  </c:pt>
                  <c:pt idx="2">
                    <c:v>0.24783072656312169</c:v>
                  </c:pt>
                </c:numCache>
              </c:numRef>
            </c:plus>
            <c:minus>
              <c:numRef>
                <c:f>Figures!$R$29:$R$31</c:f>
                <c:numCache>
                  <c:formatCode>General</c:formatCode>
                  <c:ptCount val="3"/>
                  <c:pt idx="0">
                    <c:v>0.12466281756741765</c:v>
                  </c:pt>
                  <c:pt idx="1">
                    <c:v>0.23376226262326893</c:v>
                  </c:pt>
                  <c:pt idx="2">
                    <c:v>0.24783072656312169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Figures!$K$43:$K$45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Figures!$M$43:$M$45</c:f>
              <c:numCache>
                <c:formatCode>General</c:formatCode>
                <c:ptCount val="3"/>
                <c:pt idx="0">
                  <c:v>-0.32634834074265406</c:v>
                </c:pt>
                <c:pt idx="1">
                  <c:v>-0.53681872870829705</c:v>
                </c:pt>
                <c:pt idx="2">
                  <c:v>-0.91812679955850141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DA-114A-AD84-D9B733745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47504"/>
        <c:axId val="396649232"/>
      </c:scatterChart>
      <c:valAx>
        <c:axId val="396647504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chemeClr val="tx1"/>
                    </a:solidFill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49232"/>
        <c:crosses val="autoZero"/>
        <c:crossBetween val="midCat"/>
        <c:majorUnit val="5"/>
      </c:valAx>
      <c:valAx>
        <c:axId val="39664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chemeClr val="tx1"/>
                    </a:solidFill>
                    <a:effectLst/>
                  </a:rPr>
                  <a:t>Oxy Hour Surface (µmol/h/cm²)</a:t>
                </a:r>
                <a:r>
                  <a:rPr lang="en-US" sz="1000" b="1" i="0" u="none" strike="noStrike" kern="1200" baseline="0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4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Ambient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Figures!$B$43:$B$45</c:f>
                <c:numCache>
                  <c:formatCode>General</c:formatCode>
                  <c:ptCount val="3"/>
                  <c:pt idx="0">
                    <c:v>-0.2772379739074185</c:v>
                  </c:pt>
                  <c:pt idx="1">
                    <c:v>-0.2448256813305372</c:v>
                  </c:pt>
                  <c:pt idx="2">
                    <c:v>-0.26337311532050106</c:v>
                  </c:pt>
                </c:numCache>
              </c:numRef>
            </c:plus>
            <c:minus>
              <c:numRef>
                <c:f>Figures!$B$43:$B$45</c:f>
                <c:numCache>
                  <c:formatCode>General</c:formatCode>
                  <c:ptCount val="3"/>
                  <c:pt idx="0">
                    <c:v>-0.2772379739074185</c:v>
                  </c:pt>
                  <c:pt idx="1">
                    <c:v>-0.2448256813305372</c:v>
                  </c:pt>
                  <c:pt idx="2">
                    <c:v>-0.26337311532050106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Figures!$A$43:$A$45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Figures!$B$43:$B$45</c:f>
              <c:numCache>
                <c:formatCode>General</c:formatCode>
                <c:ptCount val="3"/>
                <c:pt idx="0">
                  <c:v>-0.2772379739074185</c:v>
                </c:pt>
                <c:pt idx="1">
                  <c:v>-0.2448256813305372</c:v>
                </c:pt>
                <c:pt idx="2">
                  <c:v>-0.26337311532050106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2-6E43-A5B4-592A615C61CA}"/>
            </c:ext>
          </c:extLst>
        </c:ser>
        <c:ser>
          <c:idx val="1"/>
          <c:order val="1"/>
          <c:tx>
            <c:v>Heated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Figures!$C$43:$C$45</c:f>
                <c:numCache>
                  <c:formatCode>General</c:formatCode>
                  <c:ptCount val="3"/>
                  <c:pt idx="0">
                    <c:v>-0.21743288607040537</c:v>
                  </c:pt>
                  <c:pt idx="1">
                    <c:v>-0.33103541279939991</c:v>
                  </c:pt>
                  <c:pt idx="2">
                    <c:v>-0.28893736906925394</c:v>
                  </c:pt>
                </c:numCache>
              </c:numRef>
            </c:plus>
            <c:minus>
              <c:numRef>
                <c:f>Figures!$C$43:$C$45</c:f>
                <c:numCache>
                  <c:formatCode>General</c:formatCode>
                  <c:ptCount val="3"/>
                  <c:pt idx="0">
                    <c:v>-0.21743288607040537</c:v>
                  </c:pt>
                  <c:pt idx="1">
                    <c:v>-0.33103541279939991</c:v>
                  </c:pt>
                  <c:pt idx="2">
                    <c:v>-0.28893736906925394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Figures!$A$43:$A$45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Figures!$C$43:$C$45</c:f>
              <c:numCache>
                <c:formatCode>General</c:formatCode>
                <c:ptCount val="3"/>
                <c:pt idx="0">
                  <c:v>-0.21743288607040537</c:v>
                </c:pt>
                <c:pt idx="1">
                  <c:v>-0.33103541279939991</c:v>
                </c:pt>
                <c:pt idx="2">
                  <c:v>-0.28893736906925394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2-6E43-A5B4-592A615C6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018992"/>
        <c:axId val="2045023328"/>
      </c:scatterChart>
      <c:valAx>
        <c:axId val="2045018992"/>
        <c:scaling>
          <c:orientation val="minMax"/>
          <c:max val="1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23328"/>
        <c:crosses val="autoZero"/>
        <c:crossBetween val="midCat"/>
        <c:majorUnit val="5"/>
      </c:valAx>
      <c:valAx>
        <c:axId val="2045023328"/>
        <c:scaling>
          <c:orientation val="minMax"/>
          <c:min val="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solidFill>
                      <a:schemeClr val="tx1"/>
                    </a:solidFill>
                    <a:effectLst/>
                  </a:rPr>
                  <a:t>Respiration Rate </a:t>
                </a:r>
                <a:r>
                  <a:rPr lang="en-US" sz="1000" b="1" i="0" u="none" strike="noStrike" kern="1200" baseline="0">
                    <a:solidFill>
                      <a:schemeClr val="tx1"/>
                    </a:solidFill>
                    <a:effectLst/>
                  </a:rPr>
                  <a:t>(µmol/h/cm²)</a:t>
                </a:r>
                <a:r>
                  <a:rPr lang="en-US" sz="1000" b="1" i="0" u="none" strike="noStrike" kern="1200" baseline="0">
                    <a:solidFill>
                      <a:schemeClr val="tx1"/>
                    </a:solidFill>
                  </a:rPr>
                  <a:t> </a:t>
                </a:r>
                <a:r>
                  <a:rPr lang="en-US" sz="1000" b="1" i="0" u="none" strike="noStrike" baseline="0">
                    <a:solidFill>
                      <a:schemeClr val="tx1"/>
                    </a:solidFill>
                    <a:effectLst/>
                  </a:rPr>
                  <a:t> 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1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Ambient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Figures!$G$43:$G$45</c:f>
                <c:numCache>
                  <c:formatCode>General</c:formatCode>
                  <c:ptCount val="3"/>
                  <c:pt idx="0">
                    <c:v>-0.41038847706663356</c:v>
                  </c:pt>
                  <c:pt idx="1">
                    <c:v>-0.38647945189879518</c:v>
                  </c:pt>
                  <c:pt idx="2">
                    <c:v>-0.34368935875731266</c:v>
                  </c:pt>
                </c:numCache>
              </c:numRef>
            </c:plus>
            <c:minus>
              <c:numRef>
                <c:f>Figures!$G$43:$G$45</c:f>
                <c:numCache>
                  <c:formatCode>General</c:formatCode>
                  <c:ptCount val="3"/>
                  <c:pt idx="0">
                    <c:v>-0.41038847706663356</c:v>
                  </c:pt>
                  <c:pt idx="1">
                    <c:v>-0.38647945189879518</c:v>
                  </c:pt>
                  <c:pt idx="2">
                    <c:v>-0.34368935875731266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Figures!$F$43:$F$45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Figures!$G$43:$G$45</c:f>
              <c:numCache>
                <c:formatCode>General</c:formatCode>
                <c:ptCount val="3"/>
                <c:pt idx="0">
                  <c:v>-0.41038847706663356</c:v>
                </c:pt>
                <c:pt idx="1">
                  <c:v>-0.38647945189879518</c:v>
                </c:pt>
                <c:pt idx="2">
                  <c:v>-0.34368935875731266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E-D744-AE1A-B6DC735DAAE0}"/>
            </c:ext>
          </c:extLst>
        </c:ser>
        <c:ser>
          <c:idx val="1"/>
          <c:order val="1"/>
          <c:tx>
            <c:v>Heated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Figures!$H$43:$H$45</c:f>
                <c:numCache>
                  <c:formatCode>General</c:formatCode>
                  <c:ptCount val="3"/>
                  <c:pt idx="0">
                    <c:v>-0.32634834074265406</c:v>
                  </c:pt>
                  <c:pt idx="1">
                    <c:v>-0.53681872870829705</c:v>
                  </c:pt>
                  <c:pt idx="2">
                    <c:v>-0.91812679955850141</c:v>
                  </c:pt>
                </c:numCache>
              </c:numRef>
            </c:plus>
            <c:minus>
              <c:numRef>
                <c:f>Figures!$H$43:$H$45</c:f>
                <c:numCache>
                  <c:formatCode>General</c:formatCode>
                  <c:ptCount val="3"/>
                  <c:pt idx="0">
                    <c:v>-0.32634834074265406</c:v>
                  </c:pt>
                  <c:pt idx="1">
                    <c:v>-0.53681872870829705</c:v>
                  </c:pt>
                  <c:pt idx="2">
                    <c:v>-0.91812679955850141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Figures!$F$43:$F$45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Figures!$H$43:$H$45</c:f>
              <c:numCache>
                <c:formatCode>General</c:formatCode>
                <c:ptCount val="3"/>
                <c:pt idx="0">
                  <c:v>-0.32634834074265406</c:v>
                </c:pt>
                <c:pt idx="1">
                  <c:v>-0.53681872870829705</c:v>
                </c:pt>
                <c:pt idx="2">
                  <c:v>-0.91812679955850141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3E-D744-AE1A-B6DC735DA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247"/>
        <c:axId val="1229487"/>
      </c:scatterChart>
      <c:valAx>
        <c:axId val="1225247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87"/>
        <c:crosses val="autoZero"/>
        <c:crossBetween val="midCat"/>
        <c:majorUnit val="5"/>
      </c:valAx>
      <c:valAx>
        <c:axId val="12294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46</xdr:row>
      <xdr:rowOff>12700</xdr:rowOff>
    </xdr:from>
    <xdr:to>
      <xdr:col>3</xdr:col>
      <xdr:colOff>450850</xdr:colOff>
      <xdr:row>59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442BA1-509E-9C9D-EBD3-DF85C2D34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46</xdr:row>
      <xdr:rowOff>12700</xdr:rowOff>
    </xdr:from>
    <xdr:to>
      <xdr:col>8</xdr:col>
      <xdr:colOff>463550</xdr:colOff>
      <xdr:row>59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67144C-2466-04C8-82B1-E4A222043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218326</xdr:colOff>
      <xdr:row>46</xdr:row>
      <xdr:rowOff>112445</xdr:rowOff>
    </xdr:from>
    <xdr:to>
      <xdr:col>12</xdr:col>
      <xdr:colOff>1593921</xdr:colOff>
      <xdr:row>60</xdr:row>
      <xdr:rowOff>58791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33EB6-4D1D-1D41-9481-977FCF78C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12700</xdr:rowOff>
    </xdr:from>
    <xdr:to>
      <xdr:col>5</xdr:col>
      <xdr:colOff>444500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DE52E-5DC5-D548-A029-85D8A6374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393700</xdr:colOff>
      <xdr:row>7</xdr:row>
      <xdr:rowOff>12700</xdr:rowOff>
    </xdr:from>
    <xdr:to>
      <xdr:col>11</xdr:col>
      <xdr:colOff>12700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4402A6-AADB-6644-B769-F630402F0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266700</xdr:colOff>
      <xdr:row>18</xdr:row>
      <xdr:rowOff>50800</xdr:rowOff>
    </xdr:from>
    <xdr:ext cx="1210011" cy="34285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CA87F0E-6230-A8CD-11CA-81289B9B73EC}"/>
            </a:ext>
          </a:extLst>
        </xdr:cNvPr>
        <xdr:cNvSpPr txBox="1"/>
      </xdr:nvSpPr>
      <xdr:spPr>
        <a:xfrm>
          <a:off x="1917700" y="3708400"/>
          <a:ext cx="1210011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 kern="1200"/>
            <a:t>A: </a:t>
          </a:r>
          <a:r>
            <a:rPr lang="en-US" sz="1600" b="1" i="1" kern="1200"/>
            <a:t>D. etheria</a:t>
          </a:r>
        </a:p>
      </xdr:txBody>
    </xdr:sp>
    <xdr:clientData/>
  </xdr:oneCellAnchor>
  <xdr:oneCellAnchor>
    <xdr:from>
      <xdr:col>7</xdr:col>
      <xdr:colOff>127000</xdr:colOff>
      <xdr:row>18</xdr:row>
      <xdr:rowOff>63500</xdr:rowOff>
    </xdr:from>
    <xdr:ext cx="956096" cy="34285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5C70F07-87EF-934F-AF60-79754205F5F5}"/>
            </a:ext>
          </a:extLst>
        </xdr:cNvPr>
        <xdr:cNvSpPr txBox="1"/>
      </xdr:nvSpPr>
      <xdr:spPr>
        <a:xfrm>
          <a:off x="5905500" y="3721100"/>
          <a:ext cx="956096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 kern="1200"/>
            <a:t>B: </a:t>
          </a:r>
          <a:r>
            <a:rPr lang="en-US" sz="1600" b="1" i="1" kern="1200"/>
            <a:t>T.</a:t>
          </a:r>
          <a:r>
            <a:rPr lang="en-US" sz="1600" b="1" i="1" kern="1200" baseline="0"/>
            <a:t> ignis</a:t>
          </a:r>
          <a:endParaRPr lang="en-US" sz="1600" b="1" i="1" kern="1200"/>
        </a:p>
      </xdr:txBody>
    </xdr:sp>
    <xdr:clientData/>
  </xdr:oneCellAnchor>
  <xdr:oneCellAnchor>
    <xdr:from>
      <xdr:col>5</xdr:col>
      <xdr:colOff>215900</xdr:colOff>
      <xdr:row>6</xdr:row>
      <xdr:rowOff>76200</xdr:rowOff>
    </xdr:from>
    <xdr:ext cx="386965" cy="24885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3E2151E-D571-BC69-B366-4C16FFBA30F4}"/>
            </a:ext>
          </a:extLst>
        </xdr:cNvPr>
        <xdr:cNvSpPr txBox="1"/>
      </xdr:nvSpPr>
      <xdr:spPr>
        <a:xfrm>
          <a:off x="4343400" y="1295400"/>
          <a:ext cx="38696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b="1" kern="1200"/>
            <a:t>Day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B7C6C84-4D09-964B-BD16-E847A983ACB9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C265EF50-3A51-3B45-9D65-00180EE7AF76}"/>
    <we:binding id="Input" type="matrix" appref="{65E52EE7-07E7-7549-BCF7-1371CDC8F53C}"/>
    <we:binding id="Output" type="matrix" appref="{90E18B7F-8B05-7646-A154-6FD259406E9C}"/>
  </we:bindings>
  <we:snapshot xmlns:r="http://schemas.openxmlformats.org/officeDocument/2006/relationships"/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CA64B-6F67-B340-B06F-5165CA46F674}">
  <dimension ref="A1:W41"/>
  <sheetViews>
    <sheetView topLeftCell="H28" zoomScale="128" workbookViewId="0">
      <selection activeCell="J46" sqref="J46"/>
    </sheetView>
  </sheetViews>
  <sheetFormatPr baseColWidth="10" defaultRowHeight="16" x14ac:dyDescent="0.2"/>
  <cols>
    <col min="1" max="1" width="11.83203125" customWidth="1"/>
    <col min="2" max="2" width="12.5" customWidth="1"/>
    <col min="3" max="3" width="11.83203125" customWidth="1"/>
    <col min="4" max="4" width="18.6640625" customWidth="1"/>
    <col min="5" max="5" width="18" customWidth="1"/>
    <col min="6" max="6" width="15" customWidth="1"/>
    <col min="7" max="7" width="17.6640625" customWidth="1"/>
    <col min="8" max="8" width="14.33203125" customWidth="1"/>
    <col min="9" max="9" width="14.1640625" customWidth="1"/>
    <col min="10" max="10" width="15.5" customWidth="1"/>
    <col min="11" max="11" width="14.1640625" customWidth="1"/>
    <col min="12" max="12" width="9" customWidth="1"/>
    <col min="13" max="13" width="9.6640625" customWidth="1"/>
    <col min="14" max="14" width="21.1640625" customWidth="1"/>
    <col min="15" max="15" width="19.33203125" customWidth="1"/>
    <col min="16" max="16" width="16.5" customWidth="1"/>
    <col min="17" max="17" width="16.83203125" customWidth="1"/>
    <col min="18" max="18" width="19.6640625" customWidth="1"/>
    <col min="19" max="19" width="20" customWidth="1"/>
    <col min="20" max="20" width="24.5" customWidth="1"/>
    <col min="21" max="21" width="27.83203125" customWidth="1"/>
    <col min="22" max="22" width="19.83203125" bestFit="1" customWidth="1"/>
    <col min="23" max="23" width="12.33203125" bestFit="1" customWidth="1"/>
  </cols>
  <sheetData>
    <row r="1" spans="1:23" x14ac:dyDescent="0.2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12</v>
      </c>
      <c r="H1" s="6" t="s">
        <v>8</v>
      </c>
      <c r="I1" s="6" t="s">
        <v>9</v>
      </c>
      <c r="J1" s="6" t="s">
        <v>11</v>
      </c>
      <c r="K1" s="6" t="s">
        <v>10</v>
      </c>
      <c r="L1" s="6" t="s">
        <v>0</v>
      </c>
      <c r="M1" s="6" t="s">
        <v>1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7" t="s">
        <v>19</v>
      </c>
      <c r="U1" s="6" t="s">
        <v>20</v>
      </c>
      <c r="V1" s="8"/>
    </row>
    <row r="2" spans="1:23" ht="19" customHeight="1" x14ac:dyDescent="0.2">
      <c r="A2" s="9">
        <v>45611</v>
      </c>
      <c r="B2" s="10" t="s">
        <v>21</v>
      </c>
      <c r="C2" s="10" t="s">
        <v>22</v>
      </c>
      <c r="D2" s="10">
        <v>0.62</v>
      </c>
      <c r="E2" s="10">
        <v>4.8000000000000001E-2</v>
      </c>
      <c r="F2" s="10">
        <f>D2-E2</f>
        <v>0.57199999999999995</v>
      </c>
      <c r="G2" s="10">
        <v>69.430000000000007</v>
      </c>
      <c r="H2" s="11">
        <v>0.38672453703703702</v>
      </c>
      <c r="I2" s="11">
        <v>0.40042824074074074</v>
      </c>
      <c r="J2" s="10">
        <v>0</v>
      </c>
      <c r="K2" s="10">
        <v>19.734000000000002</v>
      </c>
      <c r="L2" s="10">
        <v>-0.47060000000000002</v>
      </c>
      <c r="M2" s="10">
        <v>176.16</v>
      </c>
      <c r="N2" s="10">
        <f>L2*J2+M2</f>
        <v>176.16</v>
      </c>
      <c r="O2" s="10">
        <f>L2*K2+M2</f>
        <v>166.87317959999999</v>
      </c>
      <c r="P2" s="10">
        <f>K2-J2</f>
        <v>19.734000000000002</v>
      </c>
      <c r="Q2" s="10">
        <f>O2-N2</f>
        <v>-9.2868204000000105</v>
      </c>
      <c r="R2" s="10">
        <f>Q2*F2</f>
        <v>-5.3120612688000053</v>
      </c>
      <c r="S2" s="10">
        <f>R2/P2*60</f>
        <v>-16.150992000000013</v>
      </c>
      <c r="T2" s="10">
        <f>S2-S11</f>
        <v>-16.467564000000014</v>
      </c>
      <c r="U2" s="10">
        <f>T2/G2</f>
        <v>-0.23718225550914607</v>
      </c>
      <c r="V2" s="12"/>
      <c r="W2" s="1"/>
    </row>
    <row r="3" spans="1:23" x14ac:dyDescent="0.2">
      <c r="A3" s="9">
        <v>45611</v>
      </c>
      <c r="B3" s="10" t="s">
        <v>23</v>
      </c>
      <c r="C3" s="10" t="s">
        <v>22</v>
      </c>
      <c r="D3" s="10">
        <v>0.62</v>
      </c>
      <c r="E3" s="10">
        <v>0.01</v>
      </c>
      <c r="F3" s="10">
        <f t="shared" ref="F3:F10" si="0">D3-E3</f>
        <v>0.61</v>
      </c>
      <c r="G3" s="10">
        <v>31.02</v>
      </c>
      <c r="H3" s="11">
        <v>0.38672453703703702</v>
      </c>
      <c r="I3" s="11">
        <v>0.40042824074074074</v>
      </c>
      <c r="J3" s="10">
        <v>0</v>
      </c>
      <c r="K3" s="10">
        <v>19.734000000000002</v>
      </c>
      <c r="L3" s="10">
        <v>-0.3569</v>
      </c>
      <c r="M3" s="10">
        <v>185.63</v>
      </c>
      <c r="N3" s="10">
        <f t="shared" ref="N3:N37" si="1">L3*J3+M3</f>
        <v>185.63</v>
      </c>
      <c r="O3" s="10">
        <f t="shared" ref="O3:O37" si="2">L3*K3+M3</f>
        <v>178.58693539999999</v>
      </c>
      <c r="P3" s="10">
        <f t="shared" ref="P3:P37" si="3">K3-J3</f>
        <v>19.734000000000002</v>
      </c>
      <c r="Q3" s="10">
        <f t="shared" ref="Q3:Q37" si="4">O3-N3</f>
        <v>-7.0430646000000081</v>
      </c>
      <c r="R3" s="10">
        <f t="shared" ref="R3:R37" si="5">Q3*F3</f>
        <v>-4.2962694060000048</v>
      </c>
      <c r="S3" s="10">
        <f t="shared" ref="S3:S37" si="6">R3/P3*60</f>
        <v>-13.062540000000014</v>
      </c>
      <c r="T3" s="10">
        <f>S3-S11</f>
        <v>-13.379112000000017</v>
      </c>
      <c r="U3" s="10">
        <f>T3/G3</f>
        <v>-0.43130599613152859</v>
      </c>
      <c r="V3" s="12"/>
      <c r="W3" s="1"/>
    </row>
    <row r="4" spans="1:23" x14ac:dyDescent="0.2">
      <c r="A4" s="9">
        <v>45611</v>
      </c>
      <c r="B4" s="10" t="s">
        <v>24</v>
      </c>
      <c r="C4" s="10" t="s">
        <v>22</v>
      </c>
      <c r="D4" s="10">
        <v>0.62</v>
      </c>
      <c r="E4" s="10">
        <v>3.5000000000000003E-2</v>
      </c>
      <c r="F4" s="10">
        <f t="shared" si="0"/>
        <v>0.58499999999999996</v>
      </c>
      <c r="G4" s="10">
        <v>119.17</v>
      </c>
      <c r="H4" s="11">
        <v>0.38672453703703702</v>
      </c>
      <c r="I4" s="11">
        <v>0.40042824074074074</v>
      </c>
      <c r="J4" s="10">
        <v>0</v>
      </c>
      <c r="K4" s="10">
        <v>19.734000000000002</v>
      </c>
      <c r="L4" s="10">
        <v>-0.75839999999999996</v>
      </c>
      <c r="M4" s="10">
        <v>178.35</v>
      </c>
      <c r="N4" s="10">
        <f t="shared" si="1"/>
        <v>178.35</v>
      </c>
      <c r="O4" s="10">
        <f t="shared" si="2"/>
        <v>163.38373439999998</v>
      </c>
      <c r="P4" s="10">
        <f t="shared" si="3"/>
        <v>19.734000000000002</v>
      </c>
      <c r="Q4" s="10">
        <f t="shared" si="4"/>
        <v>-14.966265600000014</v>
      </c>
      <c r="R4" s="10">
        <f t="shared" si="5"/>
        <v>-8.7552653760000076</v>
      </c>
      <c r="S4" s="10">
        <f t="shared" si="6"/>
        <v>-26.619840000000021</v>
      </c>
      <c r="T4" s="10">
        <f>S4-S11</f>
        <v>-26.936412000000022</v>
      </c>
      <c r="U4" s="10">
        <f>T4/G4</f>
        <v>-0.22603349836368231</v>
      </c>
      <c r="V4" s="12"/>
    </row>
    <row r="5" spans="1:23" x14ac:dyDescent="0.2">
      <c r="A5" s="9">
        <v>45611</v>
      </c>
      <c r="B5" s="10" t="s">
        <v>25</v>
      </c>
      <c r="C5" s="10" t="s">
        <v>22</v>
      </c>
      <c r="D5" s="10">
        <v>0.62</v>
      </c>
      <c r="E5" s="10">
        <v>1.7000000000000001E-2</v>
      </c>
      <c r="F5" s="10">
        <f t="shared" si="0"/>
        <v>0.60299999999999998</v>
      </c>
      <c r="G5" s="10">
        <v>91.04</v>
      </c>
      <c r="H5" s="11">
        <v>0.38672453703703702</v>
      </c>
      <c r="I5" s="11">
        <v>0.40042824074074074</v>
      </c>
      <c r="J5" s="10">
        <v>0</v>
      </c>
      <c r="K5" s="10">
        <v>19.734000000000002</v>
      </c>
      <c r="L5" s="10">
        <v>-0.44369999999999998</v>
      </c>
      <c r="M5" s="10">
        <v>188.46</v>
      </c>
      <c r="N5" s="10">
        <f t="shared" si="1"/>
        <v>188.46</v>
      </c>
      <c r="O5" s="10">
        <f t="shared" si="2"/>
        <v>179.70402420000002</v>
      </c>
      <c r="P5" s="10">
        <f t="shared" si="3"/>
        <v>19.734000000000002</v>
      </c>
      <c r="Q5" s="10">
        <f t="shared" si="4"/>
        <v>-8.7559757999999874</v>
      </c>
      <c r="R5" s="10">
        <f t="shared" si="5"/>
        <v>-5.2798534073999921</v>
      </c>
      <c r="S5" s="10">
        <f t="shared" si="6"/>
        <v>-16.053065999999976</v>
      </c>
      <c r="T5" s="10">
        <f>S5-S11</f>
        <v>-16.369637999999977</v>
      </c>
      <c r="U5" s="10">
        <f t="shared" ref="U5:U36" si="7">T5/G5</f>
        <v>-0.17980709578207354</v>
      </c>
      <c r="V5" s="12"/>
    </row>
    <row r="6" spans="1:23" x14ac:dyDescent="0.2">
      <c r="A6" s="9">
        <v>45611</v>
      </c>
      <c r="B6" s="10" t="s">
        <v>26</v>
      </c>
      <c r="C6" s="10" t="s">
        <v>22</v>
      </c>
      <c r="D6" s="10">
        <v>0.62</v>
      </c>
      <c r="E6" s="10">
        <v>5.1999999999999998E-2</v>
      </c>
      <c r="F6" s="10">
        <f t="shared" si="0"/>
        <v>0.56799999999999995</v>
      </c>
      <c r="G6" s="10">
        <v>73.260000000000005</v>
      </c>
      <c r="H6" s="11">
        <v>0.38672453703703702</v>
      </c>
      <c r="I6" s="11">
        <v>0.40042824074074074</v>
      </c>
      <c r="J6" s="10">
        <v>0</v>
      </c>
      <c r="K6" s="10">
        <v>19.734000000000002</v>
      </c>
      <c r="L6" s="10">
        <v>-0.93600000000000005</v>
      </c>
      <c r="M6" s="10">
        <v>177.2</v>
      </c>
      <c r="N6" s="10">
        <f t="shared" si="1"/>
        <v>177.2</v>
      </c>
      <c r="O6" s="10">
        <f t="shared" si="2"/>
        <v>158.72897599999999</v>
      </c>
      <c r="P6" s="10">
        <f t="shared" si="3"/>
        <v>19.734000000000002</v>
      </c>
      <c r="Q6" s="10">
        <f t="shared" si="4"/>
        <v>-18.471024</v>
      </c>
      <c r="R6" s="10">
        <f t="shared" si="5"/>
        <v>-10.491541631999999</v>
      </c>
      <c r="S6" s="10">
        <f t="shared" si="6"/>
        <v>-31.898879999999995</v>
      </c>
      <c r="T6" s="10">
        <f>S6-S11</f>
        <v>-32.215451999999999</v>
      </c>
      <c r="U6" s="10">
        <f t="shared" si="7"/>
        <v>-0.43974135954135951</v>
      </c>
      <c r="V6" s="12"/>
    </row>
    <row r="7" spans="1:23" x14ac:dyDescent="0.2">
      <c r="A7" s="9">
        <v>45611</v>
      </c>
      <c r="B7" s="10" t="s">
        <v>27</v>
      </c>
      <c r="C7" s="10" t="s">
        <v>22</v>
      </c>
      <c r="D7" s="10">
        <v>0.62</v>
      </c>
      <c r="E7" s="10">
        <v>4.8000000000000001E-2</v>
      </c>
      <c r="F7" s="10">
        <f t="shared" si="0"/>
        <v>0.57199999999999995</v>
      </c>
      <c r="G7" s="10">
        <v>86.11</v>
      </c>
      <c r="H7" s="11">
        <v>0.38672453703703702</v>
      </c>
      <c r="I7" s="11">
        <v>0.40042824074074074</v>
      </c>
      <c r="J7" s="10">
        <v>0</v>
      </c>
      <c r="K7" s="10">
        <v>19.734000000000002</v>
      </c>
      <c r="L7" s="10">
        <v>-1.2682</v>
      </c>
      <c r="M7" s="10">
        <v>173.68</v>
      </c>
      <c r="N7" s="10">
        <f t="shared" si="1"/>
        <v>173.68</v>
      </c>
      <c r="O7" s="10">
        <f t="shared" si="2"/>
        <v>148.6533412</v>
      </c>
      <c r="P7" s="10">
        <f t="shared" si="3"/>
        <v>19.734000000000002</v>
      </c>
      <c r="Q7" s="10">
        <f t="shared" si="4"/>
        <v>-25.026658800000007</v>
      </c>
      <c r="R7" s="10">
        <f t="shared" si="5"/>
        <v>-14.315248833600004</v>
      </c>
      <c r="S7" s="10">
        <f t="shared" si="6"/>
        <v>-43.52462400000001</v>
      </c>
      <c r="T7" s="10">
        <f>S7-S11</f>
        <v>-43.841196000000011</v>
      </c>
      <c r="U7" s="10">
        <f t="shared" si="7"/>
        <v>-0.50913013587272105</v>
      </c>
      <c r="V7" s="12"/>
    </row>
    <row r="8" spans="1:23" x14ac:dyDescent="0.2">
      <c r="A8" s="9">
        <v>45611</v>
      </c>
      <c r="B8" s="10" t="s">
        <v>28</v>
      </c>
      <c r="C8" s="10" t="s">
        <v>22</v>
      </c>
      <c r="D8" s="10">
        <v>0.62</v>
      </c>
      <c r="E8" s="10">
        <v>3.5999999999999997E-2</v>
      </c>
      <c r="F8" s="10">
        <f t="shared" si="0"/>
        <v>0.58399999999999996</v>
      </c>
      <c r="G8" s="10">
        <v>100.73</v>
      </c>
      <c r="H8" s="11">
        <v>0.38672453703703702</v>
      </c>
      <c r="I8" s="11">
        <v>0.40042824074074074</v>
      </c>
      <c r="J8" s="10">
        <v>0</v>
      </c>
      <c r="K8" s="10">
        <v>19.734000000000002</v>
      </c>
      <c r="L8" s="10">
        <v>-0.33739999999999998</v>
      </c>
      <c r="M8" s="10">
        <v>183.9</v>
      </c>
      <c r="N8" s="10">
        <f t="shared" si="1"/>
        <v>183.9</v>
      </c>
      <c r="O8" s="10">
        <f t="shared" si="2"/>
        <v>177.24174840000001</v>
      </c>
      <c r="P8" s="10">
        <f t="shared" si="3"/>
        <v>19.734000000000002</v>
      </c>
      <c r="Q8" s="10">
        <f t="shared" si="4"/>
        <v>-6.6582515999999998</v>
      </c>
      <c r="R8" s="10">
        <f t="shared" si="5"/>
        <v>-3.8884189343999997</v>
      </c>
      <c r="S8" s="10">
        <f t="shared" si="6"/>
        <v>-11.822495999999999</v>
      </c>
      <c r="T8" s="10">
        <f>S8-S11</f>
        <v>-12.139068000000002</v>
      </c>
      <c r="U8" s="10">
        <f t="shared" si="7"/>
        <v>-0.12051095006452896</v>
      </c>
      <c r="V8" s="12"/>
    </row>
    <row r="9" spans="1:23" x14ac:dyDescent="0.2">
      <c r="A9" s="9">
        <v>45611</v>
      </c>
      <c r="B9" s="10" t="s">
        <v>29</v>
      </c>
      <c r="C9" s="10" t="s">
        <v>22</v>
      </c>
      <c r="D9" s="10">
        <v>0.62</v>
      </c>
      <c r="E9" s="10">
        <v>0.04</v>
      </c>
      <c r="F9" s="10">
        <f t="shared" si="0"/>
        <v>0.57999999999999996</v>
      </c>
      <c r="G9" s="10">
        <v>104.85</v>
      </c>
      <c r="H9" s="11">
        <v>0.38672453703703702</v>
      </c>
      <c r="I9" s="11">
        <v>0.40042824074074074</v>
      </c>
      <c r="J9" s="10">
        <v>0</v>
      </c>
      <c r="K9" s="10">
        <v>19.734000000000002</v>
      </c>
      <c r="L9" s="10">
        <v>-0.61499999999999999</v>
      </c>
      <c r="M9" s="10">
        <v>180.74</v>
      </c>
      <c r="N9" s="10">
        <f t="shared" si="1"/>
        <v>180.74</v>
      </c>
      <c r="O9" s="10">
        <f t="shared" si="2"/>
        <v>168.60359</v>
      </c>
      <c r="P9" s="10">
        <f t="shared" si="3"/>
        <v>19.734000000000002</v>
      </c>
      <c r="Q9" s="10">
        <f t="shared" si="4"/>
        <v>-12.136410000000012</v>
      </c>
      <c r="R9" s="10">
        <f t="shared" si="5"/>
        <v>-7.0391178000000068</v>
      </c>
      <c r="S9" s="10">
        <f t="shared" si="6"/>
        <v>-21.402000000000019</v>
      </c>
      <c r="T9" s="10">
        <f>S9-S11</f>
        <v>-21.71857200000002</v>
      </c>
      <c r="U9" s="10">
        <f t="shared" si="7"/>
        <v>-0.20713945636623768</v>
      </c>
      <c r="V9" s="12"/>
    </row>
    <row r="10" spans="1:23" x14ac:dyDescent="0.2">
      <c r="A10" s="9">
        <v>45611</v>
      </c>
      <c r="B10" s="10" t="s">
        <v>30</v>
      </c>
      <c r="C10" s="10" t="s">
        <v>22</v>
      </c>
      <c r="D10" s="10">
        <v>0.62</v>
      </c>
      <c r="E10" s="10">
        <v>2.4E-2</v>
      </c>
      <c r="F10" s="10">
        <f t="shared" si="0"/>
        <v>0.59599999999999997</v>
      </c>
      <c r="G10" s="10">
        <v>83.83</v>
      </c>
      <c r="H10" s="11">
        <v>0.38672453703703702</v>
      </c>
      <c r="I10" s="11">
        <v>0.40042824074074074</v>
      </c>
      <c r="J10" s="10">
        <v>0</v>
      </c>
      <c r="K10" s="10">
        <v>19.734000000000002</v>
      </c>
      <c r="L10" s="10">
        <v>-0.32940000000000003</v>
      </c>
      <c r="M10" s="10">
        <v>187.66</v>
      </c>
      <c r="N10" s="10">
        <f t="shared" si="1"/>
        <v>187.66</v>
      </c>
      <c r="O10" s="10">
        <f t="shared" si="2"/>
        <v>181.15962039999999</v>
      </c>
      <c r="P10" s="10">
        <f t="shared" si="3"/>
        <v>19.734000000000002</v>
      </c>
      <c r="Q10" s="10">
        <f t="shared" si="4"/>
        <v>-6.5003796000000023</v>
      </c>
      <c r="R10" s="10">
        <f t="shared" si="5"/>
        <v>-3.8742262416000011</v>
      </c>
      <c r="S10" s="10">
        <f t="shared" si="6"/>
        <v>-11.779344000000002</v>
      </c>
      <c r="T10" s="10">
        <f>S10-S11</f>
        <v>-12.095916000000004</v>
      </c>
      <c r="U10" s="10">
        <f t="shared" si="7"/>
        <v>-0.14429101753548854</v>
      </c>
      <c r="V10" s="12"/>
    </row>
    <row r="11" spans="1:23" x14ac:dyDescent="0.2">
      <c r="A11" s="9">
        <v>45611</v>
      </c>
      <c r="B11" s="10" t="s">
        <v>32</v>
      </c>
      <c r="C11" s="10" t="s">
        <v>33</v>
      </c>
      <c r="D11" s="10">
        <v>0.62</v>
      </c>
      <c r="E11" s="10" t="s">
        <v>33</v>
      </c>
      <c r="F11" s="10">
        <v>6.2E-2</v>
      </c>
      <c r="G11" s="10" t="s">
        <v>33</v>
      </c>
      <c r="H11" s="11">
        <v>0.38672453703703702</v>
      </c>
      <c r="I11" s="11">
        <v>0.40042824074074074</v>
      </c>
      <c r="J11" s="10">
        <v>0</v>
      </c>
      <c r="K11" s="10">
        <v>19.373999999999999</v>
      </c>
      <c r="L11" s="10">
        <v>8.5099999999999995E-2</v>
      </c>
      <c r="M11" s="10">
        <v>192.58</v>
      </c>
      <c r="N11" s="10">
        <f t="shared" si="1"/>
        <v>192.58</v>
      </c>
      <c r="O11" s="10">
        <f t="shared" si="2"/>
        <v>194.22872740000003</v>
      </c>
      <c r="P11" s="10">
        <f t="shared" si="3"/>
        <v>19.373999999999999</v>
      </c>
      <c r="Q11" s="10">
        <f t="shared" si="4"/>
        <v>1.6487274000000127</v>
      </c>
      <c r="R11" s="10">
        <f t="shared" si="5"/>
        <v>0.10222109880000078</v>
      </c>
      <c r="S11" s="10">
        <f t="shared" si="6"/>
        <v>0.31657200000000246</v>
      </c>
      <c r="T11" s="10" t="s">
        <v>33</v>
      </c>
      <c r="U11" s="10" t="s">
        <v>33</v>
      </c>
      <c r="V11" s="12"/>
    </row>
    <row r="12" spans="1:23" x14ac:dyDescent="0.2">
      <c r="A12" s="9">
        <v>45611</v>
      </c>
      <c r="B12" s="10" t="s">
        <v>21</v>
      </c>
      <c r="C12" s="10" t="s">
        <v>31</v>
      </c>
      <c r="D12" s="10">
        <v>0.62</v>
      </c>
      <c r="E12" s="10">
        <v>2.5000000000000001E-2</v>
      </c>
      <c r="F12" s="10">
        <f>D12-E12</f>
        <v>0.59499999999999997</v>
      </c>
      <c r="G12" s="10">
        <v>75.430000000000007</v>
      </c>
      <c r="H12" s="11">
        <v>0.42964120370370368</v>
      </c>
      <c r="I12" s="11">
        <v>0.4442476851851852</v>
      </c>
      <c r="J12" s="10">
        <v>24.016999999999999</v>
      </c>
      <c r="K12" s="10">
        <v>45.05</v>
      </c>
      <c r="L12" s="10">
        <v>-0.40250000000000002</v>
      </c>
      <c r="M12" s="10">
        <v>187.37</v>
      </c>
      <c r="N12" s="10">
        <f t="shared" si="1"/>
        <v>177.7031575</v>
      </c>
      <c r="O12" s="10">
        <f t="shared" si="2"/>
        <v>169.23737500000001</v>
      </c>
      <c r="P12" s="10">
        <f t="shared" si="3"/>
        <v>21.032999999999998</v>
      </c>
      <c r="Q12" s="10">
        <f t="shared" si="4"/>
        <v>-8.4657824999999889</v>
      </c>
      <c r="R12" s="10">
        <f t="shared" si="5"/>
        <v>-5.0371405874999935</v>
      </c>
      <c r="S12" s="10">
        <f t="shared" si="6"/>
        <v>-14.369249999999983</v>
      </c>
      <c r="T12" s="10">
        <f>S12-S21</f>
        <v>-14.483825999999985</v>
      </c>
      <c r="U12" s="10">
        <f t="shared" si="7"/>
        <v>-0.19201678377303438</v>
      </c>
      <c r="V12" s="12"/>
    </row>
    <row r="13" spans="1:23" x14ac:dyDescent="0.2">
      <c r="A13" s="9">
        <v>45611</v>
      </c>
      <c r="B13" s="10" t="s">
        <v>23</v>
      </c>
      <c r="C13" s="10" t="s">
        <v>31</v>
      </c>
      <c r="D13" s="10">
        <v>0.62</v>
      </c>
      <c r="E13" s="10">
        <v>4.0000000000000001E-3</v>
      </c>
      <c r="F13" s="10">
        <f t="shared" ref="F13:F20" si="8">D13-E13</f>
        <v>0.61599999999999999</v>
      </c>
      <c r="G13" s="10">
        <v>75.17</v>
      </c>
      <c r="H13" s="11">
        <v>0.42964120370370368</v>
      </c>
      <c r="I13" s="11">
        <v>0.4442476851851852</v>
      </c>
      <c r="J13" s="10">
        <v>24.016999999999999</v>
      </c>
      <c r="K13" s="10">
        <v>45.05</v>
      </c>
      <c r="L13" s="10">
        <v>-0.18360000000000001</v>
      </c>
      <c r="M13" s="10">
        <v>189.54</v>
      </c>
      <c r="N13" s="10">
        <f t="shared" si="1"/>
        <v>185.13047879999999</v>
      </c>
      <c r="O13" s="10">
        <f t="shared" si="2"/>
        <v>181.26882000000001</v>
      </c>
      <c r="P13" s="10">
        <f t="shared" si="3"/>
        <v>21.032999999999998</v>
      </c>
      <c r="Q13" s="10">
        <f t="shared" si="4"/>
        <v>-3.8616587999999865</v>
      </c>
      <c r="R13" s="10">
        <f t="shared" si="5"/>
        <v>-2.3787818207999916</v>
      </c>
      <c r="S13" s="10">
        <f t="shared" si="6"/>
        <v>-6.7858559999999768</v>
      </c>
      <c r="T13" s="10">
        <f>S13-S21</f>
        <v>-6.900431999999979</v>
      </c>
      <c r="U13" s="10">
        <f t="shared" si="7"/>
        <v>-9.1797685246773703E-2</v>
      </c>
      <c r="V13" s="12"/>
    </row>
    <row r="14" spans="1:23" x14ac:dyDescent="0.2">
      <c r="A14" s="9">
        <v>45611</v>
      </c>
      <c r="B14" s="10" t="s">
        <v>24</v>
      </c>
      <c r="C14" s="10" t="s">
        <v>31</v>
      </c>
      <c r="D14" s="10">
        <v>0.62</v>
      </c>
      <c r="E14" s="10">
        <v>3.1E-2</v>
      </c>
      <c r="F14" s="10">
        <f t="shared" si="8"/>
        <v>0.58899999999999997</v>
      </c>
      <c r="G14" s="10">
        <v>102.06</v>
      </c>
      <c r="H14" s="11">
        <v>0.42964120370370368</v>
      </c>
      <c r="I14" s="11">
        <v>0.4442476851851852</v>
      </c>
      <c r="J14" s="10">
        <v>24.016999999999999</v>
      </c>
      <c r="K14" s="10">
        <v>45.05</v>
      </c>
      <c r="L14" s="10">
        <v>-0.78900000000000003</v>
      </c>
      <c r="M14" s="10">
        <v>186.31</v>
      </c>
      <c r="N14" s="10">
        <f t="shared" si="1"/>
        <v>167.36058700000001</v>
      </c>
      <c r="O14" s="10">
        <f t="shared" si="2"/>
        <v>150.76555000000002</v>
      </c>
      <c r="P14" s="10">
        <f t="shared" si="3"/>
        <v>21.032999999999998</v>
      </c>
      <c r="Q14" s="10">
        <f t="shared" si="4"/>
        <v>-16.595036999999991</v>
      </c>
      <c r="R14" s="10">
        <f t="shared" si="5"/>
        <v>-9.7744767929999945</v>
      </c>
      <c r="S14" s="10">
        <f t="shared" si="6"/>
        <v>-27.883259999999986</v>
      </c>
      <c r="T14" s="10">
        <f>S14-S21</f>
        <v>-27.997835999999989</v>
      </c>
      <c r="U14" s="10">
        <f t="shared" si="7"/>
        <v>-0.2743272192827747</v>
      </c>
      <c r="V14" s="12"/>
    </row>
    <row r="15" spans="1:23" x14ac:dyDescent="0.2">
      <c r="A15" s="9">
        <v>45611</v>
      </c>
      <c r="B15" s="10" t="s">
        <v>25</v>
      </c>
      <c r="C15" s="10" t="s">
        <v>31</v>
      </c>
      <c r="D15" s="10">
        <v>0.62</v>
      </c>
      <c r="E15" s="10">
        <v>7.0000000000000001E-3</v>
      </c>
      <c r="F15" s="10">
        <f t="shared" si="8"/>
        <v>0.61299999999999999</v>
      </c>
      <c r="G15" s="10">
        <v>45.92</v>
      </c>
      <c r="H15" s="11">
        <v>0.42964120370370368</v>
      </c>
      <c r="I15" s="11">
        <v>0.4442476851851852</v>
      </c>
      <c r="J15" s="10">
        <v>24.016999999999999</v>
      </c>
      <c r="K15" s="10">
        <v>45.05</v>
      </c>
      <c r="L15" s="10">
        <v>-0.39950000000000002</v>
      </c>
      <c r="M15" s="10">
        <v>195.86</v>
      </c>
      <c r="N15" s="10">
        <f t="shared" si="1"/>
        <v>186.26520850000003</v>
      </c>
      <c r="O15" s="10">
        <f t="shared" si="2"/>
        <v>177.86252500000001</v>
      </c>
      <c r="P15" s="10">
        <f t="shared" si="3"/>
        <v>21.032999999999998</v>
      </c>
      <c r="Q15" s="10">
        <f t="shared" si="4"/>
        <v>-8.4026835000000233</v>
      </c>
      <c r="R15" s="10">
        <f t="shared" si="5"/>
        <v>-5.1508449855000142</v>
      </c>
      <c r="S15" s="10">
        <f t="shared" si="6"/>
        <v>-14.693610000000042</v>
      </c>
      <c r="T15" s="10">
        <f>S15-S21</f>
        <v>-14.808186000000044</v>
      </c>
      <c r="U15" s="10">
        <f t="shared" si="7"/>
        <v>-0.32247791811846782</v>
      </c>
      <c r="V15" s="12"/>
    </row>
    <row r="16" spans="1:23" x14ac:dyDescent="0.2">
      <c r="A16" s="9">
        <v>45611</v>
      </c>
      <c r="B16" s="10" t="s">
        <v>26</v>
      </c>
      <c r="C16" s="10" t="s">
        <v>31</v>
      </c>
      <c r="D16" s="10">
        <v>0.62</v>
      </c>
      <c r="E16" s="10">
        <v>2.1000000000000001E-2</v>
      </c>
      <c r="F16" s="10">
        <f t="shared" si="8"/>
        <v>0.59899999999999998</v>
      </c>
      <c r="G16" s="10">
        <v>62.45</v>
      </c>
      <c r="H16" s="11">
        <v>0.42964120370370368</v>
      </c>
      <c r="I16" s="11">
        <v>0.4442476851851852</v>
      </c>
      <c r="J16" s="10">
        <v>24.016999999999999</v>
      </c>
      <c r="K16" s="10">
        <v>45.05</v>
      </c>
      <c r="L16" s="10">
        <v>-0.23980000000000001</v>
      </c>
      <c r="M16" s="10">
        <v>186.54</v>
      </c>
      <c r="N16" s="10">
        <f t="shared" si="1"/>
        <v>180.7807234</v>
      </c>
      <c r="O16" s="10">
        <f t="shared" si="2"/>
        <v>175.73701</v>
      </c>
      <c r="P16" s="10">
        <f t="shared" si="3"/>
        <v>21.032999999999998</v>
      </c>
      <c r="Q16" s="10">
        <f t="shared" si="4"/>
        <v>-5.0437134000000015</v>
      </c>
      <c r="R16" s="10">
        <f t="shared" si="5"/>
        <v>-3.0211843266000007</v>
      </c>
      <c r="S16" s="10">
        <f t="shared" si="6"/>
        <v>-8.6184120000000028</v>
      </c>
      <c r="T16" s="10">
        <f>S16-S21</f>
        <v>-8.7329880000000042</v>
      </c>
      <c r="U16" s="10">
        <f t="shared" si="7"/>
        <v>-0.1398396797437951</v>
      </c>
      <c r="V16" s="12"/>
    </row>
    <row r="17" spans="1:22" x14ac:dyDescent="0.2">
      <c r="A17" s="9">
        <v>45611</v>
      </c>
      <c r="B17" s="10" t="s">
        <v>27</v>
      </c>
      <c r="C17" s="10" t="s">
        <v>31</v>
      </c>
      <c r="D17" s="10">
        <v>0.62</v>
      </c>
      <c r="E17" s="10">
        <v>3.0000000000000001E-3</v>
      </c>
      <c r="F17" s="10">
        <f>D17-E17</f>
        <v>0.61699999999999999</v>
      </c>
      <c r="G17" s="10">
        <v>57.77</v>
      </c>
      <c r="H17" s="11">
        <v>0.42964120370370368</v>
      </c>
      <c r="I17" s="11">
        <v>0.4442476851851852</v>
      </c>
      <c r="J17" s="10">
        <v>24.016999999999999</v>
      </c>
      <c r="K17" s="10">
        <v>45.05</v>
      </c>
      <c r="L17" s="10">
        <v>-0.34139999999999998</v>
      </c>
      <c r="M17" s="10">
        <v>190.47</v>
      </c>
      <c r="N17" s="10">
        <f t="shared" si="1"/>
        <v>182.2705962</v>
      </c>
      <c r="O17" s="10">
        <f t="shared" si="2"/>
        <v>175.08993000000001</v>
      </c>
      <c r="P17" s="10">
        <f t="shared" si="3"/>
        <v>21.032999999999998</v>
      </c>
      <c r="Q17" s="10">
        <f t="shared" si="4"/>
        <v>-7.1806661999999903</v>
      </c>
      <c r="R17" s="10">
        <f t="shared" si="5"/>
        <v>-4.4304710453999938</v>
      </c>
      <c r="S17" s="10">
        <f t="shared" si="6"/>
        <v>-12.638627999999985</v>
      </c>
      <c r="T17" s="10">
        <f>S17-S21</f>
        <v>-12.753203999999986</v>
      </c>
      <c r="U17" s="10">
        <f t="shared" si="7"/>
        <v>-0.22075824822572243</v>
      </c>
      <c r="V17" s="12"/>
    </row>
    <row r="18" spans="1:22" x14ac:dyDescent="0.2">
      <c r="A18" s="9">
        <v>45611</v>
      </c>
      <c r="B18" s="10" t="s">
        <v>28</v>
      </c>
      <c r="C18" s="10" t="s">
        <v>31</v>
      </c>
      <c r="D18" s="10">
        <v>0.62</v>
      </c>
      <c r="E18" s="10">
        <v>1.7000000000000001E-2</v>
      </c>
      <c r="F18" s="10">
        <f>D18-E18</f>
        <v>0.60299999999999998</v>
      </c>
      <c r="G18" s="10">
        <v>69.91</v>
      </c>
      <c r="H18" s="11">
        <v>0.42964120370370368</v>
      </c>
      <c r="I18" s="11">
        <v>0.4442476851851852</v>
      </c>
      <c r="J18" s="10">
        <v>24.016999999999999</v>
      </c>
      <c r="K18" s="10">
        <v>45.05</v>
      </c>
      <c r="L18" s="10">
        <v>-0.4289</v>
      </c>
      <c r="M18" s="10">
        <v>189.62</v>
      </c>
      <c r="N18" s="10">
        <f t="shared" si="1"/>
        <v>179.31910870000002</v>
      </c>
      <c r="O18" s="10">
        <f t="shared" si="2"/>
        <v>170.29805500000001</v>
      </c>
      <c r="P18" s="10">
        <f t="shared" si="3"/>
        <v>21.032999999999998</v>
      </c>
      <c r="Q18" s="10">
        <f t="shared" si="4"/>
        <v>-9.0210537000000102</v>
      </c>
      <c r="R18" s="10">
        <f t="shared" si="5"/>
        <v>-5.4396953811000062</v>
      </c>
      <c r="S18" s="10">
        <f t="shared" si="6"/>
        <v>-15.51760200000002</v>
      </c>
      <c r="T18" s="10">
        <f>S18-S21</f>
        <v>-15.632178000000021</v>
      </c>
      <c r="U18" s="10">
        <f t="shared" si="7"/>
        <v>-0.22360431983979434</v>
      </c>
      <c r="V18" s="12"/>
    </row>
    <row r="19" spans="1:22" x14ac:dyDescent="0.2">
      <c r="A19" s="9">
        <v>45611</v>
      </c>
      <c r="B19" s="10" t="s">
        <v>29</v>
      </c>
      <c r="C19" s="10" t="s">
        <v>31</v>
      </c>
      <c r="D19" s="10">
        <v>0.62</v>
      </c>
      <c r="E19" s="10">
        <v>1.9E-2</v>
      </c>
      <c r="F19" s="10">
        <f>D19-E19</f>
        <v>0.60099999999999998</v>
      </c>
      <c r="G19" s="10">
        <v>43.06</v>
      </c>
      <c r="H19" s="11">
        <v>0.42964120370370368</v>
      </c>
      <c r="I19" s="11">
        <v>0.4442476851851852</v>
      </c>
      <c r="J19" s="10">
        <v>24.016999999999999</v>
      </c>
      <c r="K19" s="10">
        <v>45.05</v>
      </c>
      <c r="L19" s="10">
        <v>-0.32719999999999999</v>
      </c>
      <c r="M19" s="10">
        <v>192.62</v>
      </c>
      <c r="N19" s="10">
        <f t="shared" si="1"/>
        <v>184.7616376</v>
      </c>
      <c r="O19" s="10">
        <f t="shared" si="2"/>
        <v>177.87963999999999</v>
      </c>
      <c r="P19" s="10">
        <f t="shared" si="3"/>
        <v>21.032999999999998</v>
      </c>
      <c r="Q19" s="10">
        <f t="shared" si="4"/>
        <v>-6.8819976000000054</v>
      </c>
      <c r="R19" s="10">
        <f t="shared" si="5"/>
        <v>-4.1360805576000033</v>
      </c>
      <c r="S19" s="10">
        <f t="shared" si="6"/>
        <v>-11.798832000000012</v>
      </c>
      <c r="T19" s="10">
        <f>S19-S21</f>
        <v>-11.913408000000013</v>
      </c>
      <c r="U19" s="10">
        <f t="shared" si="7"/>
        <v>-0.27666994890850005</v>
      </c>
      <c r="V19" s="12"/>
    </row>
    <row r="20" spans="1:22" x14ac:dyDescent="0.2">
      <c r="A20" s="9">
        <v>45611</v>
      </c>
      <c r="B20" s="10" t="s">
        <v>30</v>
      </c>
      <c r="C20" s="10" t="s">
        <v>31</v>
      </c>
      <c r="D20" s="10">
        <v>0.62</v>
      </c>
      <c r="E20" s="10">
        <v>1.6E-2</v>
      </c>
      <c r="F20" s="10">
        <f t="shared" si="8"/>
        <v>0.60399999999999998</v>
      </c>
      <c r="G20" s="10">
        <v>69.040000000000006</v>
      </c>
      <c r="H20" s="11">
        <v>0.42964120370370368</v>
      </c>
      <c r="I20" s="11">
        <v>0.4442476851851852</v>
      </c>
      <c r="J20" s="10">
        <v>24.016999999999999</v>
      </c>
      <c r="K20" s="10">
        <v>45.05</v>
      </c>
      <c r="L20" s="10">
        <v>-0.40720000000000001</v>
      </c>
      <c r="M20" s="10">
        <v>192.88</v>
      </c>
      <c r="N20" s="10">
        <f t="shared" si="1"/>
        <v>183.1002776</v>
      </c>
      <c r="O20" s="10">
        <f t="shared" si="2"/>
        <v>174.53564</v>
      </c>
      <c r="P20" s="10">
        <f t="shared" si="3"/>
        <v>21.032999999999998</v>
      </c>
      <c r="Q20" s="10">
        <f t="shared" si="4"/>
        <v>-8.5646375999999975</v>
      </c>
      <c r="R20" s="10">
        <f t="shared" si="5"/>
        <v>-5.173041110399998</v>
      </c>
      <c r="S20" s="10">
        <f t="shared" si="6"/>
        <v>-14.756927999999997</v>
      </c>
      <c r="T20" s="10">
        <f>S20-S21</f>
        <v>-14.871503999999998</v>
      </c>
      <c r="U20" s="10">
        <f t="shared" si="7"/>
        <v>-0.21540417149478558</v>
      </c>
      <c r="V20" s="12"/>
    </row>
    <row r="21" spans="1:22" x14ac:dyDescent="0.2">
      <c r="A21" s="9">
        <v>45611</v>
      </c>
      <c r="B21" s="10" t="s">
        <v>34</v>
      </c>
      <c r="C21" s="10" t="s">
        <v>33</v>
      </c>
      <c r="D21" s="10">
        <v>0.62</v>
      </c>
      <c r="E21" s="10" t="s">
        <v>33</v>
      </c>
      <c r="F21" s="10">
        <v>6.2E-2</v>
      </c>
      <c r="G21" s="10" t="s">
        <v>33</v>
      </c>
      <c r="H21" s="11">
        <v>0.42964120370370368</v>
      </c>
      <c r="I21" s="11">
        <v>0.4442476851851852</v>
      </c>
      <c r="J21" s="10">
        <v>24.016999999999999</v>
      </c>
      <c r="K21" s="10">
        <v>45.05</v>
      </c>
      <c r="L21" s="10">
        <v>3.0800000000000001E-2</v>
      </c>
      <c r="M21" s="10">
        <v>192.93</v>
      </c>
      <c r="N21" s="10">
        <f t="shared" si="1"/>
        <v>193.6697236</v>
      </c>
      <c r="O21" s="10">
        <f t="shared" si="2"/>
        <v>194.31754000000001</v>
      </c>
      <c r="P21" s="10">
        <f t="shared" si="3"/>
        <v>21.032999999999998</v>
      </c>
      <c r="Q21" s="10">
        <f t="shared" si="4"/>
        <v>0.64781640000001062</v>
      </c>
      <c r="R21" s="10">
        <f t="shared" si="5"/>
        <v>4.0164616800000656E-2</v>
      </c>
      <c r="S21" s="10">
        <f t="shared" si="6"/>
        <v>0.11457600000000188</v>
      </c>
      <c r="T21" s="10" t="s">
        <v>33</v>
      </c>
      <c r="U21" s="10" t="s">
        <v>33</v>
      </c>
      <c r="V21" s="12"/>
    </row>
    <row r="22" spans="1:22" x14ac:dyDescent="0.2">
      <c r="A22" s="9">
        <v>45611</v>
      </c>
      <c r="B22" s="10" t="s">
        <v>35</v>
      </c>
      <c r="C22" s="10" t="s">
        <v>22</v>
      </c>
      <c r="D22" s="10">
        <v>0.62</v>
      </c>
      <c r="E22" s="10">
        <v>0.01</v>
      </c>
      <c r="F22" s="10">
        <f>D22-E22</f>
        <v>0.61</v>
      </c>
      <c r="G22" s="10">
        <v>34.159999999999997</v>
      </c>
      <c r="H22" s="11">
        <v>0.45634259259259258</v>
      </c>
      <c r="I22" s="11">
        <v>0.47068287037037038</v>
      </c>
      <c r="J22" s="10">
        <v>0</v>
      </c>
      <c r="K22" s="10">
        <v>20.65</v>
      </c>
      <c r="L22" s="10">
        <v>-0.54200000000000004</v>
      </c>
      <c r="M22" s="10">
        <v>185.19</v>
      </c>
      <c r="N22" s="10">
        <f t="shared" si="1"/>
        <v>185.19</v>
      </c>
      <c r="O22" s="10">
        <f t="shared" si="2"/>
        <v>173.99770000000001</v>
      </c>
      <c r="P22" s="10">
        <f t="shared" si="3"/>
        <v>20.65</v>
      </c>
      <c r="Q22" s="10">
        <f t="shared" si="4"/>
        <v>-11.192299999999989</v>
      </c>
      <c r="R22" s="10">
        <f t="shared" si="5"/>
        <v>-6.8273029999999935</v>
      </c>
      <c r="S22" s="10">
        <f t="shared" si="6"/>
        <v>-19.837199999999982</v>
      </c>
      <c r="T22" s="10">
        <f>S22-S$29</f>
        <v>-19.995299999999979</v>
      </c>
      <c r="U22" s="10">
        <f t="shared" si="7"/>
        <v>-0.58534250585480041</v>
      </c>
      <c r="V22" s="12"/>
    </row>
    <row r="23" spans="1:22" x14ac:dyDescent="0.2">
      <c r="A23" s="9">
        <v>45611</v>
      </c>
      <c r="B23" s="10" t="s">
        <v>36</v>
      </c>
      <c r="C23" s="10" t="s">
        <v>22</v>
      </c>
      <c r="D23" s="10">
        <v>0.62</v>
      </c>
      <c r="E23" s="10">
        <v>1.4999999999999999E-2</v>
      </c>
      <c r="F23" s="10">
        <f t="shared" ref="F23:F28" si="9">D23-E23</f>
        <v>0.60499999999999998</v>
      </c>
      <c r="G23" s="10">
        <v>33.5</v>
      </c>
      <c r="H23" s="11">
        <v>0.45634259259259258</v>
      </c>
      <c r="I23" s="11">
        <v>0.47068287037037038</v>
      </c>
      <c r="J23" s="10">
        <v>0</v>
      </c>
      <c r="K23" s="10">
        <v>20.65</v>
      </c>
      <c r="L23" s="10">
        <v>-0.2727</v>
      </c>
      <c r="M23" s="10">
        <v>189.56</v>
      </c>
      <c r="N23" s="10">
        <f t="shared" si="1"/>
        <v>189.56</v>
      </c>
      <c r="O23" s="10">
        <f t="shared" si="2"/>
        <v>183.92874499999999</v>
      </c>
      <c r="P23" s="10">
        <f t="shared" si="3"/>
        <v>20.65</v>
      </c>
      <c r="Q23" s="10">
        <f t="shared" si="4"/>
        <v>-5.6312550000000101</v>
      </c>
      <c r="R23" s="10">
        <f t="shared" si="5"/>
        <v>-3.4069092750000061</v>
      </c>
      <c r="S23" s="10">
        <f t="shared" si="6"/>
        <v>-9.8990100000000183</v>
      </c>
      <c r="T23" s="10">
        <f t="shared" ref="T23:T24" si="10">S23-S$29</f>
        <v>-10.057110000000018</v>
      </c>
      <c r="U23" s="10">
        <f t="shared" si="7"/>
        <v>-0.3002122388059707</v>
      </c>
      <c r="V23" s="12"/>
    </row>
    <row r="24" spans="1:22" x14ac:dyDescent="0.2">
      <c r="A24" s="9">
        <v>45611</v>
      </c>
      <c r="B24" s="10" t="s">
        <v>37</v>
      </c>
      <c r="C24" s="10" t="s">
        <v>22</v>
      </c>
      <c r="D24" s="10">
        <v>0.62</v>
      </c>
      <c r="E24" s="10">
        <v>1.4999999999999999E-2</v>
      </c>
      <c r="F24" s="10">
        <f t="shared" si="9"/>
        <v>0.60499999999999998</v>
      </c>
      <c r="G24" s="10">
        <v>40.25</v>
      </c>
      <c r="H24" s="11">
        <v>0.45634259259259258</v>
      </c>
      <c r="I24" s="11">
        <v>0.47068287037037038</v>
      </c>
      <c r="J24" s="10">
        <v>0</v>
      </c>
      <c r="K24" s="10">
        <v>20.65</v>
      </c>
      <c r="L24" s="10">
        <v>-0.3836</v>
      </c>
      <c r="M24" s="10">
        <v>188.3</v>
      </c>
      <c r="N24" s="10">
        <f t="shared" si="1"/>
        <v>188.3</v>
      </c>
      <c r="O24" s="10">
        <f t="shared" si="2"/>
        <v>180.37866000000002</v>
      </c>
      <c r="P24" s="10">
        <f t="shared" si="3"/>
        <v>20.65</v>
      </c>
      <c r="Q24" s="10">
        <f t="shared" si="4"/>
        <v>-7.9213399999999865</v>
      </c>
      <c r="R24" s="10">
        <f t="shared" si="5"/>
        <v>-4.7924106999999916</v>
      </c>
      <c r="S24" s="10">
        <f t="shared" si="6"/>
        <v>-13.924679999999977</v>
      </c>
      <c r="T24" s="10">
        <f t="shared" si="10"/>
        <v>-14.082779999999977</v>
      </c>
      <c r="U24" s="10">
        <f t="shared" si="7"/>
        <v>-0.34988273291925409</v>
      </c>
      <c r="V24" s="12"/>
    </row>
    <row r="25" spans="1:22" x14ac:dyDescent="0.2">
      <c r="A25" s="9">
        <v>45611</v>
      </c>
      <c r="B25" s="10" t="s">
        <v>38</v>
      </c>
      <c r="C25" s="10" t="s">
        <v>22</v>
      </c>
      <c r="D25" s="10">
        <v>0.62</v>
      </c>
      <c r="E25" s="10">
        <v>1.7000000000000001E-2</v>
      </c>
      <c r="F25" s="10">
        <f t="shared" si="9"/>
        <v>0.60299999999999998</v>
      </c>
      <c r="G25" s="10">
        <v>49.79</v>
      </c>
      <c r="H25" s="11">
        <v>0.45634259259259258</v>
      </c>
      <c r="I25" s="11">
        <v>0.47068287037037038</v>
      </c>
      <c r="J25" s="10">
        <v>0</v>
      </c>
      <c r="K25" s="10">
        <v>20.65</v>
      </c>
      <c r="L25" s="10">
        <v>-0.51470000000000005</v>
      </c>
      <c r="M25" s="10">
        <v>189.26</v>
      </c>
      <c r="N25" s="10">
        <f t="shared" si="1"/>
        <v>189.26</v>
      </c>
      <c r="O25" s="10">
        <f t="shared" si="2"/>
        <v>178.63144499999999</v>
      </c>
      <c r="P25" s="10">
        <f t="shared" si="3"/>
        <v>20.65</v>
      </c>
      <c r="Q25" s="10">
        <f t="shared" si="4"/>
        <v>-10.628555000000006</v>
      </c>
      <c r="R25" s="10">
        <f t="shared" si="5"/>
        <v>-6.4090186650000032</v>
      </c>
      <c r="S25" s="10">
        <f t="shared" si="6"/>
        <v>-18.621846000000012</v>
      </c>
      <c r="T25" s="10">
        <f>S25-S$29</f>
        <v>-18.77994600000001</v>
      </c>
      <c r="U25" s="10">
        <f t="shared" si="7"/>
        <v>-0.37718308897368968</v>
      </c>
      <c r="V25" s="12"/>
    </row>
    <row r="26" spans="1:22" x14ac:dyDescent="0.2">
      <c r="A26" s="9">
        <v>45611</v>
      </c>
      <c r="B26" s="10" t="s">
        <v>39</v>
      </c>
      <c r="C26" s="10" t="s">
        <v>22</v>
      </c>
      <c r="D26" s="10">
        <v>0.62</v>
      </c>
      <c r="E26" s="10">
        <v>8.0000000000000002E-3</v>
      </c>
      <c r="F26" s="10">
        <f t="shared" si="9"/>
        <v>0.61199999999999999</v>
      </c>
      <c r="G26" s="10">
        <v>25.19</v>
      </c>
      <c r="H26" s="11">
        <v>0.45634259259259258</v>
      </c>
      <c r="I26" s="11">
        <v>0.47068287037037038</v>
      </c>
      <c r="J26" s="10">
        <v>0</v>
      </c>
      <c r="K26" s="10">
        <v>20.65</v>
      </c>
      <c r="L26" s="10">
        <v>-0.3503</v>
      </c>
      <c r="M26" s="10">
        <v>189.19</v>
      </c>
      <c r="N26" s="10">
        <f t="shared" si="1"/>
        <v>189.19</v>
      </c>
      <c r="O26" s="10">
        <f t="shared" si="2"/>
        <v>181.95630499999999</v>
      </c>
      <c r="P26" s="10">
        <f t="shared" si="3"/>
        <v>20.65</v>
      </c>
      <c r="Q26" s="10">
        <f t="shared" si="4"/>
        <v>-7.2336950000000115</v>
      </c>
      <c r="R26" s="10">
        <f t="shared" si="5"/>
        <v>-4.4270213400000067</v>
      </c>
      <c r="S26" s="10">
        <f t="shared" si="6"/>
        <v>-12.86301600000002</v>
      </c>
      <c r="T26" s="10">
        <f>S26-S$29</f>
        <v>-13.021116000000019</v>
      </c>
      <c r="U26" s="10">
        <f t="shared" si="7"/>
        <v>-0.51691607780865489</v>
      </c>
      <c r="V26" s="12"/>
    </row>
    <row r="27" spans="1:22" x14ac:dyDescent="0.2">
      <c r="A27" s="9">
        <v>45611</v>
      </c>
      <c r="B27" s="10" t="s">
        <v>40</v>
      </c>
      <c r="C27" s="10" t="s">
        <v>22</v>
      </c>
      <c r="D27" s="10">
        <v>0.62</v>
      </c>
      <c r="E27" s="10">
        <v>1.2999999999999999E-2</v>
      </c>
      <c r="F27" s="10">
        <f t="shared" si="9"/>
        <v>0.60699999999999998</v>
      </c>
      <c r="G27" s="10">
        <v>35.04</v>
      </c>
      <c r="H27" s="11">
        <v>0.45634259259259258</v>
      </c>
      <c r="I27" s="11">
        <v>0.47068287037037038</v>
      </c>
      <c r="J27" s="10">
        <v>0</v>
      </c>
      <c r="K27" s="10">
        <v>20.65</v>
      </c>
      <c r="L27" s="10">
        <v>-0.32579999999999998</v>
      </c>
      <c r="M27" s="10">
        <v>190.48</v>
      </c>
      <c r="N27" s="10">
        <f t="shared" si="1"/>
        <v>190.48</v>
      </c>
      <c r="O27" s="10">
        <f t="shared" si="2"/>
        <v>183.75223</v>
      </c>
      <c r="P27" s="10">
        <f t="shared" si="3"/>
        <v>20.65</v>
      </c>
      <c r="Q27" s="10">
        <f t="shared" si="4"/>
        <v>-6.7277699999999925</v>
      </c>
      <c r="R27" s="10">
        <f t="shared" si="5"/>
        <v>-4.0837563899999951</v>
      </c>
      <c r="S27" s="10">
        <f t="shared" si="6"/>
        <v>-11.865635999999988</v>
      </c>
      <c r="T27" s="10">
        <f>S27-S$29</f>
        <v>-12.023735999999987</v>
      </c>
      <c r="U27" s="10">
        <f t="shared" si="7"/>
        <v>-0.34314315068493112</v>
      </c>
      <c r="V27" s="12"/>
    </row>
    <row r="28" spans="1:22" x14ac:dyDescent="0.2">
      <c r="A28" s="9">
        <v>45611</v>
      </c>
      <c r="B28" s="10" t="s">
        <v>41</v>
      </c>
      <c r="C28" s="10" t="s">
        <v>22</v>
      </c>
      <c r="D28" s="10">
        <v>0.62</v>
      </c>
      <c r="E28" s="10">
        <v>4.0000000000000001E-3</v>
      </c>
      <c r="F28" s="10">
        <f t="shared" si="9"/>
        <v>0.61599999999999999</v>
      </c>
      <c r="G28" s="10">
        <v>21.95</v>
      </c>
      <c r="H28" s="11">
        <v>0.45634259259259258</v>
      </c>
      <c r="I28" s="11">
        <v>0.47068287037037038</v>
      </c>
      <c r="J28" s="10">
        <v>0</v>
      </c>
      <c r="K28" s="10">
        <v>20.65</v>
      </c>
      <c r="L28" s="10">
        <v>-0.23330000000000001</v>
      </c>
      <c r="M28" s="10">
        <v>192.95</v>
      </c>
      <c r="N28" s="10">
        <f t="shared" si="1"/>
        <v>192.95</v>
      </c>
      <c r="O28" s="10">
        <f t="shared" si="2"/>
        <v>188.13235499999999</v>
      </c>
      <c r="P28" s="10">
        <f t="shared" si="3"/>
        <v>20.65</v>
      </c>
      <c r="Q28" s="10">
        <f t="shared" si="4"/>
        <v>-4.8176449999999988</v>
      </c>
      <c r="R28" s="10">
        <f t="shared" si="5"/>
        <v>-2.9676693199999993</v>
      </c>
      <c r="S28" s="10">
        <f t="shared" si="6"/>
        <v>-8.6227679999999989</v>
      </c>
      <c r="T28" s="10">
        <f>S28-S$29</f>
        <v>-8.7808679999999981</v>
      </c>
      <c r="U28" s="10">
        <f t="shared" si="7"/>
        <v>-0.40003954441913431</v>
      </c>
      <c r="V28" s="12"/>
    </row>
    <row r="29" spans="1:22" x14ac:dyDescent="0.2">
      <c r="A29" s="9">
        <v>45611</v>
      </c>
      <c r="B29" s="10" t="s">
        <v>42</v>
      </c>
      <c r="C29" s="10" t="s">
        <v>33</v>
      </c>
      <c r="D29" s="10">
        <v>0.62</v>
      </c>
      <c r="E29" s="10" t="s">
        <v>33</v>
      </c>
      <c r="F29" s="10">
        <v>6.2E-2</v>
      </c>
      <c r="G29" s="10" t="s">
        <v>33</v>
      </c>
      <c r="H29" s="11">
        <v>0.45634259259259258</v>
      </c>
      <c r="I29" s="11">
        <v>0.47068287037037038</v>
      </c>
      <c r="J29" s="10">
        <v>0</v>
      </c>
      <c r="K29" s="10">
        <v>20.65</v>
      </c>
      <c r="L29" s="10">
        <v>4.2500000000000003E-2</v>
      </c>
      <c r="M29" s="10">
        <v>193.59</v>
      </c>
      <c r="N29" s="10">
        <f t="shared" si="1"/>
        <v>193.59</v>
      </c>
      <c r="O29" s="10">
        <f t="shared" si="2"/>
        <v>194.467625</v>
      </c>
      <c r="P29" s="10">
        <f t="shared" si="3"/>
        <v>20.65</v>
      </c>
      <c r="Q29" s="10">
        <f t="shared" si="4"/>
        <v>0.87762499999999477</v>
      </c>
      <c r="R29" s="10">
        <f t="shared" si="5"/>
        <v>5.4412749999999677E-2</v>
      </c>
      <c r="S29" s="10">
        <f t="shared" si="6"/>
        <v>0.15809999999999907</v>
      </c>
      <c r="T29" s="10" t="s">
        <v>33</v>
      </c>
      <c r="U29" s="10" t="s">
        <v>33</v>
      </c>
      <c r="V29" s="12"/>
    </row>
    <row r="30" spans="1:22" x14ac:dyDescent="0.2">
      <c r="A30" s="9">
        <v>45611</v>
      </c>
      <c r="B30" s="10" t="s">
        <v>35</v>
      </c>
      <c r="C30" s="10" t="s">
        <v>31</v>
      </c>
      <c r="D30" s="10">
        <v>0.62</v>
      </c>
      <c r="E30" s="10">
        <v>6.0000000000000001E-3</v>
      </c>
      <c r="F30" s="10">
        <f>D30-E30</f>
        <v>0.61399999999999999</v>
      </c>
      <c r="G30" s="10">
        <v>32.520000000000003</v>
      </c>
      <c r="H30" s="11">
        <v>0.48700231481481482</v>
      </c>
      <c r="I30" s="11">
        <v>0.50105324074074076</v>
      </c>
      <c r="J30" s="10">
        <v>0</v>
      </c>
      <c r="K30" s="10">
        <v>20.329999999999998</v>
      </c>
      <c r="L30" s="10">
        <v>-0.31519999999999998</v>
      </c>
      <c r="M30" s="10">
        <v>187.44</v>
      </c>
      <c r="N30" s="10">
        <f t="shared" si="1"/>
        <v>187.44</v>
      </c>
      <c r="O30" s="10">
        <f t="shared" si="2"/>
        <v>181.03198399999999</v>
      </c>
      <c r="P30" s="10">
        <f t="shared" si="3"/>
        <v>20.329999999999998</v>
      </c>
      <c r="Q30" s="10">
        <f t="shared" si="4"/>
        <v>-6.4080160000000035</v>
      </c>
      <c r="R30" s="10">
        <f t="shared" si="5"/>
        <v>-3.9345218240000022</v>
      </c>
      <c r="S30" s="10">
        <f t="shared" si="6"/>
        <v>-11.611968000000006</v>
      </c>
      <c r="T30" s="10">
        <f>S30-S$37</f>
        <v>-11.834424000000006</v>
      </c>
      <c r="U30" s="10">
        <f t="shared" si="7"/>
        <v>-0.36391217712177137</v>
      </c>
      <c r="V30" s="12"/>
    </row>
    <row r="31" spans="1:22" x14ac:dyDescent="0.2">
      <c r="A31" s="9">
        <v>45611</v>
      </c>
      <c r="B31" s="10" t="s">
        <v>36</v>
      </c>
      <c r="C31" s="10" t="s">
        <v>31</v>
      </c>
      <c r="D31" s="10">
        <v>0.62</v>
      </c>
      <c r="E31" s="10">
        <v>1.0999999999999999E-2</v>
      </c>
      <c r="F31" s="10">
        <f t="shared" ref="F31:F36" si="11">D31-E31</f>
        <v>0.60899999999999999</v>
      </c>
      <c r="G31" s="10">
        <v>26.11</v>
      </c>
      <c r="H31" s="11">
        <v>0.48700231481481482</v>
      </c>
      <c r="I31" s="11">
        <v>0.50105324074074076</v>
      </c>
      <c r="J31" s="10">
        <v>0</v>
      </c>
      <c r="K31" s="10">
        <v>20.329999999999998</v>
      </c>
      <c r="L31" s="10">
        <v>-0.315</v>
      </c>
      <c r="M31" s="10">
        <v>189.74</v>
      </c>
      <c r="N31" s="10">
        <f t="shared" si="1"/>
        <v>189.74</v>
      </c>
      <c r="O31" s="10">
        <f t="shared" si="2"/>
        <v>183.33605</v>
      </c>
      <c r="P31" s="10">
        <f t="shared" si="3"/>
        <v>20.329999999999998</v>
      </c>
      <c r="Q31" s="10">
        <f t="shared" si="4"/>
        <v>-6.4039500000000089</v>
      </c>
      <c r="R31" s="10">
        <f t="shared" si="5"/>
        <v>-3.9000055500000053</v>
      </c>
      <c r="S31" s="10">
        <f t="shared" si="6"/>
        <v>-11.510100000000017</v>
      </c>
      <c r="T31" s="10">
        <f t="shared" ref="T31:T36" si="12">S31-S$37</f>
        <v>-11.732556000000017</v>
      </c>
      <c r="U31" s="10">
        <f t="shared" si="7"/>
        <v>-0.44935105323630858</v>
      </c>
      <c r="V31" s="12"/>
    </row>
    <row r="32" spans="1:22" x14ac:dyDescent="0.2">
      <c r="A32" s="9">
        <v>45611</v>
      </c>
      <c r="B32" s="10" t="s">
        <v>37</v>
      </c>
      <c r="C32" s="10" t="s">
        <v>31</v>
      </c>
      <c r="D32" s="10">
        <v>0.62</v>
      </c>
      <c r="E32" s="10">
        <v>8.9999999999999993E-3</v>
      </c>
      <c r="F32" s="10">
        <f t="shared" si="11"/>
        <v>0.61099999999999999</v>
      </c>
      <c r="G32" s="10">
        <v>37.44</v>
      </c>
      <c r="H32" s="11">
        <v>0.48700231481481482</v>
      </c>
      <c r="I32" s="11">
        <v>0.50105324074074076</v>
      </c>
      <c r="J32" s="10">
        <v>0</v>
      </c>
      <c r="K32" s="10">
        <v>20.329999999999998</v>
      </c>
      <c r="L32" s="10">
        <v>-0.33450000000000002</v>
      </c>
      <c r="M32" s="10">
        <v>188.99</v>
      </c>
      <c r="N32" s="10">
        <f t="shared" si="1"/>
        <v>188.99</v>
      </c>
      <c r="O32" s="10">
        <f t="shared" si="2"/>
        <v>182.189615</v>
      </c>
      <c r="P32" s="10">
        <f t="shared" si="3"/>
        <v>20.329999999999998</v>
      </c>
      <c r="Q32" s="10">
        <f t="shared" si="4"/>
        <v>-6.8003850000000057</v>
      </c>
      <c r="R32" s="10">
        <f t="shared" si="5"/>
        <v>-4.1550352350000033</v>
      </c>
      <c r="S32" s="10">
        <f t="shared" si="6"/>
        <v>-12.26277000000001</v>
      </c>
      <c r="T32" s="10">
        <f t="shared" si="12"/>
        <v>-12.48522600000001</v>
      </c>
      <c r="U32" s="10">
        <f t="shared" si="7"/>
        <v>-0.33347291666666695</v>
      </c>
      <c r="V32" s="12"/>
    </row>
    <row r="33" spans="1:22" x14ac:dyDescent="0.2">
      <c r="A33" s="9">
        <v>45611</v>
      </c>
      <c r="B33" s="10" t="s">
        <v>38</v>
      </c>
      <c r="C33" s="10" t="s">
        <v>31</v>
      </c>
      <c r="D33" s="10">
        <v>0.62</v>
      </c>
      <c r="E33" s="10">
        <v>6.0000000000000001E-3</v>
      </c>
      <c r="F33" s="10">
        <f t="shared" si="11"/>
        <v>0.61399999999999999</v>
      </c>
      <c r="G33" s="10">
        <v>47.61</v>
      </c>
      <c r="H33" s="11">
        <v>0.48700231481481482</v>
      </c>
      <c r="I33" s="11">
        <v>0.50105324074074076</v>
      </c>
      <c r="J33" s="10">
        <v>0</v>
      </c>
      <c r="K33" s="10">
        <v>20.329999999999998</v>
      </c>
      <c r="L33" s="10">
        <v>-0.31919999999999998</v>
      </c>
      <c r="M33" s="10">
        <v>190.36</v>
      </c>
      <c r="N33" s="10">
        <f t="shared" si="1"/>
        <v>190.36</v>
      </c>
      <c r="O33" s="10">
        <f t="shared" si="2"/>
        <v>183.870664</v>
      </c>
      <c r="P33" s="10">
        <f t="shared" si="3"/>
        <v>20.329999999999998</v>
      </c>
      <c r="Q33" s="10">
        <f t="shared" si="4"/>
        <v>-6.4893360000000087</v>
      </c>
      <c r="R33" s="10">
        <f t="shared" si="5"/>
        <v>-3.9844523040000053</v>
      </c>
      <c r="S33" s="10">
        <f t="shared" si="6"/>
        <v>-11.759328000000016</v>
      </c>
      <c r="T33" s="10">
        <f>S33-S$37</f>
        <v>-11.981784000000015</v>
      </c>
      <c r="U33" s="10">
        <f t="shared" si="7"/>
        <v>-0.25166528040327696</v>
      </c>
      <c r="V33" s="12"/>
    </row>
    <row r="34" spans="1:22" x14ac:dyDescent="0.2">
      <c r="A34" s="9">
        <v>45611</v>
      </c>
      <c r="B34" s="10" t="s">
        <v>39</v>
      </c>
      <c r="C34" s="10" t="s">
        <v>31</v>
      </c>
      <c r="D34" s="10">
        <v>0.62</v>
      </c>
      <c r="E34" s="10">
        <v>7.0000000000000001E-3</v>
      </c>
      <c r="F34" s="10">
        <f t="shared" si="11"/>
        <v>0.61299999999999999</v>
      </c>
      <c r="G34" s="10">
        <v>29.33</v>
      </c>
      <c r="H34" s="11">
        <v>0.48700231481481482</v>
      </c>
      <c r="I34" s="11">
        <v>0.50105324074074076</v>
      </c>
      <c r="J34" s="10">
        <v>0</v>
      </c>
      <c r="K34" s="10">
        <v>20.329999999999998</v>
      </c>
      <c r="L34" s="10">
        <v>-0.34989999999999999</v>
      </c>
      <c r="M34" s="10">
        <v>189.89</v>
      </c>
      <c r="N34" s="10">
        <f t="shared" si="1"/>
        <v>189.89</v>
      </c>
      <c r="O34" s="10">
        <f t="shared" si="2"/>
        <v>182.776533</v>
      </c>
      <c r="P34" s="10">
        <f t="shared" si="3"/>
        <v>20.329999999999998</v>
      </c>
      <c r="Q34" s="10">
        <f t="shared" si="4"/>
        <v>-7.1134669999999858</v>
      </c>
      <c r="R34" s="10">
        <f t="shared" si="5"/>
        <v>-4.3605552709999911</v>
      </c>
      <c r="S34" s="10">
        <f t="shared" si="6"/>
        <v>-12.869321999999976</v>
      </c>
      <c r="T34" s="10">
        <f t="shared" si="12"/>
        <v>-13.091777999999975</v>
      </c>
      <c r="U34" s="10">
        <f t="shared" si="7"/>
        <v>-0.4463613365155123</v>
      </c>
      <c r="V34" s="12"/>
    </row>
    <row r="35" spans="1:22" x14ac:dyDescent="0.2">
      <c r="A35" s="9">
        <v>45611</v>
      </c>
      <c r="B35" s="10" t="s">
        <v>40</v>
      </c>
      <c r="C35" s="10" t="s">
        <v>31</v>
      </c>
      <c r="D35" s="10">
        <v>0.62</v>
      </c>
      <c r="E35" s="10">
        <v>4.0000000000000001E-3</v>
      </c>
      <c r="F35" s="10">
        <f t="shared" si="11"/>
        <v>0.61599999999999999</v>
      </c>
      <c r="G35" s="10">
        <v>20.53</v>
      </c>
      <c r="H35" s="11">
        <v>0.48700231481481482</v>
      </c>
      <c r="I35" s="11">
        <v>0.50105324074074076</v>
      </c>
      <c r="J35" s="10">
        <v>0</v>
      </c>
      <c r="K35" s="10">
        <v>20.329999999999998</v>
      </c>
      <c r="L35" s="10">
        <v>-0.1885</v>
      </c>
      <c r="M35" s="10">
        <v>193.52</v>
      </c>
      <c r="N35" s="10">
        <f t="shared" si="1"/>
        <v>193.52</v>
      </c>
      <c r="O35" s="10">
        <f t="shared" si="2"/>
        <v>189.68779500000002</v>
      </c>
      <c r="P35" s="10">
        <f t="shared" si="3"/>
        <v>20.329999999999998</v>
      </c>
      <c r="Q35" s="10">
        <f t="shared" si="4"/>
        <v>-3.8322049999999876</v>
      </c>
      <c r="R35" s="10">
        <f t="shared" si="5"/>
        <v>-2.3606382799999923</v>
      </c>
      <c r="S35" s="10">
        <f t="shared" si="6"/>
        <v>-6.9669599999999781</v>
      </c>
      <c r="T35" s="10">
        <f t="shared" si="12"/>
        <v>-7.1894159999999774</v>
      </c>
      <c r="U35" s="10">
        <f t="shared" si="7"/>
        <v>-0.35019074525085131</v>
      </c>
      <c r="V35" s="12"/>
    </row>
    <row r="36" spans="1:22" x14ac:dyDescent="0.2">
      <c r="A36" s="9">
        <v>45611</v>
      </c>
      <c r="B36" s="10" t="s">
        <v>41</v>
      </c>
      <c r="C36" s="10" t="s">
        <v>31</v>
      </c>
      <c r="D36" s="10">
        <v>0.62</v>
      </c>
      <c r="E36" s="10">
        <v>3.0000000000000001E-3</v>
      </c>
      <c r="F36" s="10">
        <f t="shared" si="11"/>
        <v>0.61699999999999999</v>
      </c>
      <c r="G36" s="10">
        <v>57.26</v>
      </c>
      <c r="H36" s="11">
        <v>0.48700231481481482</v>
      </c>
      <c r="I36" s="11">
        <v>0.50105324074074076</v>
      </c>
      <c r="J36" s="10">
        <v>0</v>
      </c>
      <c r="K36" s="10">
        <v>20.329999999999998</v>
      </c>
      <c r="L36" s="10">
        <v>-0.13239999999999999</v>
      </c>
      <c r="M36" s="10">
        <v>195.13</v>
      </c>
      <c r="N36" s="10">
        <f t="shared" si="1"/>
        <v>195.13</v>
      </c>
      <c r="O36" s="10">
        <f t="shared" si="2"/>
        <v>192.43830800000001</v>
      </c>
      <c r="P36" s="10">
        <f t="shared" si="3"/>
        <v>20.329999999999998</v>
      </c>
      <c r="Q36" s="10">
        <f t="shared" si="4"/>
        <v>-2.6916919999999891</v>
      </c>
      <c r="R36" s="10">
        <f t="shared" si="5"/>
        <v>-1.6607739639999932</v>
      </c>
      <c r="S36" s="10">
        <f t="shared" si="6"/>
        <v>-4.9014479999999807</v>
      </c>
      <c r="T36" s="10">
        <f t="shared" si="12"/>
        <v>-5.12390399999998</v>
      </c>
      <c r="U36" s="10">
        <f t="shared" si="7"/>
        <v>-8.9484876004191055E-2</v>
      </c>
      <c r="V36" s="12"/>
    </row>
    <row r="37" spans="1:22" x14ac:dyDescent="0.2">
      <c r="A37" s="9">
        <v>45611</v>
      </c>
      <c r="B37" s="10" t="s">
        <v>43</v>
      </c>
      <c r="C37" s="10" t="s">
        <v>33</v>
      </c>
      <c r="D37" s="10">
        <v>0.62</v>
      </c>
      <c r="E37" s="10" t="s">
        <v>33</v>
      </c>
      <c r="F37" s="10">
        <v>6.2E-2</v>
      </c>
      <c r="G37" s="10" t="s">
        <v>33</v>
      </c>
      <c r="H37" s="11">
        <v>0.48700231481481482</v>
      </c>
      <c r="I37" s="11">
        <v>0.50105324074074076</v>
      </c>
      <c r="J37" s="10">
        <v>0</v>
      </c>
      <c r="K37" s="10">
        <v>20.329999999999998</v>
      </c>
      <c r="L37" s="10">
        <v>5.9799999999999999E-2</v>
      </c>
      <c r="M37" s="10">
        <v>194.18</v>
      </c>
      <c r="N37" s="10">
        <f t="shared" si="1"/>
        <v>194.18</v>
      </c>
      <c r="O37" s="10">
        <f t="shared" si="2"/>
        <v>195.395734</v>
      </c>
      <c r="P37" s="10">
        <f t="shared" si="3"/>
        <v>20.329999999999998</v>
      </c>
      <c r="Q37" s="10">
        <f t="shared" si="4"/>
        <v>1.2157339999999976</v>
      </c>
      <c r="R37" s="10">
        <f t="shared" si="5"/>
        <v>7.5375507999999855E-2</v>
      </c>
      <c r="S37" s="10">
        <f t="shared" si="6"/>
        <v>0.2224559999999996</v>
      </c>
      <c r="T37" s="10" t="s">
        <v>33</v>
      </c>
      <c r="U37" s="10" t="s">
        <v>33</v>
      </c>
      <c r="V37" s="12"/>
    </row>
    <row r="38" spans="1:22" x14ac:dyDescent="0.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2" x14ac:dyDescent="0.2">
      <c r="A39" s="2"/>
      <c r="B39" s="3"/>
      <c r="C39" s="3"/>
    </row>
    <row r="40" spans="1:22" x14ac:dyDescent="0.2">
      <c r="A40" s="2"/>
      <c r="B40" s="3"/>
      <c r="C40" s="3"/>
    </row>
    <row r="41" spans="1:22" x14ac:dyDescent="0.2">
      <c r="A41" s="2"/>
      <c r="B41" s="3"/>
      <c r="C41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E7F1-5D4A-FE4C-8F69-79AC2719FFC4}">
  <dimension ref="A1:AW45"/>
  <sheetViews>
    <sheetView topLeftCell="Q1" zoomScale="137" workbookViewId="0">
      <selection activeCell="X8" sqref="X8"/>
    </sheetView>
  </sheetViews>
  <sheetFormatPr baseColWidth="10" defaultRowHeight="16" x14ac:dyDescent="0.2"/>
  <cols>
    <col min="2" max="2" width="13.83203125" customWidth="1"/>
    <col min="4" max="4" width="19" customWidth="1"/>
    <col min="5" max="5" width="18.6640625" customWidth="1"/>
    <col min="6" max="6" width="16.1640625" customWidth="1"/>
    <col min="7" max="7" width="17.6640625" customWidth="1"/>
    <col min="8" max="8" width="14.83203125" customWidth="1"/>
    <col min="9" max="9" width="14" customWidth="1"/>
    <col min="10" max="10" width="17.1640625" customWidth="1"/>
    <col min="11" max="11" width="14.5" customWidth="1"/>
    <col min="14" max="14" width="20.33203125" customWidth="1"/>
    <col min="15" max="15" width="19.5" customWidth="1"/>
    <col min="16" max="16" width="15" customWidth="1"/>
    <col min="17" max="17" width="19.1640625" customWidth="1"/>
    <col min="18" max="18" width="17.83203125" customWidth="1"/>
    <col min="19" max="19" width="21.5" customWidth="1"/>
    <col min="20" max="20" width="24.5" customWidth="1"/>
    <col min="21" max="21" width="28.83203125" customWidth="1"/>
  </cols>
  <sheetData>
    <row r="1" spans="1:21" x14ac:dyDescent="0.2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12</v>
      </c>
      <c r="H1" s="6" t="s">
        <v>8</v>
      </c>
      <c r="I1" s="6" t="s">
        <v>9</v>
      </c>
      <c r="J1" s="6" t="s">
        <v>11</v>
      </c>
      <c r="K1" s="6" t="s">
        <v>10</v>
      </c>
      <c r="L1" s="6" t="s">
        <v>0</v>
      </c>
      <c r="M1" s="6" t="s">
        <v>1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7" t="s">
        <v>19</v>
      </c>
      <c r="U1" s="6" t="s">
        <v>20</v>
      </c>
    </row>
    <row r="2" spans="1:21" x14ac:dyDescent="0.2">
      <c r="A2" s="9">
        <v>45618</v>
      </c>
      <c r="B2" s="10" t="s">
        <v>21</v>
      </c>
      <c r="C2" s="10" t="s">
        <v>22</v>
      </c>
      <c r="D2" s="10">
        <v>0.62</v>
      </c>
      <c r="E2" s="10">
        <v>4.8000000000000001E-2</v>
      </c>
      <c r="F2" s="10">
        <f>D2-E2</f>
        <v>0.57199999999999995</v>
      </c>
      <c r="G2" s="10">
        <v>69.430000000000007</v>
      </c>
      <c r="H2" s="11">
        <v>0.41038194444444442</v>
      </c>
      <c r="I2" s="11">
        <v>0.42549768518518516</v>
      </c>
      <c r="J2" s="10">
        <v>0</v>
      </c>
      <c r="K2" s="10">
        <v>21.766999999999999</v>
      </c>
      <c r="L2" s="10">
        <v>-0.61480000000000001</v>
      </c>
      <c r="M2" s="10">
        <v>178.3</v>
      </c>
      <c r="N2" s="10">
        <f>L2*J2+M2</f>
        <v>178.3</v>
      </c>
      <c r="O2" s="10">
        <f>L2*K2+M2</f>
        <v>164.91764840000002</v>
      </c>
      <c r="P2" s="10">
        <f>K2-J2</f>
        <v>21.766999999999999</v>
      </c>
      <c r="Q2" s="10">
        <f>O2-N2</f>
        <v>-13.382351599999993</v>
      </c>
      <c r="R2" s="10">
        <f>Q2*F2</f>
        <v>-7.6547051151999952</v>
      </c>
      <c r="S2" s="10">
        <f>R2/P2*60</f>
        <v>-21.099935999999989</v>
      </c>
      <c r="T2" s="10">
        <f>S2-S$11</f>
        <v>-21.15796799999999</v>
      </c>
      <c r="U2" s="10">
        <f>T2/G2</f>
        <v>-0.30473812472994366</v>
      </c>
    </row>
    <row r="3" spans="1:21" x14ac:dyDescent="0.2">
      <c r="A3" s="9">
        <v>45618</v>
      </c>
      <c r="B3" s="10" t="s">
        <v>23</v>
      </c>
      <c r="C3" s="10" t="s">
        <v>22</v>
      </c>
      <c r="D3" s="10">
        <v>0.62</v>
      </c>
      <c r="E3" s="10">
        <v>0.01</v>
      </c>
      <c r="F3" s="10">
        <f t="shared" ref="F3:F10" si="0">D3-E3</f>
        <v>0.61</v>
      </c>
      <c r="G3" s="10">
        <v>31.02</v>
      </c>
      <c r="H3" s="11">
        <v>0.41038194444444442</v>
      </c>
      <c r="I3" s="11">
        <v>0.42549768518518516</v>
      </c>
      <c r="J3" s="10">
        <v>0</v>
      </c>
      <c r="K3" s="10">
        <v>21.766999999999999</v>
      </c>
      <c r="L3" s="10">
        <v>-0.27789999999999998</v>
      </c>
      <c r="M3" s="10">
        <v>182.33</v>
      </c>
      <c r="N3" s="10">
        <f t="shared" ref="N3:N37" si="1">L3*J3+M3</f>
        <v>182.33</v>
      </c>
      <c r="O3" s="10">
        <f t="shared" ref="O3:O37" si="2">L3*K3+M3</f>
        <v>176.28095070000001</v>
      </c>
      <c r="P3" s="10">
        <f t="shared" ref="P3:P37" si="3">K3-J3</f>
        <v>21.766999999999999</v>
      </c>
      <c r="Q3" s="10">
        <f t="shared" ref="Q3:Q37" si="4">O3-N3</f>
        <v>-6.0490493000000072</v>
      </c>
      <c r="R3" s="10">
        <f t="shared" ref="R3:R37" si="5">Q3*F3</f>
        <v>-3.6899200730000041</v>
      </c>
      <c r="S3" s="10">
        <f t="shared" ref="S3:S37" si="6">R3/P3*60</f>
        <v>-10.171140000000012</v>
      </c>
      <c r="T3" s="10">
        <f t="shared" ref="T3:T9" si="7">S3-S$11</f>
        <v>-10.229172000000014</v>
      </c>
      <c r="U3" s="10">
        <f t="shared" ref="U3:U10" si="8">T3/G3</f>
        <v>-0.32976054158607399</v>
      </c>
    </row>
    <row r="4" spans="1:21" x14ac:dyDescent="0.2">
      <c r="A4" s="9">
        <v>45618</v>
      </c>
      <c r="B4" s="10" t="s">
        <v>24</v>
      </c>
      <c r="C4" s="10" t="s">
        <v>22</v>
      </c>
      <c r="D4" s="10">
        <v>0.62</v>
      </c>
      <c r="E4" s="10">
        <v>3.5000000000000003E-2</v>
      </c>
      <c r="F4" s="10">
        <f t="shared" si="0"/>
        <v>0.58499999999999996</v>
      </c>
      <c r="G4" s="10">
        <v>119.17</v>
      </c>
      <c r="H4" s="11">
        <v>0.41038194444444442</v>
      </c>
      <c r="I4" s="11">
        <v>0.42549768518518516</v>
      </c>
      <c r="J4" s="10">
        <v>0</v>
      </c>
      <c r="K4" s="10">
        <v>21.766999999999999</v>
      </c>
      <c r="L4" s="10">
        <v>-0.60250000000000004</v>
      </c>
      <c r="M4" s="10">
        <v>175.34</v>
      </c>
      <c r="N4" s="10">
        <f t="shared" si="1"/>
        <v>175.34</v>
      </c>
      <c r="O4" s="10">
        <f t="shared" si="2"/>
        <v>162.22538249999999</v>
      </c>
      <c r="P4" s="10">
        <f t="shared" si="3"/>
        <v>21.766999999999999</v>
      </c>
      <c r="Q4" s="10">
        <f t="shared" si="4"/>
        <v>-13.114617500000008</v>
      </c>
      <c r="R4" s="10">
        <f t="shared" si="5"/>
        <v>-7.6720512375000043</v>
      </c>
      <c r="S4" s="10">
        <f t="shared" si="6"/>
        <v>-21.147750000000009</v>
      </c>
      <c r="T4" s="10">
        <f t="shared" si="7"/>
        <v>-21.20578200000001</v>
      </c>
      <c r="U4" s="10">
        <f t="shared" si="8"/>
        <v>-0.17794564068137964</v>
      </c>
    </row>
    <row r="5" spans="1:21" x14ac:dyDescent="0.2">
      <c r="A5" s="9">
        <v>45618</v>
      </c>
      <c r="B5" s="10" t="s">
        <v>25</v>
      </c>
      <c r="C5" s="10" t="s">
        <v>22</v>
      </c>
      <c r="D5" s="10">
        <v>0.62</v>
      </c>
      <c r="E5" s="10">
        <v>1.7000000000000001E-2</v>
      </c>
      <c r="F5" s="10">
        <f t="shared" si="0"/>
        <v>0.60299999999999998</v>
      </c>
      <c r="G5" s="10">
        <v>91.04</v>
      </c>
      <c r="H5" s="11">
        <v>0.41038194444444442</v>
      </c>
      <c r="I5" s="11">
        <v>0.42549768518518516</v>
      </c>
      <c r="J5" s="10">
        <v>0</v>
      </c>
      <c r="K5" s="10">
        <v>21.766999999999999</v>
      </c>
      <c r="L5" s="10">
        <v>-0.38119999999999998</v>
      </c>
      <c r="M5" s="10">
        <v>184.51</v>
      </c>
      <c r="N5" s="10">
        <f t="shared" si="1"/>
        <v>184.51</v>
      </c>
      <c r="O5" s="10">
        <f t="shared" si="2"/>
        <v>176.2124196</v>
      </c>
      <c r="P5" s="10">
        <f t="shared" si="3"/>
        <v>21.766999999999999</v>
      </c>
      <c r="Q5" s="10">
        <f t="shared" si="4"/>
        <v>-8.2975803999999869</v>
      </c>
      <c r="R5" s="10">
        <f t="shared" si="5"/>
        <v>-5.0034409811999918</v>
      </c>
      <c r="S5" s="10">
        <f t="shared" si="6"/>
        <v>-13.791815999999978</v>
      </c>
      <c r="T5" s="10">
        <f t="shared" si="7"/>
        <v>-13.84984799999998</v>
      </c>
      <c r="U5" s="10">
        <f t="shared" si="8"/>
        <v>-0.15212926186291717</v>
      </c>
    </row>
    <row r="6" spans="1:21" x14ac:dyDescent="0.2">
      <c r="A6" s="9">
        <v>45618</v>
      </c>
      <c r="B6" s="10" t="s">
        <v>26</v>
      </c>
      <c r="C6" s="10" t="s">
        <v>22</v>
      </c>
      <c r="D6" s="10">
        <v>0.62</v>
      </c>
      <c r="E6" s="10">
        <v>5.1999999999999998E-2</v>
      </c>
      <c r="F6" s="10">
        <f t="shared" si="0"/>
        <v>0.56799999999999995</v>
      </c>
      <c r="G6" s="10">
        <v>73.260000000000005</v>
      </c>
      <c r="H6" s="11">
        <v>0.41038194444444442</v>
      </c>
      <c r="I6" s="11">
        <v>0.42549768518518516</v>
      </c>
      <c r="J6" s="10">
        <v>0</v>
      </c>
      <c r="K6" s="10">
        <v>21.766999999999999</v>
      </c>
      <c r="L6" s="10">
        <v>-0.74370000000000003</v>
      </c>
      <c r="M6" s="10">
        <v>179.02</v>
      </c>
      <c r="N6" s="10">
        <f t="shared" si="1"/>
        <v>179.02</v>
      </c>
      <c r="O6" s="10">
        <f t="shared" si="2"/>
        <v>162.8318821</v>
      </c>
      <c r="P6" s="10">
        <f t="shared" si="3"/>
        <v>21.766999999999999</v>
      </c>
      <c r="Q6" s="10">
        <f t="shared" si="4"/>
        <v>-16.188117900000009</v>
      </c>
      <c r="R6" s="10">
        <f t="shared" si="5"/>
        <v>-9.1948509672000043</v>
      </c>
      <c r="S6" s="10">
        <f t="shared" si="6"/>
        <v>-25.345296000000015</v>
      </c>
      <c r="T6" s="10">
        <f t="shared" si="7"/>
        <v>-25.403328000000016</v>
      </c>
      <c r="U6" s="10">
        <f t="shared" si="8"/>
        <v>-0.34675577395577417</v>
      </c>
    </row>
    <row r="7" spans="1:21" x14ac:dyDescent="0.2">
      <c r="A7" s="9">
        <v>45618</v>
      </c>
      <c r="B7" s="10" t="s">
        <v>27</v>
      </c>
      <c r="C7" s="10" t="s">
        <v>22</v>
      </c>
      <c r="D7" s="10">
        <v>0.62</v>
      </c>
      <c r="E7" s="10">
        <v>4.8000000000000001E-2</v>
      </c>
      <c r="F7" s="10">
        <f t="shared" si="0"/>
        <v>0.57199999999999995</v>
      </c>
      <c r="G7" s="10">
        <v>86.11</v>
      </c>
      <c r="H7" s="11">
        <v>0.41038194444444442</v>
      </c>
      <c r="I7" s="11">
        <v>0.42549768518518516</v>
      </c>
      <c r="J7" s="10">
        <v>0</v>
      </c>
      <c r="K7" s="10">
        <v>21.766999999999999</v>
      </c>
      <c r="L7" s="10">
        <v>-0.53700000000000003</v>
      </c>
      <c r="M7" s="10">
        <v>179.52</v>
      </c>
      <c r="N7" s="10">
        <f t="shared" si="1"/>
        <v>179.52</v>
      </c>
      <c r="O7" s="10">
        <f t="shared" si="2"/>
        <v>167.831121</v>
      </c>
      <c r="P7" s="10">
        <f t="shared" si="3"/>
        <v>21.766999999999999</v>
      </c>
      <c r="Q7" s="10">
        <f t="shared" si="4"/>
        <v>-11.688879000000014</v>
      </c>
      <c r="R7" s="10">
        <f t="shared" si="5"/>
        <v>-6.6860387880000074</v>
      </c>
      <c r="S7" s="10">
        <f t="shared" si="6"/>
        <v>-18.42984000000002</v>
      </c>
      <c r="T7" s="10">
        <f t="shared" si="7"/>
        <v>-18.487872000000021</v>
      </c>
      <c r="U7" s="10">
        <f t="shared" si="8"/>
        <v>-0.2147006387179192</v>
      </c>
    </row>
    <row r="8" spans="1:21" x14ac:dyDescent="0.2">
      <c r="A8" s="9">
        <v>45618</v>
      </c>
      <c r="B8" s="10" t="s">
        <v>28</v>
      </c>
      <c r="C8" s="10" t="s">
        <v>22</v>
      </c>
      <c r="D8" s="10">
        <v>0.62</v>
      </c>
      <c r="E8" s="10">
        <v>3.5999999999999997E-2</v>
      </c>
      <c r="F8" s="10">
        <f t="shared" si="0"/>
        <v>0.58399999999999996</v>
      </c>
      <c r="G8" s="10">
        <v>100.73</v>
      </c>
      <c r="H8" s="11">
        <v>0.41038194444444442</v>
      </c>
      <c r="I8" s="11">
        <v>0.42549768518518516</v>
      </c>
      <c r="J8" s="10">
        <v>0</v>
      </c>
      <c r="K8" s="10">
        <v>21.766999999999999</v>
      </c>
      <c r="L8" s="10">
        <v>-1.0565</v>
      </c>
      <c r="M8" s="10">
        <v>174.34</v>
      </c>
      <c r="N8" s="10">
        <f t="shared" si="1"/>
        <v>174.34</v>
      </c>
      <c r="O8" s="10">
        <f t="shared" si="2"/>
        <v>151.3431645</v>
      </c>
      <c r="P8" s="10">
        <f t="shared" si="3"/>
        <v>21.766999999999999</v>
      </c>
      <c r="Q8" s="10">
        <f t="shared" si="4"/>
        <v>-22.996835500000003</v>
      </c>
      <c r="R8" s="10">
        <f t="shared" si="5"/>
        <v>-13.430151932000001</v>
      </c>
      <c r="S8" s="10">
        <f t="shared" si="6"/>
        <v>-37.019760000000005</v>
      </c>
      <c r="T8" s="10">
        <f t="shared" si="7"/>
        <v>-37.077792000000009</v>
      </c>
      <c r="U8" s="10">
        <f t="shared" si="8"/>
        <v>-0.36809085674575603</v>
      </c>
    </row>
    <row r="9" spans="1:21" x14ac:dyDescent="0.2">
      <c r="A9" s="9">
        <v>45618</v>
      </c>
      <c r="B9" s="10" t="s">
        <v>29</v>
      </c>
      <c r="C9" s="10" t="s">
        <v>22</v>
      </c>
      <c r="D9" s="10">
        <v>0.62</v>
      </c>
      <c r="E9" s="10">
        <v>0.04</v>
      </c>
      <c r="F9" s="10">
        <f t="shared" si="0"/>
        <v>0.57999999999999996</v>
      </c>
      <c r="G9" s="10">
        <v>104.85</v>
      </c>
      <c r="H9" s="11">
        <v>0.41038194444444442</v>
      </c>
      <c r="I9" s="11">
        <v>0.42549768518518516</v>
      </c>
      <c r="J9" s="10">
        <v>0</v>
      </c>
      <c r="K9" s="10">
        <v>21.766999999999999</v>
      </c>
      <c r="L9" s="10">
        <v>-0.54979999999999996</v>
      </c>
      <c r="M9" s="10">
        <v>180.75</v>
      </c>
      <c r="N9" s="10">
        <f t="shared" si="1"/>
        <v>180.75</v>
      </c>
      <c r="O9" s="10">
        <f t="shared" si="2"/>
        <v>168.7825034</v>
      </c>
      <c r="P9" s="10">
        <f t="shared" si="3"/>
        <v>21.766999999999999</v>
      </c>
      <c r="Q9" s="10">
        <f t="shared" si="4"/>
        <v>-11.967496600000004</v>
      </c>
      <c r="R9" s="10">
        <f t="shared" si="5"/>
        <v>-6.9411480280000015</v>
      </c>
      <c r="S9" s="10">
        <f t="shared" si="6"/>
        <v>-19.133040000000005</v>
      </c>
      <c r="T9" s="10">
        <f t="shared" si="7"/>
        <v>-19.191072000000005</v>
      </c>
      <c r="U9" s="10">
        <f t="shared" si="8"/>
        <v>-0.18303359084406301</v>
      </c>
    </row>
    <row r="10" spans="1:21" x14ac:dyDescent="0.2">
      <c r="A10" s="9">
        <v>45618</v>
      </c>
      <c r="B10" s="10" t="s">
        <v>30</v>
      </c>
      <c r="C10" s="10" t="s">
        <v>22</v>
      </c>
      <c r="D10" s="10">
        <v>0.62</v>
      </c>
      <c r="E10" s="10">
        <v>2.4E-2</v>
      </c>
      <c r="F10" s="10">
        <f t="shared" si="0"/>
        <v>0.59599999999999997</v>
      </c>
      <c r="G10" s="10">
        <v>83.83</v>
      </c>
      <c r="H10" s="11">
        <v>0.41038194444444442</v>
      </c>
      <c r="I10" s="11">
        <v>0.42549768518518516</v>
      </c>
      <c r="J10" s="10">
        <v>0</v>
      </c>
      <c r="K10" s="10">
        <v>21.766999999999999</v>
      </c>
      <c r="L10" s="10">
        <v>-0.2944</v>
      </c>
      <c r="M10" s="10">
        <v>180.22</v>
      </c>
      <c r="N10" s="10">
        <f t="shared" si="1"/>
        <v>180.22</v>
      </c>
      <c r="O10" s="10">
        <f t="shared" si="2"/>
        <v>173.81179520000001</v>
      </c>
      <c r="P10" s="10">
        <f t="shared" si="3"/>
        <v>21.766999999999999</v>
      </c>
      <c r="Q10" s="10">
        <f t="shared" si="4"/>
        <v>-6.4082047999999929</v>
      </c>
      <c r="R10" s="10">
        <f t="shared" si="5"/>
        <v>-3.8192900607999958</v>
      </c>
      <c r="S10" s="10">
        <f t="shared" si="6"/>
        <v>-10.52774399999999</v>
      </c>
      <c r="T10" s="10">
        <f>S10-S$11</f>
        <v>-10.585775999999992</v>
      </c>
      <c r="U10" s="10">
        <f t="shared" si="8"/>
        <v>-0.12627670285100789</v>
      </c>
    </row>
    <row r="11" spans="1:21" x14ac:dyDescent="0.2">
      <c r="A11" s="9">
        <v>45618</v>
      </c>
      <c r="B11" s="10" t="s">
        <v>32</v>
      </c>
      <c r="C11" s="10" t="s">
        <v>33</v>
      </c>
      <c r="D11" s="10">
        <v>0.62</v>
      </c>
      <c r="E11" s="10" t="s">
        <v>33</v>
      </c>
      <c r="F11" s="10">
        <v>6.2E-2</v>
      </c>
      <c r="G11" s="10" t="s">
        <v>33</v>
      </c>
      <c r="H11" s="11">
        <v>0.41038194444444442</v>
      </c>
      <c r="I11" s="11">
        <v>0.42549768518518516</v>
      </c>
      <c r="J11" s="10">
        <v>0</v>
      </c>
      <c r="K11" s="10">
        <v>21.766999999999999</v>
      </c>
      <c r="L11" s="10">
        <v>1.5599999999999999E-2</v>
      </c>
      <c r="M11" s="10">
        <v>191.31</v>
      </c>
      <c r="N11" s="10">
        <f t="shared" si="1"/>
        <v>191.31</v>
      </c>
      <c r="O11" s="10">
        <f t="shared" si="2"/>
        <v>191.64956520000001</v>
      </c>
      <c r="P11" s="10">
        <f t="shared" si="3"/>
        <v>21.766999999999999</v>
      </c>
      <c r="Q11" s="10">
        <f t="shared" si="4"/>
        <v>0.33956520000000978</v>
      </c>
      <c r="R11" s="10">
        <f t="shared" si="5"/>
        <v>2.1053042400000607E-2</v>
      </c>
      <c r="S11" s="10">
        <f t="shared" si="6"/>
        <v>5.8032000000001673E-2</v>
      </c>
      <c r="T11" s="10" t="s">
        <v>33</v>
      </c>
      <c r="U11" s="10" t="s">
        <v>33</v>
      </c>
    </row>
    <row r="12" spans="1:21" x14ac:dyDescent="0.2">
      <c r="A12" s="9">
        <v>45618</v>
      </c>
      <c r="B12" s="10" t="s">
        <v>21</v>
      </c>
      <c r="C12" s="10" t="s">
        <v>31</v>
      </c>
      <c r="D12" s="10">
        <v>0.62</v>
      </c>
      <c r="E12" s="10">
        <v>2.5000000000000001E-2</v>
      </c>
      <c r="F12" s="10">
        <f>D12-E12</f>
        <v>0.59499999999999997</v>
      </c>
      <c r="G12" s="10">
        <v>75.430000000000007</v>
      </c>
      <c r="H12" s="11">
        <v>0.48765046296296294</v>
      </c>
      <c r="I12" s="11">
        <v>0.50325231481481481</v>
      </c>
      <c r="J12" s="10">
        <v>4.8</v>
      </c>
      <c r="K12" s="10">
        <v>22.466999999999999</v>
      </c>
      <c r="L12" s="10">
        <v>-0.27150000000000002</v>
      </c>
      <c r="M12" s="10">
        <v>224.23</v>
      </c>
      <c r="N12" s="10">
        <f t="shared" si="1"/>
        <v>222.92679999999999</v>
      </c>
      <c r="O12" s="10">
        <f t="shared" si="2"/>
        <v>218.13020949999998</v>
      </c>
      <c r="P12" s="10">
        <f t="shared" si="3"/>
        <v>17.666999999999998</v>
      </c>
      <c r="Q12" s="10">
        <f t="shared" si="4"/>
        <v>-4.7965905000000078</v>
      </c>
      <c r="R12" s="10">
        <f t="shared" si="5"/>
        <v>-2.8539713475000044</v>
      </c>
      <c r="S12" s="10">
        <f t="shared" si="6"/>
        <v>-9.6925500000000149</v>
      </c>
      <c r="T12" s="10">
        <f>S12-S$29</f>
        <v>-9.6382380000000136</v>
      </c>
      <c r="U12" s="10">
        <f>T12/G12</f>
        <v>-0.12777725043086322</v>
      </c>
    </row>
    <row r="13" spans="1:21" x14ac:dyDescent="0.2">
      <c r="A13" s="9">
        <v>45618</v>
      </c>
      <c r="B13" s="10" t="s">
        <v>23</v>
      </c>
      <c r="C13" s="10" t="s">
        <v>31</v>
      </c>
      <c r="D13" s="10">
        <v>0.62</v>
      </c>
      <c r="E13" s="10">
        <v>4.0000000000000001E-3</v>
      </c>
      <c r="F13" s="10">
        <f t="shared" ref="F13:F20" si="9">D13-E13</f>
        <v>0.61599999999999999</v>
      </c>
      <c r="G13" s="10">
        <v>75.17</v>
      </c>
      <c r="H13" s="11">
        <v>0.48765046296296294</v>
      </c>
      <c r="I13" s="11">
        <v>0.50325231481481481</v>
      </c>
      <c r="J13" s="10">
        <v>4.5999999999999996</v>
      </c>
      <c r="K13" s="10">
        <v>22.466999999999999</v>
      </c>
      <c r="L13" s="10">
        <v>-0.41920000000000002</v>
      </c>
      <c r="M13" s="10">
        <v>224.16</v>
      </c>
      <c r="N13" s="10">
        <f t="shared" si="1"/>
        <v>222.23167999999998</v>
      </c>
      <c r="O13" s="10">
        <f t="shared" si="2"/>
        <v>214.74183360000001</v>
      </c>
      <c r="P13" s="10">
        <f t="shared" si="3"/>
        <v>17.866999999999997</v>
      </c>
      <c r="Q13" s="10">
        <f t="shared" si="4"/>
        <v>-7.4898463999999763</v>
      </c>
      <c r="R13" s="10">
        <f t="shared" si="5"/>
        <v>-4.6137453823999852</v>
      </c>
      <c r="S13" s="10">
        <f t="shared" si="6"/>
        <v>-15.493631999999952</v>
      </c>
      <c r="T13" s="10">
        <f t="shared" ref="T13:T20" si="10">S13-S$29</f>
        <v>-15.439319999999951</v>
      </c>
      <c r="U13" s="10">
        <f t="shared" ref="U13:U20" si="11">T13/G13</f>
        <v>-0.20539204469868233</v>
      </c>
    </row>
    <row r="14" spans="1:21" x14ac:dyDescent="0.2">
      <c r="A14" s="9">
        <v>45618</v>
      </c>
      <c r="B14" s="10" t="s">
        <v>24</v>
      </c>
      <c r="C14" s="10" t="s">
        <v>31</v>
      </c>
      <c r="D14" s="10">
        <v>0.62</v>
      </c>
      <c r="E14" s="10">
        <v>3.1E-2</v>
      </c>
      <c r="F14" s="10">
        <f t="shared" si="9"/>
        <v>0.58899999999999997</v>
      </c>
      <c r="G14" s="10">
        <v>102.06</v>
      </c>
      <c r="H14" s="11">
        <v>0.48765046296296294</v>
      </c>
      <c r="I14" s="11">
        <v>0.50325231481481481</v>
      </c>
      <c r="J14" s="10">
        <v>0</v>
      </c>
      <c r="K14" s="10">
        <v>22.466999999999999</v>
      </c>
      <c r="L14" s="10">
        <v>-1.0758000000000001</v>
      </c>
      <c r="M14" s="10">
        <v>219.97</v>
      </c>
      <c r="N14" s="10">
        <f t="shared" si="1"/>
        <v>219.97</v>
      </c>
      <c r="O14" s="10">
        <f t="shared" si="2"/>
        <v>195.80000139999999</v>
      </c>
      <c r="P14" s="10">
        <f t="shared" si="3"/>
        <v>22.466999999999999</v>
      </c>
      <c r="Q14" s="10">
        <f t="shared" si="4"/>
        <v>-24.169998600000014</v>
      </c>
      <c r="R14" s="10">
        <f t="shared" si="5"/>
        <v>-14.236129175400007</v>
      </c>
      <c r="S14" s="10">
        <f t="shared" si="6"/>
        <v>-38.01877200000002</v>
      </c>
      <c r="T14" s="10">
        <f t="shared" si="10"/>
        <v>-37.964460000000017</v>
      </c>
      <c r="U14" s="10">
        <f t="shared" si="11"/>
        <v>-0.37198177542622002</v>
      </c>
    </row>
    <row r="15" spans="1:21" x14ac:dyDescent="0.2">
      <c r="A15" s="9">
        <v>45618</v>
      </c>
      <c r="B15" s="10" t="s">
        <v>25</v>
      </c>
      <c r="C15" s="10" t="s">
        <v>31</v>
      </c>
      <c r="D15" s="10">
        <v>0.62</v>
      </c>
      <c r="E15" s="10">
        <v>7.0000000000000001E-3</v>
      </c>
      <c r="F15" s="10">
        <f t="shared" si="9"/>
        <v>0.61299999999999999</v>
      </c>
      <c r="G15" s="10">
        <v>45.92</v>
      </c>
      <c r="H15" s="11">
        <v>0.48765046296296294</v>
      </c>
      <c r="I15" s="11">
        <v>0.50325231481481481</v>
      </c>
      <c r="J15" s="10">
        <v>2.7</v>
      </c>
      <c r="K15" s="10">
        <v>22.466999999999999</v>
      </c>
      <c r="L15" s="10">
        <v>-0.51800000000000002</v>
      </c>
      <c r="M15" s="10">
        <v>216.71</v>
      </c>
      <c r="N15" s="10">
        <f t="shared" si="1"/>
        <v>215.31140000000002</v>
      </c>
      <c r="O15" s="10">
        <f t="shared" si="2"/>
        <v>205.07209400000002</v>
      </c>
      <c r="P15" s="10">
        <f t="shared" si="3"/>
        <v>19.766999999999999</v>
      </c>
      <c r="Q15" s="10">
        <f t="shared" si="4"/>
        <v>-10.239305999999999</v>
      </c>
      <c r="R15" s="10">
        <f t="shared" si="5"/>
        <v>-6.276694577999999</v>
      </c>
      <c r="S15" s="10">
        <f t="shared" si="6"/>
        <v>-19.052039999999998</v>
      </c>
      <c r="T15" s="10">
        <f t="shared" si="10"/>
        <v>-18.997727999999999</v>
      </c>
      <c r="U15" s="10">
        <f t="shared" si="11"/>
        <v>-0.41371358885017417</v>
      </c>
    </row>
    <row r="16" spans="1:21" x14ac:dyDescent="0.2">
      <c r="A16" s="9">
        <v>45618</v>
      </c>
      <c r="B16" s="10" t="s">
        <v>26</v>
      </c>
      <c r="C16" s="10" t="s">
        <v>31</v>
      </c>
      <c r="D16" s="10">
        <v>0.62</v>
      </c>
      <c r="E16" s="10">
        <v>2.1000000000000001E-2</v>
      </c>
      <c r="F16" s="10">
        <f t="shared" si="9"/>
        <v>0.59899999999999998</v>
      </c>
      <c r="G16" s="10">
        <v>62.45</v>
      </c>
      <c r="H16" s="11">
        <v>0.48765046296296294</v>
      </c>
      <c r="I16" s="11">
        <v>0.50325231481481481</v>
      </c>
      <c r="J16" s="10">
        <v>0</v>
      </c>
      <c r="K16" s="10">
        <v>22.466999999999999</v>
      </c>
      <c r="L16" s="10">
        <v>-0.75480000000000003</v>
      </c>
      <c r="M16" s="10">
        <v>215.2</v>
      </c>
      <c r="N16" s="10">
        <f t="shared" si="1"/>
        <v>215.2</v>
      </c>
      <c r="O16" s="10">
        <f t="shared" si="2"/>
        <v>198.2419084</v>
      </c>
      <c r="P16" s="10">
        <f t="shared" si="3"/>
        <v>22.466999999999999</v>
      </c>
      <c r="Q16" s="10">
        <f t="shared" si="4"/>
        <v>-16.958091599999989</v>
      </c>
      <c r="R16" s="10">
        <f t="shared" si="5"/>
        <v>-10.157896868399993</v>
      </c>
      <c r="S16" s="10">
        <f t="shared" si="6"/>
        <v>-27.127511999999985</v>
      </c>
      <c r="T16" s="10">
        <f t="shared" si="10"/>
        <v>-27.073199999999986</v>
      </c>
      <c r="U16" s="10">
        <f t="shared" si="11"/>
        <v>-0.43351801441152898</v>
      </c>
    </row>
    <row r="17" spans="1:49" x14ac:dyDescent="0.2">
      <c r="A17" s="9">
        <v>45618</v>
      </c>
      <c r="B17" s="10" t="s">
        <v>27</v>
      </c>
      <c r="C17" s="10" t="s">
        <v>31</v>
      </c>
      <c r="D17" s="10">
        <v>0.62</v>
      </c>
      <c r="E17" s="10">
        <v>3.0000000000000001E-3</v>
      </c>
      <c r="F17" s="10">
        <f t="shared" si="9"/>
        <v>0.61699999999999999</v>
      </c>
      <c r="G17" s="10">
        <v>57.77</v>
      </c>
      <c r="H17" s="11">
        <v>0.48765046296296294</v>
      </c>
      <c r="I17" s="11">
        <v>0.50325231481481481</v>
      </c>
      <c r="J17" s="10">
        <v>0</v>
      </c>
      <c r="K17" s="10">
        <v>22.466999999999999</v>
      </c>
      <c r="L17" s="10">
        <v>-0.51129999999999998</v>
      </c>
      <c r="M17" s="10">
        <v>213.83</v>
      </c>
      <c r="N17" s="10">
        <f t="shared" si="1"/>
        <v>213.83</v>
      </c>
      <c r="O17" s="10">
        <f t="shared" si="2"/>
        <v>202.34262290000001</v>
      </c>
      <c r="P17" s="10">
        <f t="shared" si="3"/>
        <v>22.466999999999999</v>
      </c>
      <c r="Q17" s="10">
        <f t="shared" si="4"/>
        <v>-11.487377100000003</v>
      </c>
      <c r="R17" s="10">
        <f t="shared" si="5"/>
        <v>-7.0877116707000019</v>
      </c>
      <c r="S17" s="10">
        <f t="shared" si="6"/>
        <v>-18.928326000000006</v>
      </c>
      <c r="T17" s="10">
        <f t="shared" si="10"/>
        <v>-18.874014000000006</v>
      </c>
      <c r="U17" s="10">
        <f t="shared" si="11"/>
        <v>-0.32670960706248925</v>
      </c>
    </row>
    <row r="18" spans="1:49" x14ac:dyDescent="0.2">
      <c r="A18" s="9">
        <v>45618</v>
      </c>
      <c r="B18" s="10" t="s">
        <v>28</v>
      </c>
      <c r="C18" s="10" t="s">
        <v>31</v>
      </c>
      <c r="D18" s="10">
        <v>0.62</v>
      </c>
      <c r="E18" s="10">
        <v>1.7000000000000001E-2</v>
      </c>
      <c r="F18" s="10">
        <f t="shared" si="9"/>
        <v>0.60299999999999998</v>
      </c>
      <c r="G18" s="10">
        <v>69.91</v>
      </c>
      <c r="H18" s="11">
        <v>0.48765046296296294</v>
      </c>
      <c r="I18" s="11">
        <v>0.50325231481481481</v>
      </c>
      <c r="J18" s="10">
        <v>5</v>
      </c>
      <c r="K18" s="10">
        <v>22.466999999999999</v>
      </c>
      <c r="L18" s="10">
        <v>-0.6069</v>
      </c>
      <c r="M18" s="10">
        <v>221.45</v>
      </c>
      <c r="N18" s="10">
        <f t="shared" si="1"/>
        <v>218.41549999999998</v>
      </c>
      <c r="O18" s="10">
        <f t="shared" si="2"/>
        <v>207.81477769999998</v>
      </c>
      <c r="P18" s="10">
        <f t="shared" si="3"/>
        <v>17.466999999999999</v>
      </c>
      <c r="Q18" s="10">
        <f t="shared" si="4"/>
        <v>-10.600722300000001</v>
      </c>
      <c r="R18" s="10">
        <f t="shared" si="5"/>
        <v>-6.3922355469000003</v>
      </c>
      <c r="S18" s="10">
        <f t="shared" si="6"/>
        <v>-21.957642</v>
      </c>
      <c r="T18" s="10">
        <f t="shared" si="10"/>
        <v>-21.90333</v>
      </c>
      <c r="U18" s="10">
        <f t="shared" si="11"/>
        <v>-0.31330753826348162</v>
      </c>
    </row>
    <row r="19" spans="1:49" x14ac:dyDescent="0.2">
      <c r="A19" s="9">
        <v>45618</v>
      </c>
      <c r="B19" s="10" t="s">
        <v>29</v>
      </c>
      <c r="C19" s="10" t="s">
        <v>31</v>
      </c>
      <c r="D19" s="10">
        <v>0.62</v>
      </c>
      <c r="E19" s="10">
        <v>1.9E-2</v>
      </c>
      <c r="F19" s="10">
        <f t="shared" si="9"/>
        <v>0.60099999999999998</v>
      </c>
      <c r="G19" s="10">
        <v>43.06</v>
      </c>
      <c r="H19" s="11">
        <v>0.48765046296296294</v>
      </c>
      <c r="I19" s="11">
        <v>0.50325231481481481</v>
      </c>
      <c r="J19" s="10">
        <v>0</v>
      </c>
      <c r="K19" s="10">
        <v>22.466999999999999</v>
      </c>
      <c r="L19" s="10">
        <v>-0.61850000000000005</v>
      </c>
      <c r="M19" s="10">
        <v>216.89</v>
      </c>
      <c r="N19" s="10">
        <f t="shared" si="1"/>
        <v>216.89</v>
      </c>
      <c r="O19" s="10">
        <f t="shared" si="2"/>
        <v>202.99416049999999</v>
      </c>
      <c r="P19" s="10">
        <f t="shared" si="3"/>
        <v>22.466999999999999</v>
      </c>
      <c r="Q19" s="10">
        <f t="shared" si="4"/>
        <v>-13.895839499999994</v>
      </c>
      <c r="R19" s="10">
        <f t="shared" si="5"/>
        <v>-8.3513995394999956</v>
      </c>
      <c r="S19" s="10">
        <f t="shared" si="6"/>
        <v>-22.30310999999999</v>
      </c>
      <c r="T19" s="10">
        <f t="shared" si="10"/>
        <v>-22.24879799999999</v>
      </c>
      <c r="U19" s="10">
        <f t="shared" si="11"/>
        <v>-0.516692940083604</v>
      </c>
    </row>
    <row r="20" spans="1:49" x14ac:dyDescent="0.2">
      <c r="A20" s="9">
        <v>45618</v>
      </c>
      <c r="B20" s="10" t="s">
        <v>30</v>
      </c>
      <c r="C20" s="10" t="s">
        <v>31</v>
      </c>
      <c r="D20" s="10">
        <v>0.62</v>
      </c>
      <c r="E20" s="10">
        <v>1.6E-2</v>
      </c>
      <c r="F20" s="10">
        <f t="shared" si="9"/>
        <v>0.60399999999999998</v>
      </c>
      <c r="G20" s="10">
        <v>69.040000000000006</v>
      </c>
      <c r="H20" s="11">
        <v>0.48765046296296294</v>
      </c>
      <c r="I20" s="11">
        <v>0.50325231481481481</v>
      </c>
      <c r="J20" s="10">
        <v>0</v>
      </c>
      <c r="K20" s="10">
        <v>22.466999999999999</v>
      </c>
      <c r="L20" s="10">
        <v>-0.51629999999999998</v>
      </c>
      <c r="M20" s="10">
        <v>207.33</v>
      </c>
      <c r="N20" s="10">
        <f t="shared" si="1"/>
        <v>207.33</v>
      </c>
      <c r="O20" s="10">
        <f t="shared" si="2"/>
        <v>195.73028790000001</v>
      </c>
      <c r="P20" s="10">
        <f t="shared" si="3"/>
        <v>22.466999999999999</v>
      </c>
      <c r="Q20" s="10">
        <f t="shared" si="4"/>
        <v>-11.599712100000005</v>
      </c>
      <c r="R20" s="10">
        <f t="shared" si="5"/>
        <v>-7.0062261084000026</v>
      </c>
      <c r="S20" s="10">
        <f t="shared" si="6"/>
        <v>-18.710712000000008</v>
      </c>
      <c r="T20" s="10">
        <f t="shared" si="10"/>
        <v>-18.656400000000009</v>
      </c>
      <c r="U20" s="10">
        <f t="shared" si="11"/>
        <v>-0.27022595596755516</v>
      </c>
    </row>
    <row r="21" spans="1:49" x14ac:dyDescent="0.2">
      <c r="A21" s="9">
        <v>45618</v>
      </c>
      <c r="B21" s="10" t="s">
        <v>34</v>
      </c>
      <c r="C21" s="10" t="s">
        <v>33</v>
      </c>
      <c r="D21" s="10">
        <v>0.62</v>
      </c>
      <c r="E21" s="10" t="s">
        <v>33</v>
      </c>
      <c r="F21" s="10">
        <v>6.2E-2</v>
      </c>
      <c r="G21" s="10" t="s">
        <v>33</v>
      </c>
      <c r="H21" s="11">
        <v>0.44224537037037037</v>
      </c>
      <c r="I21" s="11">
        <v>0.45626157407407408</v>
      </c>
      <c r="J21" s="10">
        <v>0</v>
      </c>
      <c r="K21" s="10">
        <v>20.183</v>
      </c>
      <c r="L21" s="10">
        <v>3.4200000000000001E-2</v>
      </c>
      <c r="M21" s="10">
        <v>193.05</v>
      </c>
      <c r="N21" s="10">
        <f t="shared" si="1"/>
        <v>193.05</v>
      </c>
      <c r="O21" s="10">
        <f t="shared" si="2"/>
        <v>193.7402586</v>
      </c>
      <c r="P21" s="10">
        <f t="shared" si="3"/>
        <v>20.183</v>
      </c>
      <c r="Q21" s="10">
        <f t="shared" si="4"/>
        <v>0.69025859999999284</v>
      </c>
      <c r="R21" s="10">
        <f t="shared" si="5"/>
        <v>4.2796033199999556E-2</v>
      </c>
      <c r="S21" s="10">
        <f t="shared" si="6"/>
        <v>0.12722399999999867</v>
      </c>
      <c r="T21" s="10" t="s">
        <v>33</v>
      </c>
      <c r="U21" s="10" t="s">
        <v>33</v>
      </c>
    </row>
    <row r="22" spans="1:49" x14ac:dyDescent="0.2">
      <c r="A22" s="9">
        <v>45618</v>
      </c>
      <c r="B22" s="10" t="s">
        <v>35</v>
      </c>
      <c r="C22" s="10" t="s">
        <v>22</v>
      </c>
      <c r="D22" s="10">
        <v>0.62</v>
      </c>
      <c r="E22" s="10">
        <v>0.01</v>
      </c>
      <c r="F22" s="10">
        <f>D22-E22</f>
        <v>0.61</v>
      </c>
      <c r="G22" s="10">
        <v>34.159999999999997</v>
      </c>
      <c r="H22" s="11">
        <v>0.44224537037037037</v>
      </c>
      <c r="I22" s="11">
        <v>0.45626157407407408</v>
      </c>
      <c r="J22" s="10">
        <v>0</v>
      </c>
      <c r="K22" s="10">
        <v>20.183</v>
      </c>
      <c r="L22" s="10">
        <v>-0.40460000000000002</v>
      </c>
      <c r="M22" s="10">
        <v>191.12</v>
      </c>
      <c r="N22" s="10">
        <f t="shared" si="1"/>
        <v>191.12</v>
      </c>
      <c r="O22" s="10">
        <f t="shared" si="2"/>
        <v>182.95395820000002</v>
      </c>
      <c r="P22" s="10">
        <f t="shared" si="3"/>
        <v>20.183</v>
      </c>
      <c r="Q22" s="10">
        <f t="shared" si="4"/>
        <v>-8.1660417999999879</v>
      </c>
      <c r="R22" s="10">
        <f t="shared" si="5"/>
        <v>-4.9812854979999921</v>
      </c>
      <c r="S22" s="10">
        <f t="shared" si="6"/>
        <v>-14.808359999999977</v>
      </c>
      <c r="T22" s="10">
        <f>S22-S$21</f>
        <v>-14.935583999999976</v>
      </c>
      <c r="U22" s="10">
        <f>T22/G22</f>
        <v>-0.43722435597189629</v>
      </c>
    </row>
    <row r="23" spans="1:49" x14ac:dyDescent="0.2">
      <c r="A23" s="9">
        <v>45618</v>
      </c>
      <c r="B23" s="10" t="s">
        <v>36</v>
      </c>
      <c r="C23" s="10" t="s">
        <v>22</v>
      </c>
      <c r="D23" s="10">
        <v>0.62</v>
      </c>
      <c r="E23" s="10">
        <v>1.4999999999999999E-2</v>
      </c>
      <c r="F23" s="10">
        <f t="shared" ref="F23:F28" si="12">D23-E23</f>
        <v>0.60499999999999998</v>
      </c>
      <c r="G23" s="10">
        <v>33.5</v>
      </c>
      <c r="H23" s="11">
        <v>0.44224537037037037</v>
      </c>
      <c r="I23" s="11">
        <v>0.45626157407407408</v>
      </c>
      <c r="J23" s="10">
        <v>0</v>
      </c>
      <c r="K23" s="10">
        <v>20.183</v>
      </c>
      <c r="L23" s="10">
        <v>-0.46610000000000001</v>
      </c>
      <c r="M23" s="10">
        <v>191.62</v>
      </c>
      <c r="N23" s="10">
        <f t="shared" si="1"/>
        <v>191.62</v>
      </c>
      <c r="O23" s="10">
        <f t="shared" si="2"/>
        <v>182.21270369999999</v>
      </c>
      <c r="P23" s="10">
        <f t="shared" si="3"/>
        <v>20.183</v>
      </c>
      <c r="Q23" s="10">
        <f t="shared" si="4"/>
        <v>-9.4072963000000129</v>
      </c>
      <c r="R23" s="10">
        <f t="shared" si="5"/>
        <v>-5.6914142615000074</v>
      </c>
      <c r="S23" s="10">
        <f t="shared" si="6"/>
        <v>-16.919430000000023</v>
      </c>
      <c r="T23" s="10">
        <f t="shared" ref="T23:T28" si="13">S23-S$21</f>
        <v>-17.046654000000022</v>
      </c>
      <c r="U23" s="10">
        <f t="shared" ref="U23:U28" si="14">T23/G23</f>
        <v>-0.50885534328358273</v>
      </c>
    </row>
    <row r="24" spans="1:49" x14ac:dyDescent="0.2">
      <c r="A24" s="9">
        <v>45618</v>
      </c>
      <c r="B24" s="10" t="s">
        <v>37</v>
      </c>
      <c r="C24" s="10" t="s">
        <v>22</v>
      </c>
      <c r="D24" s="10">
        <v>0.62</v>
      </c>
      <c r="E24" s="10">
        <v>1.4999999999999999E-2</v>
      </c>
      <c r="F24" s="10">
        <f t="shared" si="12"/>
        <v>0.60499999999999998</v>
      </c>
      <c r="G24" s="10">
        <v>40.25</v>
      </c>
      <c r="H24" s="11">
        <v>0.44224537037037037</v>
      </c>
      <c r="I24" s="11">
        <v>0.45626157407407408</v>
      </c>
      <c r="J24" s="10">
        <v>0</v>
      </c>
      <c r="K24" s="10">
        <v>20.183</v>
      </c>
      <c r="L24" s="10">
        <v>-0.40410000000000001</v>
      </c>
      <c r="M24" s="10">
        <v>198.39</v>
      </c>
      <c r="N24" s="10">
        <f t="shared" si="1"/>
        <v>198.39</v>
      </c>
      <c r="O24" s="10">
        <f t="shared" si="2"/>
        <v>190.23404969999999</v>
      </c>
      <c r="P24" s="10">
        <f t="shared" si="3"/>
        <v>20.183</v>
      </c>
      <c r="Q24" s="10">
        <f t="shared" si="4"/>
        <v>-8.1559503000000007</v>
      </c>
      <c r="R24" s="10">
        <f t="shared" si="5"/>
        <v>-4.9343499314999999</v>
      </c>
      <c r="S24" s="10">
        <f t="shared" si="6"/>
        <v>-14.66883</v>
      </c>
      <c r="T24" s="10">
        <f t="shared" si="13"/>
        <v>-14.796053999999998</v>
      </c>
      <c r="U24" s="10">
        <f t="shared" si="14"/>
        <v>-0.36760382608695646</v>
      </c>
    </row>
    <row r="25" spans="1:49" x14ac:dyDescent="0.2">
      <c r="A25" s="9">
        <v>45618</v>
      </c>
      <c r="B25" s="10" t="s">
        <v>38</v>
      </c>
      <c r="C25" s="10" t="s">
        <v>22</v>
      </c>
      <c r="D25" s="10">
        <v>0.62</v>
      </c>
      <c r="E25" s="10">
        <v>1.7000000000000001E-2</v>
      </c>
      <c r="F25" s="10">
        <f t="shared" si="12"/>
        <v>0.60299999999999998</v>
      </c>
      <c r="G25" s="10">
        <v>49.79</v>
      </c>
      <c r="H25" s="11">
        <v>0.44224537037037037</v>
      </c>
      <c r="I25" s="11">
        <v>0.45626157407407408</v>
      </c>
      <c r="J25" s="10">
        <v>0</v>
      </c>
      <c r="K25" s="10">
        <v>20.183</v>
      </c>
      <c r="L25" s="10">
        <v>-0.51060000000000005</v>
      </c>
      <c r="M25" s="10">
        <v>190.98</v>
      </c>
      <c r="N25" s="10">
        <f t="shared" si="1"/>
        <v>190.98</v>
      </c>
      <c r="O25" s="10">
        <f t="shared" si="2"/>
        <v>180.6745602</v>
      </c>
      <c r="P25" s="10">
        <f t="shared" si="3"/>
        <v>20.183</v>
      </c>
      <c r="Q25" s="10">
        <f t="shared" si="4"/>
        <v>-10.305439799999988</v>
      </c>
      <c r="R25" s="10">
        <f t="shared" si="5"/>
        <v>-6.2141801993999923</v>
      </c>
      <c r="S25" s="10">
        <f t="shared" si="6"/>
        <v>-18.473507999999978</v>
      </c>
      <c r="T25" s="10">
        <f t="shared" si="13"/>
        <v>-18.600731999999976</v>
      </c>
      <c r="U25" s="10">
        <f t="shared" si="14"/>
        <v>-0.37358369150431764</v>
      </c>
    </row>
    <row r="26" spans="1:49" x14ac:dyDescent="0.2">
      <c r="A26" s="9">
        <v>45618</v>
      </c>
      <c r="B26" s="10" t="s">
        <v>39</v>
      </c>
      <c r="C26" s="10" t="s">
        <v>22</v>
      </c>
      <c r="D26" s="10">
        <v>0.62</v>
      </c>
      <c r="E26" s="10">
        <v>8.0000000000000002E-3</v>
      </c>
      <c r="F26" s="10">
        <f t="shared" si="12"/>
        <v>0.61199999999999999</v>
      </c>
      <c r="G26" s="10">
        <v>25.19</v>
      </c>
      <c r="H26" s="11">
        <v>0.44224537037037037</v>
      </c>
      <c r="I26" s="11">
        <v>0.45626157407407408</v>
      </c>
      <c r="J26" s="18">
        <v>4.9000000000000004</v>
      </c>
      <c r="K26" s="18">
        <v>20.183</v>
      </c>
      <c r="L26" s="10">
        <v>-0.1118</v>
      </c>
      <c r="M26" s="10">
        <v>193.65</v>
      </c>
      <c r="N26" s="10">
        <f t="shared" si="1"/>
        <v>193.10218</v>
      </c>
      <c r="O26" s="10">
        <f t="shared" si="2"/>
        <v>191.39354059999999</v>
      </c>
      <c r="P26" s="10">
        <f t="shared" si="3"/>
        <v>15.282999999999999</v>
      </c>
      <c r="Q26" s="10">
        <f t="shared" si="4"/>
        <v>-1.7086394000000098</v>
      </c>
      <c r="R26" s="10">
        <f t="shared" si="5"/>
        <v>-1.0456873128000059</v>
      </c>
      <c r="S26" s="10">
        <f t="shared" si="6"/>
        <v>-4.1052960000000231</v>
      </c>
      <c r="T26" s="10">
        <f t="shared" si="13"/>
        <v>-4.2325200000000223</v>
      </c>
      <c r="U26" s="10">
        <f t="shared" si="14"/>
        <v>-0.16802381897578492</v>
      </c>
    </row>
    <row r="27" spans="1:49" x14ac:dyDescent="0.2">
      <c r="A27" s="9">
        <v>45618</v>
      </c>
      <c r="B27" s="10" t="s">
        <v>40</v>
      </c>
      <c r="C27" s="10" t="s">
        <v>22</v>
      </c>
      <c r="D27" s="10">
        <v>0.62</v>
      </c>
      <c r="E27" s="10">
        <v>1.2999999999999999E-2</v>
      </c>
      <c r="F27" s="10">
        <f t="shared" si="12"/>
        <v>0.60699999999999998</v>
      </c>
      <c r="G27" s="10">
        <v>35.04</v>
      </c>
      <c r="H27" s="11">
        <v>0.44224537037037037</v>
      </c>
      <c r="I27" s="11">
        <v>0.45626157407407408</v>
      </c>
      <c r="J27" s="18">
        <v>0</v>
      </c>
      <c r="K27" s="18">
        <v>20.183</v>
      </c>
      <c r="L27" s="10">
        <v>-0.45400000000000001</v>
      </c>
      <c r="M27" s="10">
        <v>187.56</v>
      </c>
      <c r="N27" s="10">
        <f t="shared" si="1"/>
        <v>187.56</v>
      </c>
      <c r="O27" s="10">
        <f t="shared" si="2"/>
        <v>178.396918</v>
      </c>
      <c r="P27" s="10">
        <f t="shared" si="3"/>
        <v>20.183</v>
      </c>
      <c r="Q27" s="10">
        <f t="shared" si="4"/>
        <v>-9.1630820000000028</v>
      </c>
      <c r="R27" s="10">
        <f t="shared" si="5"/>
        <v>-5.5619907740000016</v>
      </c>
      <c r="S27" s="10">
        <f t="shared" si="6"/>
        <v>-16.534680000000005</v>
      </c>
      <c r="T27" s="10">
        <f t="shared" si="13"/>
        <v>-16.661904000000003</v>
      </c>
      <c r="U27" s="10">
        <f t="shared" si="14"/>
        <v>-0.47551095890410972</v>
      </c>
    </row>
    <row r="28" spans="1:49" x14ac:dyDescent="0.2">
      <c r="A28" s="9">
        <v>45618</v>
      </c>
      <c r="B28" s="10" t="s">
        <v>41</v>
      </c>
      <c r="C28" s="10" t="s">
        <v>22</v>
      </c>
      <c r="D28" s="10">
        <v>0.62</v>
      </c>
      <c r="E28" s="10">
        <v>4.0000000000000001E-3</v>
      </c>
      <c r="F28" s="10">
        <f t="shared" si="12"/>
        <v>0.61599999999999999</v>
      </c>
      <c r="G28" s="10">
        <v>21.95</v>
      </c>
      <c r="H28" s="11">
        <v>0.44224537037037037</v>
      </c>
      <c r="I28" s="11">
        <v>0.45626157407407408</v>
      </c>
      <c r="J28" s="18">
        <v>2.5</v>
      </c>
      <c r="K28" s="18">
        <v>20.183</v>
      </c>
      <c r="L28" s="10">
        <v>-0.219</v>
      </c>
      <c r="M28" s="10">
        <v>185.71</v>
      </c>
      <c r="N28" s="10">
        <f t="shared" si="1"/>
        <v>185.16249999999999</v>
      </c>
      <c r="O28" s="10">
        <f t="shared" si="2"/>
        <v>181.28992300000002</v>
      </c>
      <c r="P28" s="10">
        <f t="shared" si="3"/>
        <v>17.683</v>
      </c>
      <c r="Q28" s="10">
        <f t="shared" si="4"/>
        <v>-3.8725769999999784</v>
      </c>
      <c r="R28" s="10">
        <f t="shared" si="5"/>
        <v>-2.3855074319999865</v>
      </c>
      <c r="S28" s="10">
        <f t="shared" si="6"/>
        <v>-8.0942399999999548</v>
      </c>
      <c r="T28" s="10">
        <f t="shared" si="13"/>
        <v>-8.221463999999953</v>
      </c>
      <c r="U28" s="10">
        <f t="shared" si="14"/>
        <v>-0.37455416856491813</v>
      </c>
    </row>
    <row r="29" spans="1:49" x14ac:dyDescent="0.2">
      <c r="A29" s="9">
        <v>45618</v>
      </c>
      <c r="B29" s="10" t="s">
        <v>42</v>
      </c>
      <c r="C29" s="10" t="s">
        <v>33</v>
      </c>
      <c r="D29" s="10">
        <v>0.62</v>
      </c>
      <c r="E29" s="10" t="s">
        <v>33</v>
      </c>
      <c r="F29" s="10">
        <v>6.2E-2</v>
      </c>
      <c r="G29" s="10" t="s">
        <v>33</v>
      </c>
      <c r="H29" s="11">
        <v>0.48765046296296294</v>
      </c>
      <c r="I29" s="11">
        <v>0.50325231481481481</v>
      </c>
      <c r="J29" s="10">
        <v>0</v>
      </c>
      <c r="K29" s="10">
        <v>22.466999999999999</v>
      </c>
      <c r="L29" s="10">
        <v>-1.46E-2</v>
      </c>
      <c r="M29" s="10">
        <v>224.53</v>
      </c>
      <c r="N29" s="10">
        <f t="shared" si="1"/>
        <v>224.53</v>
      </c>
      <c r="O29" s="10">
        <f t="shared" si="2"/>
        <v>224.2019818</v>
      </c>
      <c r="P29" s="10">
        <f t="shared" si="3"/>
        <v>22.466999999999999</v>
      </c>
      <c r="Q29" s="10">
        <f t="shared" si="4"/>
        <v>-0.32801820000000248</v>
      </c>
      <c r="R29" s="10">
        <f t="shared" si="5"/>
        <v>-2.0337128400000154E-2</v>
      </c>
      <c r="S29" s="10">
        <f t="shared" si="6"/>
        <v>-5.4312000000000416E-2</v>
      </c>
      <c r="T29" s="10" t="s">
        <v>33</v>
      </c>
      <c r="U29" s="10" t="s">
        <v>33</v>
      </c>
    </row>
    <row r="30" spans="1:49" x14ac:dyDescent="0.2">
      <c r="A30" s="9">
        <v>45618</v>
      </c>
      <c r="B30" s="10" t="s">
        <v>35</v>
      </c>
      <c r="C30" s="10" t="s">
        <v>31</v>
      </c>
      <c r="D30" s="10">
        <v>0.62</v>
      </c>
      <c r="E30" s="10">
        <v>6.0000000000000001E-3</v>
      </c>
      <c r="F30" s="10">
        <f>D30-E30</f>
        <v>0.61399999999999999</v>
      </c>
      <c r="G30" s="10">
        <v>32.520000000000003</v>
      </c>
      <c r="H30" s="11">
        <v>0.51590277777777782</v>
      </c>
      <c r="I30" s="11">
        <v>0.52921296296296294</v>
      </c>
      <c r="J30" s="10">
        <v>0</v>
      </c>
      <c r="K30" s="10">
        <v>19.166</v>
      </c>
      <c r="L30" s="10">
        <v>-0.51900000000000002</v>
      </c>
      <c r="M30" s="10">
        <v>227.62</v>
      </c>
      <c r="N30" s="10">
        <f t="shared" si="1"/>
        <v>227.62</v>
      </c>
      <c r="O30" s="10">
        <f t="shared" si="2"/>
        <v>217.67284599999999</v>
      </c>
      <c r="P30" s="10">
        <f t="shared" si="3"/>
        <v>19.166</v>
      </c>
      <c r="Q30" s="10">
        <f t="shared" si="4"/>
        <v>-9.9471540000000118</v>
      </c>
      <c r="R30" s="10">
        <f t="shared" si="5"/>
        <v>-6.107552556000007</v>
      </c>
      <c r="S30" s="10">
        <f t="shared" si="6"/>
        <v>-19.11996000000002</v>
      </c>
      <c r="T30" s="10">
        <f>S30-S$37</f>
        <v>-19.12926000000002</v>
      </c>
      <c r="U30" s="10">
        <f>T30/G30</f>
        <v>-0.58823062730627362</v>
      </c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</row>
    <row r="31" spans="1:49" x14ac:dyDescent="0.2">
      <c r="A31" s="9">
        <v>45618</v>
      </c>
      <c r="B31" s="10" t="s">
        <v>36</v>
      </c>
      <c r="C31" s="10" t="s">
        <v>31</v>
      </c>
      <c r="D31" s="10">
        <v>0.62</v>
      </c>
      <c r="E31" s="10">
        <v>1.0999999999999999E-2</v>
      </c>
      <c r="F31" s="10">
        <f t="shared" ref="F31:F36" si="15">D31-E31</f>
        <v>0.60899999999999999</v>
      </c>
      <c r="G31" s="10">
        <v>26.11</v>
      </c>
      <c r="H31" s="11">
        <v>0.51590277777777782</v>
      </c>
      <c r="I31" s="11">
        <v>0.52921296296296294</v>
      </c>
      <c r="J31" s="10">
        <v>0</v>
      </c>
      <c r="K31" s="10">
        <v>19.166</v>
      </c>
      <c r="L31" s="10">
        <v>-0.53900000000000003</v>
      </c>
      <c r="M31" s="10">
        <v>227.63</v>
      </c>
      <c r="N31" s="10">
        <f t="shared" si="1"/>
        <v>227.63</v>
      </c>
      <c r="O31" s="10">
        <f t="shared" si="2"/>
        <v>217.29952599999999</v>
      </c>
      <c r="P31" s="10">
        <f t="shared" si="3"/>
        <v>19.166</v>
      </c>
      <c r="Q31" s="10">
        <f t="shared" si="4"/>
        <v>-10.330474000000009</v>
      </c>
      <c r="R31" s="10">
        <f t="shared" si="5"/>
        <v>-6.2912586660000054</v>
      </c>
      <c r="S31" s="10">
        <f t="shared" si="6"/>
        <v>-19.695060000000019</v>
      </c>
      <c r="T31" s="10">
        <f t="shared" ref="T31:T36" si="16">S31-S$37</f>
        <v>-19.704360000000019</v>
      </c>
      <c r="U31" s="10">
        <f t="shared" ref="U31:U35" si="17">T31/G31</f>
        <v>-0.75466717732669553</v>
      </c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</row>
    <row r="32" spans="1:49" x14ac:dyDescent="0.2">
      <c r="A32" s="9">
        <v>45618</v>
      </c>
      <c r="B32" s="10" t="s">
        <v>37</v>
      </c>
      <c r="C32" s="10" t="s">
        <v>31</v>
      </c>
      <c r="D32" s="10">
        <v>0.62</v>
      </c>
      <c r="E32" s="10">
        <v>8.9999999999999993E-3</v>
      </c>
      <c r="F32" s="10">
        <f t="shared" si="15"/>
        <v>0.61099999999999999</v>
      </c>
      <c r="G32" s="10">
        <v>37.44</v>
      </c>
      <c r="H32" s="11">
        <v>0.51590277777777782</v>
      </c>
      <c r="I32" s="11">
        <v>0.52921296296296294</v>
      </c>
      <c r="J32" s="10">
        <v>0</v>
      </c>
      <c r="K32" s="10">
        <v>19.166</v>
      </c>
      <c r="L32" s="10">
        <v>-0.62680000000000002</v>
      </c>
      <c r="M32" s="10">
        <v>231.14</v>
      </c>
      <c r="N32" s="10">
        <f t="shared" si="1"/>
        <v>231.14</v>
      </c>
      <c r="O32" s="10">
        <f t="shared" si="2"/>
        <v>219.12675119999997</v>
      </c>
      <c r="P32" s="10">
        <f t="shared" si="3"/>
        <v>19.166</v>
      </c>
      <c r="Q32" s="10">
        <f t="shared" si="4"/>
        <v>-12.013248800000014</v>
      </c>
      <c r="R32" s="10">
        <f t="shared" si="5"/>
        <v>-7.3400950168000083</v>
      </c>
      <c r="S32" s="10">
        <f t="shared" si="6"/>
        <v>-22.978488000000027</v>
      </c>
      <c r="T32" s="10">
        <f t="shared" si="16"/>
        <v>-22.987788000000027</v>
      </c>
      <c r="U32" s="10">
        <f t="shared" si="17"/>
        <v>-0.61399006410256485</v>
      </c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</row>
    <row r="33" spans="1:49" x14ac:dyDescent="0.2">
      <c r="A33" s="9">
        <v>45618</v>
      </c>
      <c r="B33" s="10" t="s">
        <v>38</v>
      </c>
      <c r="C33" s="10" t="s">
        <v>31</v>
      </c>
      <c r="D33" s="10">
        <v>0.62</v>
      </c>
      <c r="E33" s="10">
        <v>6.0000000000000001E-3</v>
      </c>
      <c r="F33" s="10">
        <f t="shared" si="15"/>
        <v>0.61399999999999999</v>
      </c>
      <c r="G33" s="10">
        <v>47.61</v>
      </c>
      <c r="H33" s="11">
        <v>0.51590277777777782</v>
      </c>
      <c r="I33" s="11">
        <v>0.52921296296296294</v>
      </c>
      <c r="J33" s="10">
        <v>0</v>
      </c>
      <c r="K33" s="10">
        <v>19.166</v>
      </c>
      <c r="L33" s="10">
        <v>-0.39029999999999998</v>
      </c>
      <c r="M33" s="10">
        <v>228.06</v>
      </c>
      <c r="N33" s="10">
        <f t="shared" si="1"/>
        <v>228.06</v>
      </c>
      <c r="O33" s="10">
        <f t="shared" si="2"/>
        <v>220.57951020000002</v>
      </c>
      <c r="P33" s="10">
        <f t="shared" si="3"/>
        <v>19.166</v>
      </c>
      <c r="Q33" s="10">
        <f t="shared" si="4"/>
        <v>-7.4804897999999866</v>
      </c>
      <c r="R33" s="10">
        <f t="shared" si="5"/>
        <v>-4.5930207371999918</v>
      </c>
      <c r="S33" s="10">
        <f t="shared" si="6"/>
        <v>-14.378651999999974</v>
      </c>
      <c r="T33" s="10">
        <f t="shared" si="16"/>
        <v>-14.387951999999972</v>
      </c>
      <c r="U33" s="10">
        <f t="shared" si="17"/>
        <v>-0.30220441083805866</v>
      </c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</row>
    <row r="34" spans="1:49" x14ac:dyDescent="0.2">
      <c r="A34" s="9">
        <v>45618</v>
      </c>
      <c r="B34" s="10" t="s">
        <v>39</v>
      </c>
      <c r="C34" s="10" t="s">
        <v>31</v>
      </c>
      <c r="D34" s="10">
        <v>0.62</v>
      </c>
      <c r="E34" s="10">
        <v>7.0000000000000001E-3</v>
      </c>
      <c r="F34" s="10">
        <f t="shared" si="15"/>
        <v>0.61299999999999999</v>
      </c>
      <c r="G34" s="10">
        <v>29.33</v>
      </c>
      <c r="H34" s="11">
        <v>0.51590277777777782</v>
      </c>
      <c r="I34" s="11">
        <v>0.52921296296296294</v>
      </c>
      <c r="J34" s="10">
        <v>0</v>
      </c>
      <c r="K34" s="10">
        <v>19.166</v>
      </c>
      <c r="L34" s="10">
        <v>-0.38319999999999999</v>
      </c>
      <c r="M34" s="10">
        <v>224.23</v>
      </c>
      <c r="N34" s="10">
        <f t="shared" si="1"/>
        <v>224.23</v>
      </c>
      <c r="O34" s="10">
        <f t="shared" si="2"/>
        <v>216.88558879999999</v>
      </c>
      <c r="P34" s="10">
        <f t="shared" si="3"/>
        <v>19.166</v>
      </c>
      <c r="Q34" s="10">
        <f t="shared" si="4"/>
        <v>-7.3444111999999961</v>
      </c>
      <c r="R34" s="10">
        <f t="shared" si="5"/>
        <v>-4.5021240655999977</v>
      </c>
      <c r="S34" s="10">
        <f t="shared" si="6"/>
        <v>-14.094095999999993</v>
      </c>
      <c r="T34" s="10">
        <f t="shared" si="16"/>
        <v>-14.103395999999991</v>
      </c>
      <c r="U34" s="10">
        <f t="shared" si="17"/>
        <v>-0.48085223320831888</v>
      </c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</row>
    <row r="35" spans="1:49" x14ac:dyDescent="0.2">
      <c r="A35" s="9">
        <v>45618</v>
      </c>
      <c r="B35" s="10" t="s">
        <v>40</v>
      </c>
      <c r="C35" s="10" t="s">
        <v>31</v>
      </c>
      <c r="D35" s="10">
        <v>0.62</v>
      </c>
      <c r="E35" s="10">
        <v>4.0000000000000001E-3</v>
      </c>
      <c r="F35" s="10">
        <f t="shared" si="15"/>
        <v>0.61599999999999999</v>
      </c>
      <c r="G35" s="10">
        <v>20.53</v>
      </c>
      <c r="H35" s="11">
        <v>0.51590277777777782</v>
      </c>
      <c r="I35" s="11">
        <v>0.52921296296296294</v>
      </c>
      <c r="J35" s="10">
        <v>0</v>
      </c>
      <c r="K35" s="10">
        <v>19.166</v>
      </c>
      <c r="L35" s="10">
        <v>-0.46329999999999999</v>
      </c>
      <c r="M35" s="10">
        <v>225.53</v>
      </c>
      <c r="N35" s="10">
        <f t="shared" si="1"/>
        <v>225.53</v>
      </c>
      <c r="O35" s="10">
        <f t="shared" si="2"/>
        <v>216.6503922</v>
      </c>
      <c r="P35" s="10">
        <f t="shared" si="3"/>
        <v>19.166</v>
      </c>
      <c r="Q35" s="10">
        <f t="shared" si="4"/>
        <v>-8.8796078000000023</v>
      </c>
      <c r="R35" s="10">
        <f t="shared" si="5"/>
        <v>-5.4698384048000017</v>
      </c>
      <c r="S35" s="10">
        <f t="shared" si="6"/>
        <v>-17.123568000000002</v>
      </c>
      <c r="T35" s="10">
        <f t="shared" si="16"/>
        <v>-17.132868000000002</v>
      </c>
      <c r="U35" s="10">
        <f t="shared" si="17"/>
        <v>-0.83452839746712137</v>
      </c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</row>
    <row r="36" spans="1:49" x14ac:dyDescent="0.2">
      <c r="A36" s="9">
        <v>45618</v>
      </c>
      <c r="B36" s="10" t="s">
        <v>41</v>
      </c>
      <c r="C36" s="10" t="s">
        <v>31</v>
      </c>
      <c r="D36" s="10">
        <v>0.62</v>
      </c>
      <c r="E36" s="10">
        <v>3.0000000000000001E-3</v>
      </c>
      <c r="F36" s="10">
        <f t="shared" si="15"/>
        <v>0.61699999999999999</v>
      </c>
      <c r="G36" s="10">
        <v>57.26</v>
      </c>
      <c r="H36" s="11">
        <v>0.51590277777777782</v>
      </c>
      <c r="I36" s="11">
        <v>0.52921296296296294</v>
      </c>
      <c r="J36" s="10">
        <v>0</v>
      </c>
      <c r="K36" s="10">
        <v>19.166</v>
      </c>
      <c r="L36" s="10">
        <v>-0.28320000000000001</v>
      </c>
      <c r="M36" s="10">
        <v>218.19</v>
      </c>
      <c r="N36" s="10">
        <f t="shared" si="1"/>
        <v>218.19</v>
      </c>
      <c r="O36" s="10">
        <f t="shared" si="2"/>
        <v>212.76218879999999</v>
      </c>
      <c r="P36" s="10">
        <f t="shared" si="3"/>
        <v>19.166</v>
      </c>
      <c r="Q36" s="10">
        <f t="shared" si="4"/>
        <v>-5.4278112000000078</v>
      </c>
      <c r="R36" s="10">
        <f t="shared" si="5"/>
        <v>-3.3489595104000047</v>
      </c>
      <c r="S36" s="10">
        <f t="shared" si="6"/>
        <v>-10.484064000000014</v>
      </c>
      <c r="T36" s="10">
        <f t="shared" si="16"/>
        <v>-10.493364000000012</v>
      </c>
      <c r="U36" s="10">
        <f>T36/G36</f>
        <v>-0.18325819070904667</v>
      </c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</row>
    <row r="37" spans="1:49" x14ac:dyDescent="0.2">
      <c r="A37" s="9">
        <v>45618</v>
      </c>
      <c r="B37" s="10" t="s">
        <v>43</v>
      </c>
      <c r="C37" s="10" t="s">
        <v>33</v>
      </c>
      <c r="D37" s="10">
        <v>0.62</v>
      </c>
      <c r="E37" s="10" t="s">
        <v>33</v>
      </c>
      <c r="F37" s="10">
        <v>6.2E-2</v>
      </c>
      <c r="G37" s="10" t="s">
        <v>33</v>
      </c>
      <c r="H37" s="11">
        <v>0.51590277777777782</v>
      </c>
      <c r="I37" s="11">
        <v>0.52921296296296294</v>
      </c>
      <c r="J37" s="10">
        <v>0</v>
      </c>
      <c r="K37" s="10">
        <v>19.166</v>
      </c>
      <c r="L37" s="10">
        <v>2.5000000000000001E-3</v>
      </c>
      <c r="M37" s="10">
        <v>223.95</v>
      </c>
      <c r="N37" s="10">
        <f t="shared" si="1"/>
        <v>223.95</v>
      </c>
      <c r="O37" s="10">
        <f t="shared" si="2"/>
        <v>223.99791499999998</v>
      </c>
      <c r="P37" s="10">
        <f t="shared" si="3"/>
        <v>19.166</v>
      </c>
      <c r="Q37" s="10">
        <f t="shared" si="4"/>
        <v>4.791499999998905E-2</v>
      </c>
      <c r="R37" s="10">
        <f t="shared" si="5"/>
        <v>2.9707299999993213E-3</v>
      </c>
      <c r="S37" s="10">
        <f t="shared" si="6"/>
        <v>9.2999999999978742E-3</v>
      </c>
      <c r="T37" s="10" t="s">
        <v>33</v>
      </c>
      <c r="U37" s="10" t="s">
        <v>33</v>
      </c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</row>
    <row r="38" spans="1:49" x14ac:dyDescent="0.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</row>
    <row r="39" spans="1:49" x14ac:dyDescent="0.2">
      <c r="A39" s="13"/>
      <c r="B39" s="14"/>
      <c r="C39" s="14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</row>
    <row r="40" spans="1:49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</row>
    <row r="41" spans="1:49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</row>
    <row r="42" spans="1:49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</row>
    <row r="43" spans="1:49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</row>
    <row r="44" spans="1:49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</row>
    <row r="45" spans="1:49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94F0-9C36-1E44-9064-E91422542BA8}">
  <dimension ref="A1:U49"/>
  <sheetViews>
    <sheetView topLeftCell="M25" zoomScale="131" workbookViewId="0">
      <selection activeCell="U30" sqref="U30:U36"/>
    </sheetView>
  </sheetViews>
  <sheetFormatPr baseColWidth="10" defaultRowHeight="16" x14ac:dyDescent="0.2"/>
  <cols>
    <col min="2" max="2" width="13.5" customWidth="1"/>
    <col min="4" max="4" width="19" customWidth="1"/>
    <col min="5" max="5" width="17.6640625" customWidth="1"/>
    <col min="6" max="6" width="16.5" customWidth="1"/>
    <col min="7" max="7" width="17" customWidth="1"/>
    <col min="8" max="8" width="16" customWidth="1"/>
    <col min="9" max="9" width="15.1640625" customWidth="1"/>
    <col min="10" max="10" width="15.5" customWidth="1"/>
    <col min="11" max="11" width="14.83203125" customWidth="1"/>
    <col min="14" max="14" width="20.5" customWidth="1"/>
    <col min="15" max="15" width="18.33203125" customWidth="1"/>
    <col min="16" max="16" width="15.6640625" customWidth="1"/>
    <col min="17" max="17" width="16.6640625" customWidth="1"/>
    <col min="18" max="18" width="18.83203125" customWidth="1"/>
    <col min="19" max="19" width="22.33203125" customWidth="1"/>
    <col min="20" max="20" width="24.83203125" customWidth="1"/>
    <col min="21" max="21" width="32.33203125" customWidth="1"/>
  </cols>
  <sheetData>
    <row r="1" spans="1:21" x14ac:dyDescent="0.2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12</v>
      </c>
      <c r="H1" s="6" t="s">
        <v>8</v>
      </c>
      <c r="I1" s="6" t="s">
        <v>9</v>
      </c>
      <c r="J1" s="6" t="s">
        <v>11</v>
      </c>
      <c r="K1" s="6" t="s">
        <v>10</v>
      </c>
      <c r="L1" s="6" t="s">
        <v>0</v>
      </c>
      <c r="M1" s="6" t="s">
        <v>1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7" t="s">
        <v>19</v>
      </c>
      <c r="U1" s="6" t="s">
        <v>20</v>
      </c>
    </row>
    <row r="2" spans="1:21" x14ac:dyDescent="0.2">
      <c r="A2" s="9">
        <v>45623</v>
      </c>
      <c r="B2" s="10" t="s">
        <v>21</v>
      </c>
      <c r="C2" s="10" t="s">
        <v>22</v>
      </c>
      <c r="D2" s="10">
        <v>0.62</v>
      </c>
      <c r="E2" s="10">
        <v>4.8000000000000001E-2</v>
      </c>
      <c r="F2" s="10">
        <f>D2-E2</f>
        <v>0.57199999999999995</v>
      </c>
      <c r="G2" s="10">
        <v>69.430000000000007</v>
      </c>
      <c r="H2" s="11">
        <v>0.39385416666666667</v>
      </c>
      <c r="I2" s="11">
        <v>0.40815972222222224</v>
      </c>
      <c r="J2" s="10">
        <v>0</v>
      </c>
      <c r="K2" s="10">
        <v>20.6</v>
      </c>
      <c r="L2" s="10">
        <v>-0.39939999999999998</v>
      </c>
      <c r="M2" s="10">
        <v>167.25</v>
      </c>
      <c r="N2" s="10">
        <f>L2*J2+M2</f>
        <v>167.25</v>
      </c>
      <c r="O2" s="10">
        <f>L2*K2+M2</f>
        <v>159.02235999999999</v>
      </c>
      <c r="P2" s="10">
        <f>K2-J2</f>
        <v>20.6</v>
      </c>
      <c r="Q2" s="10">
        <f>O2-N2</f>
        <v>-8.2276400000000081</v>
      </c>
      <c r="R2" s="10">
        <f>Q2*F2</f>
        <v>-4.7062100800000044</v>
      </c>
      <c r="S2" s="10">
        <f>R2/P2*60</f>
        <v>-13.707408000000013</v>
      </c>
      <c r="T2" s="10">
        <f>S2-S$11</f>
        <v>-13.810824000000013</v>
      </c>
      <c r="U2" s="10">
        <f>T2/G2</f>
        <v>-0.19891724038600045</v>
      </c>
    </row>
    <row r="3" spans="1:21" x14ac:dyDescent="0.2">
      <c r="A3" s="9">
        <v>45623</v>
      </c>
      <c r="B3" s="10" t="s">
        <v>23</v>
      </c>
      <c r="C3" s="10" t="s">
        <v>22</v>
      </c>
      <c r="D3" s="10">
        <v>0.62</v>
      </c>
      <c r="E3" s="10">
        <v>0.01</v>
      </c>
      <c r="F3" s="10">
        <f t="shared" ref="F3:F10" si="0">D3-E3</f>
        <v>0.61</v>
      </c>
      <c r="G3" s="10">
        <v>31.02</v>
      </c>
      <c r="H3" s="11">
        <v>0.39385416666666667</v>
      </c>
      <c r="I3" s="11">
        <v>0.40815972222222224</v>
      </c>
      <c r="J3" s="10">
        <v>0</v>
      </c>
      <c r="K3" s="10">
        <v>20.6</v>
      </c>
      <c r="L3" s="10">
        <v>-0.16550000000000001</v>
      </c>
      <c r="M3" s="10">
        <v>170.55</v>
      </c>
      <c r="N3" s="10">
        <f t="shared" ref="N3:N37" si="1">L3*J3+M3</f>
        <v>170.55</v>
      </c>
      <c r="O3" s="10">
        <f t="shared" ref="O3:O37" si="2">L3*K3+M3</f>
        <v>167.14070000000001</v>
      </c>
      <c r="P3" s="10">
        <f t="shared" ref="P3:P37" si="3">K3-J3</f>
        <v>20.6</v>
      </c>
      <c r="Q3" s="10">
        <f t="shared" ref="Q3:Q37" si="4">O3-N3</f>
        <v>-3.4093000000000018</v>
      </c>
      <c r="R3" s="10">
        <f t="shared" ref="R3:R37" si="5">Q3*F3</f>
        <v>-2.079673000000001</v>
      </c>
      <c r="S3" s="10">
        <f t="shared" ref="S3:S37" si="6">R3/P3*60</f>
        <v>-6.0573000000000023</v>
      </c>
      <c r="T3" s="10">
        <f t="shared" ref="T3:T9" si="7">S3-S$11</f>
        <v>-6.1607160000000016</v>
      </c>
      <c r="U3" s="10">
        <f>T3/G3</f>
        <v>-0.19860464216634435</v>
      </c>
    </row>
    <row r="4" spans="1:21" x14ac:dyDescent="0.2">
      <c r="A4" s="9">
        <v>45623</v>
      </c>
      <c r="B4" s="10" t="s">
        <v>24</v>
      </c>
      <c r="C4" s="10" t="s">
        <v>22</v>
      </c>
      <c r="D4" s="10">
        <v>0.62</v>
      </c>
      <c r="E4" s="10">
        <v>3.5000000000000003E-2</v>
      </c>
      <c r="F4" s="10">
        <f t="shared" si="0"/>
        <v>0.58499999999999996</v>
      </c>
      <c r="G4" s="10">
        <v>119.17</v>
      </c>
      <c r="H4" s="11">
        <v>0.39385416666666667</v>
      </c>
      <c r="I4" s="11">
        <v>0.40815972222222224</v>
      </c>
      <c r="J4" s="10">
        <v>0</v>
      </c>
      <c r="K4" s="10">
        <v>20.6</v>
      </c>
      <c r="L4" s="10">
        <v>-0.42659999999999998</v>
      </c>
      <c r="M4" s="10">
        <v>169.8</v>
      </c>
      <c r="N4" s="10">
        <f t="shared" si="1"/>
        <v>169.8</v>
      </c>
      <c r="O4" s="10">
        <f t="shared" si="2"/>
        <v>161.01204000000001</v>
      </c>
      <c r="P4" s="10">
        <f t="shared" si="3"/>
        <v>20.6</v>
      </c>
      <c r="Q4" s="10">
        <f t="shared" si="4"/>
        <v>-8.7879599999999982</v>
      </c>
      <c r="R4" s="10">
        <f t="shared" si="5"/>
        <v>-5.1409565999999982</v>
      </c>
      <c r="S4" s="10">
        <f t="shared" si="6"/>
        <v>-14.973659999999994</v>
      </c>
      <c r="T4" s="10">
        <f t="shared" si="7"/>
        <v>-15.077075999999993</v>
      </c>
      <c r="U4" s="10">
        <f t="shared" ref="U4:U10" si="8">T4/G4</f>
        <v>-0.12651737853486608</v>
      </c>
    </row>
    <row r="5" spans="1:21" x14ac:dyDescent="0.2">
      <c r="A5" s="9">
        <v>45623</v>
      </c>
      <c r="B5" s="10" t="s">
        <v>25</v>
      </c>
      <c r="C5" s="10" t="s">
        <v>22</v>
      </c>
      <c r="D5" s="10">
        <v>0.62</v>
      </c>
      <c r="E5" s="10">
        <v>1.7000000000000001E-2</v>
      </c>
      <c r="F5" s="10">
        <f t="shared" si="0"/>
        <v>0.60299999999999998</v>
      </c>
      <c r="G5" s="10">
        <v>91.04</v>
      </c>
      <c r="H5" s="11">
        <v>0.39385416666666667</v>
      </c>
      <c r="I5" s="11">
        <v>0.40815972222222224</v>
      </c>
      <c r="J5" s="10">
        <v>0</v>
      </c>
      <c r="K5" s="10">
        <v>20.6</v>
      </c>
      <c r="L5" s="10">
        <v>-0.23799999999999999</v>
      </c>
      <c r="M5" s="10">
        <v>169.18</v>
      </c>
      <c r="N5" s="10">
        <f t="shared" si="1"/>
        <v>169.18</v>
      </c>
      <c r="O5" s="10">
        <f t="shared" si="2"/>
        <v>164.27719999999999</v>
      </c>
      <c r="P5" s="10">
        <f t="shared" si="3"/>
        <v>20.6</v>
      </c>
      <c r="Q5" s="10">
        <f t="shared" si="4"/>
        <v>-4.9028000000000134</v>
      </c>
      <c r="R5" s="10">
        <f t="shared" si="5"/>
        <v>-2.9563884000000078</v>
      </c>
      <c r="S5" s="10">
        <f t="shared" si="6"/>
        <v>-8.6108400000000209</v>
      </c>
      <c r="T5" s="10">
        <f t="shared" si="7"/>
        <v>-8.7142560000000202</v>
      </c>
      <c r="U5" s="10">
        <f t="shared" si="8"/>
        <v>-9.571898066783853E-2</v>
      </c>
    </row>
    <row r="6" spans="1:21" x14ac:dyDescent="0.2">
      <c r="A6" s="9">
        <v>45623</v>
      </c>
      <c r="B6" s="10" t="s">
        <v>26</v>
      </c>
      <c r="C6" s="10" t="s">
        <v>22</v>
      </c>
      <c r="D6" s="10">
        <v>0.62</v>
      </c>
      <c r="E6" s="10">
        <v>5.1999999999999998E-2</v>
      </c>
      <c r="F6" s="10">
        <f t="shared" si="0"/>
        <v>0.56799999999999995</v>
      </c>
      <c r="G6" s="10">
        <v>73.260000000000005</v>
      </c>
      <c r="H6" s="11">
        <v>0.39385416666666667</v>
      </c>
      <c r="I6" s="11">
        <v>0.40815972222222224</v>
      </c>
      <c r="J6" s="10">
        <v>0</v>
      </c>
      <c r="K6" s="10">
        <v>20.6</v>
      </c>
      <c r="L6" s="10">
        <v>-0.64490000000000003</v>
      </c>
      <c r="M6" s="10">
        <v>166.9</v>
      </c>
      <c r="N6" s="10">
        <f t="shared" si="1"/>
        <v>166.9</v>
      </c>
      <c r="O6" s="10">
        <f t="shared" si="2"/>
        <v>153.61506</v>
      </c>
      <c r="P6" s="10">
        <f t="shared" si="3"/>
        <v>20.6</v>
      </c>
      <c r="Q6" s="10">
        <f t="shared" si="4"/>
        <v>-13.284940000000006</v>
      </c>
      <c r="R6" s="10">
        <f t="shared" si="5"/>
        <v>-7.5458459200000023</v>
      </c>
      <c r="S6" s="10">
        <f t="shared" si="6"/>
        <v>-21.978192000000007</v>
      </c>
      <c r="T6" s="10">
        <f t="shared" si="7"/>
        <v>-22.081608000000006</v>
      </c>
      <c r="U6" s="10">
        <f t="shared" si="8"/>
        <v>-0.3014142506142507</v>
      </c>
    </row>
    <row r="7" spans="1:21" x14ac:dyDescent="0.2">
      <c r="A7" s="9">
        <v>45623</v>
      </c>
      <c r="B7" s="10" t="s">
        <v>27</v>
      </c>
      <c r="C7" s="10" t="s">
        <v>22</v>
      </c>
      <c r="D7" s="10">
        <v>0.62</v>
      </c>
      <c r="E7" s="10">
        <v>4.8000000000000001E-2</v>
      </c>
      <c r="F7" s="10">
        <f t="shared" si="0"/>
        <v>0.57199999999999995</v>
      </c>
      <c r="G7" s="10">
        <v>86.11</v>
      </c>
      <c r="H7" s="11">
        <v>0.39385416666666667</v>
      </c>
      <c r="I7" s="11">
        <v>0.40815972222222224</v>
      </c>
      <c r="J7" s="10">
        <v>0</v>
      </c>
      <c r="K7" s="10">
        <v>20.6</v>
      </c>
      <c r="L7" s="10">
        <v>-1.0536000000000001</v>
      </c>
      <c r="M7" s="10">
        <v>165.4</v>
      </c>
      <c r="N7" s="10">
        <f t="shared" si="1"/>
        <v>165.4</v>
      </c>
      <c r="O7" s="10">
        <f t="shared" si="2"/>
        <v>143.69584</v>
      </c>
      <c r="P7" s="10">
        <f t="shared" si="3"/>
        <v>20.6</v>
      </c>
      <c r="Q7" s="10">
        <f t="shared" si="4"/>
        <v>-21.704160000000002</v>
      </c>
      <c r="R7" s="10">
        <f t="shared" si="5"/>
        <v>-12.41477952</v>
      </c>
      <c r="S7" s="10">
        <f t="shared" si="6"/>
        <v>-36.159551999999998</v>
      </c>
      <c r="T7" s="10">
        <f t="shared" si="7"/>
        <v>-36.262968000000001</v>
      </c>
      <c r="U7" s="10">
        <f t="shared" si="8"/>
        <v>-0.42112377191963768</v>
      </c>
    </row>
    <row r="8" spans="1:21" x14ac:dyDescent="0.2">
      <c r="A8" s="9">
        <v>45623</v>
      </c>
      <c r="B8" s="10" t="s">
        <v>28</v>
      </c>
      <c r="C8" s="10" t="s">
        <v>22</v>
      </c>
      <c r="D8" s="10">
        <v>0.62</v>
      </c>
      <c r="E8" s="10">
        <v>3.5999999999999997E-2</v>
      </c>
      <c r="F8" s="10">
        <f t="shared" si="0"/>
        <v>0.58399999999999996</v>
      </c>
      <c r="G8" s="10">
        <v>100.73</v>
      </c>
      <c r="H8" s="11">
        <v>0.39385416666666667</v>
      </c>
      <c r="I8" s="11">
        <v>0.40815972222222224</v>
      </c>
      <c r="J8" s="10">
        <v>0</v>
      </c>
      <c r="K8" s="10">
        <v>20.6</v>
      </c>
      <c r="L8" s="10">
        <v>-1.877</v>
      </c>
      <c r="M8" s="10">
        <v>141.51</v>
      </c>
      <c r="N8" s="10">
        <f t="shared" si="1"/>
        <v>141.51</v>
      </c>
      <c r="O8" s="10">
        <f t="shared" si="2"/>
        <v>102.84379999999999</v>
      </c>
      <c r="P8" s="10">
        <f t="shared" si="3"/>
        <v>20.6</v>
      </c>
      <c r="Q8" s="10">
        <f t="shared" si="4"/>
        <v>-38.666200000000003</v>
      </c>
      <c r="R8" s="10">
        <f t="shared" si="5"/>
        <v>-22.581060799999999</v>
      </c>
      <c r="S8" s="10">
        <f t="shared" si="6"/>
        <v>-65.770079999999993</v>
      </c>
      <c r="T8" s="10">
        <f t="shared" si="7"/>
        <v>-65.873495999999989</v>
      </c>
      <c r="U8" s="10">
        <f t="shared" si="8"/>
        <v>-0.65396104437605462</v>
      </c>
    </row>
    <row r="9" spans="1:21" x14ac:dyDescent="0.2">
      <c r="A9" s="9">
        <v>45623</v>
      </c>
      <c r="B9" s="10" t="s">
        <v>29</v>
      </c>
      <c r="C9" s="10" t="s">
        <v>22</v>
      </c>
      <c r="D9" s="10">
        <v>0.62</v>
      </c>
      <c r="E9" s="10">
        <v>0.04</v>
      </c>
      <c r="F9" s="10">
        <f t="shared" si="0"/>
        <v>0.57999999999999996</v>
      </c>
      <c r="G9" s="10">
        <v>104.85</v>
      </c>
      <c r="H9" s="11">
        <v>0.39385416666666667</v>
      </c>
      <c r="I9" s="11">
        <v>0.40814814814814815</v>
      </c>
      <c r="J9" s="10">
        <v>0</v>
      </c>
      <c r="K9" s="10">
        <v>20.582999999999998</v>
      </c>
      <c r="L9" s="10">
        <v>-0.43309999999999998</v>
      </c>
      <c r="M9" s="10">
        <v>172.44</v>
      </c>
      <c r="N9" s="10">
        <f t="shared" si="1"/>
        <v>172.44</v>
      </c>
      <c r="O9" s="10">
        <f t="shared" si="2"/>
        <v>163.5255027</v>
      </c>
      <c r="P9" s="10">
        <f t="shared" si="3"/>
        <v>20.582999999999998</v>
      </c>
      <c r="Q9" s="10">
        <f t="shared" si="4"/>
        <v>-8.9144972999999936</v>
      </c>
      <c r="R9" s="10">
        <f t="shared" si="5"/>
        <v>-5.1704084339999961</v>
      </c>
      <c r="S9" s="10">
        <f t="shared" si="6"/>
        <v>-15.07187999999999</v>
      </c>
      <c r="T9" s="10">
        <f t="shared" si="7"/>
        <v>-15.175295999999989</v>
      </c>
      <c r="U9" s="10">
        <f t="shared" si="8"/>
        <v>-0.14473339055793982</v>
      </c>
    </row>
    <row r="10" spans="1:21" x14ac:dyDescent="0.2">
      <c r="A10" s="9">
        <v>45623</v>
      </c>
      <c r="B10" s="10" t="s">
        <v>30</v>
      </c>
      <c r="C10" s="10" t="s">
        <v>22</v>
      </c>
      <c r="D10" s="10">
        <v>0.62</v>
      </c>
      <c r="E10" s="10">
        <v>2.4E-2</v>
      </c>
      <c r="F10" s="10">
        <f t="shared" si="0"/>
        <v>0.59599999999999997</v>
      </c>
      <c r="G10" s="10">
        <v>83.83</v>
      </c>
      <c r="H10" s="11">
        <v>0.39385416666666667</v>
      </c>
      <c r="I10" s="11">
        <v>0.40814814814814815</v>
      </c>
      <c r="J10" s="10">
        <v>0</v>
      </c>
      <c r="K10" s="10">
        <v>20.582999999999998</v>
      </c>
      <c r="L10" s="10">
        <v>-0.53480000000000005</v>
      </c>
      <c r="M10" s="10">
        <v>173.94</v>
      </c>
      <c r="N10" s="10">
        <f t="shared" si="1"/>
        <v>173.94</v>
      </c>
      <c r="O10" s="10">
        <f t="shared" si="2"/>
        <v>162.93221159999999</v>
      </c>
      <c r="P10" s="10">
        <f t="shared" si="3"/>
        <v>20.582999999999998</v>
      </c>
      <c r="Q10" s="10">
        <f t="shared" si="4"/>
        <v>-11.00778840000001</v>
      </c>
      <c r="R10" s="10">
        <f t="shared" si="5"/>
        <v>-6.5606418864000053</v>
      </c>
      <c r="S10" s="10">
        <f t="shared" si="6"/>
        <v>-19.124448000000015</v>
      </c>
      <c r="T10" s="10">
        <f>S10-S$11</f>
        <v>-19.227864000000014</v>
      </c>
      <c r="U10" s="10">
        <f t="shared" si="8"/>
        <v>-0.22936733866157719</v>
      </c>
    </row>
    <row r="11" spans="1:21" x14ac:dyDescent="0.2">
      <c r="A11" s="9">
        <v>45623</v>
      </c>
      <c r="B11" s="10" t="s">
        <v>32</v>
      </c>
      <c r="C11" s="10" t="s">
        <v>33</v>
      </c>
      <c r="D11" s="10">
        <v>0.62</v>
      </c>
      <c r="E11" s="10" t="s">
        <v>33</v>
      </c>
      <c r="F11" s="10">
        <v>6.2E-2</v>
      </c>
      <c r="G11" s="10" t="s">
        <v>33</v>
      </c>
      <c r="H11" s="11">
        <v>0.39385416666666667</v>
      </c>
      <c r="I11" s="11">
        <v>0.40814814814814815</v>
      </c>
      <c r="J11" s="10">
        <v>0</v>
      </c>
      <c r="K11" s="10">
        <v>20.582999999999998</v>
      </c>
      <c r="L11" s="10">
        <v>2.7799999999999998E-2</v>
      </c>
      <c r="M11" s="10">
        <v>171.9</v>
      </c>
      <c r="N11" s="10">
        <f t="shared" si="1"/>
        <v>171.9</v>
      </c>
      <c r="O11" s="10">
        <f t="shared" si="2"/>
        <v>172.4722074</v>
      </c>
      <c r="P11" s="10">
        <f t="shared" si="3"/>
        <v>20.582999999999998</v>
      </c>
      <c r="Q11" s="10">
        <f t="shared" si="4"/>
        <v>0.57220739999999637</v>
      </c>
      <c r="R11" s="10">
        <f t="shared" si="5"/>
        <v>3.5476858799999775E-2</v>
      </c>
      <c r="S11" s="10">
        <f t="shared" si="6"/>
        <v>0.10341599999999936</v>
      </c>
      <c r="T11" s="10" t="s">
        <v>33</v>
      </c>
      <c r="U11" s="10" t="s">
        <v>33</v>
      </c>
    </row>
    <row r="12" spans="1:21" x14ac:dyDescent="0.2">
      <c r="A12" s="9">
        <v>45623</v>
      </c>
      <c r="B12" s="10" t="s">
        <v>21</v>
      </c>
      <c r="C12" s="10" t="s">
        <v>31</v>
      </c>
      <c r="D12" s="10">
        <v>0.62</v>
      </c>
      <c r="E12" s="10">
        <v>2.5000000000000001E-2</v>
      </c>
      <c r="F12" s="10">
        <f>D12-E12</f>
        <v>0.59499999999999997</v>
      </c>
      <c r="G12" s="10">
        <v>75.430000000000007</v>
      </c>
      <c r="H12" s="11">
        <v>0.53297453703703701</v>
      </c>
      <c r="I12" s="11">
        <v>4.65625E-2</v>
      </c>
      <c r="J12" s="10">
        <v>0</v>
      </c>
      <c r="K12" s="10">
        <v>19.565999999999999</v>
      </c>
      <c r="L12" s="10">
        <v>-0.61570000000000003</v>
      </c>
      <c r="M12" s="10">
        <v>195.78</v>
      </c>
      <c r="N12" s="10">
        <f t="shared" si="1"/>
        <v>195.78</v>
      </c>
      <c r="O12" s="10">
        <f t="shared" si="2"/>
        <v>183.73321379999999</v>
      </c>
      <c r="P12" s="10">
        <f t="shared" si="3"/>
        <v>19.565999999999999</v>
      </c>
      <c r="Q12" s="10">
        <f t="shared" si="4"/>
        <v>-12.046786200000014</v>
      </c>
      <c r="R12" s="10">
        <f t="shared" si="5"/>
        <v>-7.167837789000008</v>
      </c>
      <c r="S12" s="10">
        <f t="shared" si="6"/>
        <v>-21.980490000000025</v>
      </c>
      <c r="T12" s="10">
        <f>S12-S$29</f>
        <v>-18.561810000000023</v>
      </c>
      <c r="U12" s="10">
        <f>T12/G12</f>
        <v>-0.24607994166777172</v>
      </c>
    </row>
    <row r="13" spans="1:21" x14ac:dyDescent="0.2">
      <c r="A13" s="9">
        <v>45623</v>
      </c>
      <c r="B13" s="10" t="s">
        <v>23</v>
      </c>
      <c r="C13" s="10" t="s">
        <v>31</v>
      </c>
      <c r="D13" s="10">
        <v>0.62</v>
      </c>
      <c r="E13" s="10">
        <v>4.0000000000000001E-3</v>
      </c>
      <c r="F13" s="10">
        <f t="shared" ref="F13:F20" si="9">D13-E13</f>
        <v>0.61599999999999999</v>
      </c>
      <c r="G13" s="10">
        <v>75.17</v>
      </c>
      <c r="H13" s="11">
        <v>0.53297453703703701</v>
      </c>
      <c r="I13" s="11">
        <v>4.65625E-2</v>
      </c>
      <c r="J13" s="10">
        <v>0</v>
      </c>
      <c r="K13" s="10">
        <v>19.565999999999999</v>
      </c>
      <c r="L13" s="10">
        <v>-0.47789999999999999</v>
      </c>
      <c r="M13" s="10">
        <v>199.62</v>
      </c>
      <c r="N13" s="10">
        <f t="shared" si="1"/>
        <v>199.62</v>
      </c>
      <c r="O13" s="10">
        <f t="shared" si="2"/>
        <v>190.26940860000002</v>
      </c>
      <c r="P13" s="10">
        <f t="shared" si="3"/>
        <v>19.565999999999999</v>
      </c>
      <c r="Q13" s="10">
        <f t="shared" si="4"/>
        <v>-9.3505913999999848</v>
      </c>
      <c r="R13" s="10">
        <f t="shared" si="5"/>
        <v>-5.7599643023999905</v>
      </c>
      <c r="S13" s="10">
        <f t="shared" si="6"/>
        <v>-17.663183999999973</v>
      </c>
      <c r="T13" s="10">
        <f t="shared" ref="T13:T20" si="10">S13-S$29</f>
        <v>-14.244503999999971</v>
      </c>
      <c r="U13" s="10">
        <f t="shared" ref="U13:U20" si="11">T13/G13</f>
        <v>-0.18949719302913356</v>
      </c>
    </row>
    <row r="14" spans="1:21" x14ac:dyDescent="0.2">
      <c r="A14" s="9">
        <v>45623</v>
      </c>
      <c r="B14" s="10" t="s">
        <v>24</v>
      </c>
      <c r="C14" s="10" t="s">
        <v>31</v>
      </c>
      <c r="D14" s="10">
        <v>0.62</v>
      </c>
      <c r="E14" s="10">
        <v>3.1E-2</v>
      </c>
      <c r="F14" s="10">
        <f t="shared" si="9"/>
        <v>0.58899999999999997</v>
      </c>
      <c r="G14" s="10">
        <v>102.06</v>
      </c>
      <c r="H14" s="11">
        <v>0.53297453703703701</v>
      </c>
      <c r="I14" s="11">
        <v>4.65625E-2</v>
      </c>
      <c r="J14" s="10">
        <v>0</v>
      </c>
      <c r="K14" s="10">
        <v>19.565999999999999</v>
      </c>
      <c r="L14" s="10">
        <v>-0.91320000000000001</v>
      </c>
      <c r="M14" s="10">
        <v>195.8</v>
      </c>
      <c r="N14" s="10">
        <f t="shared" si="1"/>
        <v>195.8</v>
      </c>
      <c r="O14" s="10">
        <f t="shared" si="2"/>
        <v>177.93232880000002</v>
      </c>
      <c r="P14" s="10">
        <f t="shared" si="3"/>
        <v>19.565999999999999</v>
      </c>
      <c r="Q14" s="10">
        <f t="shared" si="4"/>
        <v>-17.86767119999999</v>
      </c>
      <c r="R14" s="10">
        <f t="shared" si="5"/>
        <v>-10.524058336799992</v>
      </c>
      <c r="S14" s="10">
        <f t="shared" si="6"/>
        <v>-32.272487999999981</v>
      </c>
      <c r="T14" s="10">
        <f t="shared" si="10"/>
        <v>-28.853807999999979</v>
      </c>
      <c r="U14" s="10">
        <f t="shared" si="11"/>
        <v>-0.28271416813639016</v>
      </c>
    </row>
    <row r="15" spans="1:21" x14ac:dyDescent="0.2">
      <c r="A15" s="9">
        <v>45623</v>
      </c>
      <c r="B15" s="10" t="s">
        <v>25</v>
      </c>
      <c r="C15" s="10" t="s">
        <v>31</v>
      </c>
      <c r="D15" s="10">
        <v>0.62</v>
      </c>
      <c r="E15" s="10">
        <v>7.0000000000000001E-3</v>
      </c>
      <c r="F15" s="10">
        <f t="shared" si="9"/>
        <v>0.61299999999999999</v>
      </c>
      <c r="G15" s="10">
        <v>45.92</v>
      </c>
      <c r="H15" s="11">
        <v>0.53297453703703701</v>
      </c>
      <c r="I15" s="11">
        <v>4.65625E-2</v>
      </c>
      <c r="J15" s="10">
        <v>0</v>
      </c>
      <c r="K15" s="10">
        <v>19.565999999999999</v>
      </c>
      <c r="L15" s="10">
        <v>-0.45429999999999998</v>
      </c>
      <c r="M15" s="10">
        <v>195.63</v>
      </c>
      <c r="N15" s="10">
        <f t="shared" si="1"/>
        <v>195.63</v>
      </c>
      <c r="O15" s="10">
        <f t="shared" si="2"/>
        <v>186.74116620000001</v>
      </c>
      <c r="P15" s="10">
        <f t="shared" si="3"/>
        <v>19.565999999999999</v>
      </c>
      <c r="Q15" s="10">
        <f t="shared" si="4"/>
        <v>-8.8888337999999862</v>
      </c>
      <c r="R15" s="10">
        <f t="shared" si="5"/>
        <v>-5.4488551193999912</v>
      </c>
      <c r="S15" s="10">
        <f t="shared" si="6"/>
        <v>-16.709153999999973</v>
      </c>
      <c r="T15" s="10">
        <f t="shared" si="10"/>
        <v>-13.290473999999971</v>
      </c>
      <c r="U15" s="10">
        <f t="shared" si="11"/>
        <v>-0.28942669860627113</v>
      </c>
    </row>
    <row r="16" spans="1:21" x14ac:dyDescent="0.2">
      <c r="A16" s="9">
        <v>45623</v>
      </c>
      <c r="B16" s="10" t="s">
        <v>26</v>
      </c>
      <c r="C16" s="10" t="s">
        <v>31</v>
      </c>
      <c r="D16" s="10">
        <v>0.62</v>
      </c>
      <c r="E16" s="10">
        <v>2.1000000000000001E-2</v>
      </c>
      <c r="F16" s="10">
        <f t="shared" si="9"/>
        <v>0.59899999999999998</v>
      </c>
      <c r="G16" s="10">
        <v>62.45</v>
      </c>
      <c r="H16" s="11">
        <v>0.53297453703703701</v>
      </c>
      <c r="I16" s="11">
        <v>4.65625E-2</v>
      </c>
      <c r="J16" s="10">
        <v>0</v>
      </c>
      <c r="K16" s="10">
        <v>19.565999999999999</v>
      </c>
      <c r="L16" s="10">
        <v>-0.71340000000000003</v>
      </c>
      <c r="M16" s="10">
        <v>193.04</v>
      </c>
      <c r="N16" s="10">
        <f t="shared" si="1"/>
        <v>193.04</v>
      </c>
      <c r="O16" s="10">
        <f t="shared" si="2"/>
        <v>179.08161559999999</v>
      </c>
      <c r="P16" s="10">
        <f t="shared" si="3"/>
        <v>19.565999999999999</v>
      </c>
      <c r="Q16" s="10">
        <f t="shared" si="4"/>
        <v>-13.9583844</v>
      </c>
      <c r="R16" s="10">
        <f t="shared" si="5"/>
        <v>-8.3610722555999999</v>
      </c>
      <c r="S16" s="10">
        <f t="shared" si="6"/>
        <v>-25.639596000000001</v>
      </c>
      <c r="T16" s="10">
        <f t="shared" si="10"/>
        <v>-22.220915999999999</v>
      </c>
      <c r="U16" s="10">
        <f t="shared" si="11"/>
        <v>-0.35581931144915929</v>
      </c>
    </row>
    <row r="17" spans="1:21" x14ac:dyDescent="0.2">
      <c r="A17" s="9">
        <v>45623</v>
      </c>
      <c r="B17" s="10" t="s">
        <v>27</v>
      </c>
      <c r="C17" s="10" t="s">
        <v>31</v>
      </c>
      <c r="D17" s="10">
        <v>0.62</v>
      </c>
      <c r="E17" s="10">
        <v>3.0000000000000001E-3</v>
      </c>
      <c r="F17" s="10">
        <f t="shared" si="9"/>
        <v>0.61699999999999999</v>
      </c>
      <c r="G17" s="10">
        <v>57.77</v>
      </c>
      <c r="H17" s="11">
        <v>0.53297453703703701</v>
      </c>
      <c r="I17" s="11">
        <v>4.65625E-2</v>
      </c>
      <c r="J17" s="10">
        <v>0</v>
      </c>
      <c r="K17" s="10">
        <v>19.565999999999999</v>
      </c>
      <c r="L17" s="10">
        <v>-0.49509999999999998</v>
      </c>
      <c r="M17" s="10">
        <v>195.46</v>
      </c>
      <c r="N17" s="10">
        <f t="shared" si="1"/>
        <v>195.46</v>
      </c>
      <c r="O17" s="10">
        <f t="shared" si="2"/>
        <v>185.77287340000001</v>
      </c>
      <c r="P17" s="10">
        <f t="shared" si="3"/>
        <v>19.565999999999999</v>
      </c>
      <c r="Q17" s="10">
        <f t="shared" si="4"/>
        <v>-9.6871265999999991</v>
      </c>
      <c r="R17" s="10">
        <f t="shared" si="5"/>
        <v>-5.9769571121999991</v>
      </c>
      <c r="S17" s="10">
        <f t="shared" si="6"/>
        <v>-18.328602</v>
      </c>
      <c r="T17" s="10">
        <f t="shared" si="10"/>
        <v>-14.909921999999998</v>
      </c>
      <c r="U17" s="10">
        <f t="shared" si="11"/>
        <v>-0.25809108533841091</v>
      </c>
    </row>
    <row r="18" spans="1:21" x14ac:dyDescent="0.2">
      <c r="A18" s="9">
        <v>45623</v>
      </c>
      <c r="B18" s="10" t="s">
        <v>28</v>
      </c>
      <c r="C18" s="10" t="s">
        <v>31</v>
      </c>
      <c r="D18" s="10">
        <v>0.62</v>
      </c>
      <c r="E18" s="10">
        <v>1.7000000000000001E-2</v>
      </c>
      <c r="F18" s="10">
        <f t="shared" si="9"/>
        <v>0.60299999999999998</v>
      </c>
      <c r="G18" s="10">
        <v>69.91</v>
      </c>
      <c r="H18" s="11">
        <v>0.53297453703703701</v>
      </c>
      <c r="I18" s="11">
        <v>4.65625E-2</v>
      </c>
      <c r="J18" s="10">
        <v>0</v>
      </c>
      <c r="K18" s="10">
        <v>19.565999999999999</v>
      </c>
      <c r="L18" s="10">
        <v>-0.62239999999999995</v>
      </c>
      <c r="M18" s="10">
        <v>192.85</v>
      </c>
      <c r="N18" s="10">
        <f t="shared" si="1"/>
        <v>192.85</v>
      </c>
      <c r="O18" s="10">
        <f t="shared" si="2"/>
        <v>180.6721216</v>
      </c>
      <c r="P18" s="10">
        <f t="shared" si="3"/>
        <v>19.565999999999999</v>
      </c>
      <c r="Q18" s="10">
        <f t="shared" si="4"/>
        <v>-12.177878399999997</v>
      </c>
      <c r="R18" s="10">
        <f t="shared" si="5"/>
        <v>-7.343260675199998</v>
      </c>
      <c r="S18" s="10">
        <f t="shared" si="6"/>
        <v>-22.518431999999994</v>
      </c>
      <c r="T18" s="10">
        <f t="shared" si="10"/>
        <v>-19.099751999999992</v>
      </c>
      <c r="U18" s="10">
        <f t="shared" si="11"/>
        <v>-0.27320486339579447</v>
      </c>
    </row>
    <row r="19" spans="1:21" x14ac:dyDescent="0.2">
      <c r="A19" s="9">
        <v>45623</v>
      </c>
      <c r="B19" s="10" t="s">
        <v>29</v>
      </c>
      <c r="C19" s="10" t="s">
        <v>31</v>
      </c>
      <c r="D19" s="10">
        <v>0.62</v>
      </c>
      <c r="E19" s="10">
        <v>1.9E-2</v>
      </c>
      <c r="F19" s="10">
        <f t="shared" si="9"/>
        <v>0.60099999999999998</v>
      </c>
      <c r="G19" s="10">
        <v>43.06</v>
      </c>
      <c r="H19" s="11">
        <v>0.53297453703703701</v>
      </c>
      <c r="I19" s="11">
        <v>4.65625E-2</v>
      </c>
      <c r="J19" s="10">
        <v>0</v>
      </c>
      <c r="K19" s="10">
        <v>19.565999999999999</v>
      </c>
      <c r="L19" s="10">
        <v>-0.6119</v>
      </c>
      <c r="M19" s="10">
        <v>197.49</v>
      </c>
      <c r="N19" s="10">
        <f t="shared" si="1"/>
        <v>197.49</v>
      </c>
      <c r="O19" s="10">
        <f t="shared" si="2"/>
        <v>185.51756460000001</v>
      </c>
      <c r="P19" s="10">
        <f t="shared" si="3"/>
        <v>19.565999999999999</v>
      </c>
      <c r="Q19" s="10">
        <f t="shared" si="4"/>
        <v>-11.972435399999995</v>
      </c>
      <c r="R19" s="10">
        <f t="shared" si="5"/>
        <v>-7.1954336753999968</v>
      </c>
      <c r="S19" s="10">
        <f t="shared" si="6"/>
        <v>-22.065113999999991</v>
      </c>
      <c r="T19" s="10">
        <f t="shared" si="10"/>
        <v>-18.646433999999989</v>
      </c>
      <c r="U19" s="10">
        <f t="shared" si="11"/>
        <v>-0.43303376683697137</v>
      </c>
    </row>
    <row r="20" spans="1:21" x14ac:dyDescent="0.2">
      <c r="A20" s="9">
        <v>45623</v>
      </c>
      <c r="B20" s="10" t="s">
        <v>30</v>
      </c>
      <c r="C20" s="10" t="s">
        <v>31</v>
      </c>
      <c r="D20" s="10">
        <v>0.62</v>
      </c>
      <c r="E20" s="10">
        <v>1.6E-2</v>
      </c>
      <c r="F20" s="10">
        <f t="shared" si="9"/>
        <v>0.60399999999999998</v>
      </c>
      <c r="G20" s="10">
        <v>69.040000000000006</v>
      </c>
      <c r="H20" s="11">
        <v>0.53297453703703701</v>
      </c>
      <c r="I20" s="11">
        <v>4.65625E-2</v>
      </c>
      <c r="J20" s="10">
        <v>0</v>
      </c>
      <c r="K20" s="10">
        <v>19.565999999999999</v>
      </c>
      <c r="L20" s="10">
        <v>-0.61360000000000003</v>
      </c>
      <c r="M20" s="10">
        <v>199.59</v>
      </c>
      <c r="N20" s="10">
        <f t="shared" si="1"/>
        <v>199.59</v>
      </c>
      <c r="O20" s="10">
        <f t="shared" si="2"/>
        <v>187.58430240000001</v>
      </c>
      <c r="P20" s="10">
        <f t="shared" si="3"/>
        <v>19.565999999999999</v>
      </c>
      <c r="Q20" s="10">
        <f t="shared" si="4"/>
        <v>-12.005697599999991</v>
      </c>
      <c r="R20" s="10">
        <f t="shared" si="5"/>
        <v>-7.2514413503999942</v>
      </c>
      <c r="S20" s="10">
        <f t="shared" si="6"/>
        <v>-22.236863999999983</v>
      </c>
      <c r="T20" s="10">
        <f t="shared" si="10"/>
        <v>-18.818183999999981</v>
      </c>
      <c r="U20" s="10">
        <f t="shared" si="11"/>
        <v>-0.27256929316338324</v>
      </c>
    </row>
    <row r="21" spans="1:21" x14ac:dyDescent="0.2">
      <c r="A21" s="9">
        <v>45623</v>
      </c>
      <c r="B21" s="10" t="s">
        <v>34</v>
      </c>
      <c r="C21" s="10" t="s">
        <v>33</v>
      </c>
      <c r="D21" s="10">
        <v>0.62</v>
      </c>
      <c r="E21" s="10" t="s">
        <v>33</v>
      </c>
      <c r="F21" s="10">
        <v>6.2E-2</v>
      </c>
      <c r="G21" s="10" t="s">
        <v>33</v>
      </c>
      <c r="H21" s="11">
        <v>0.4214236111111111</v>
      </c>
      <c r="I21" s="11">
        <v>0.43478009259259259</v>
      </c>
      <c r="J21" s="10">
        <v>0</v>
      </c>
      <c r="K21" s="10">
        <v>19.233000000000001</v>
      </c>
      <c r="L21" s="10">
        <v>7.6E-3</v>
      </c>
      <c r="M21" s="10">
        <v>181.01</v>
      </c>
      <c r="N21" s="10">
        <f t="shared" si="1"/>
        <v>181.01</v>
      </c>
      <c r="O21" s="10">
        <f t="shared" si="2"/>
        <v>181.15617079999998</v>
      </c>
      <c r="P21" s="10">
        <f t="shared" si="3"/>
        <v>19.233000000000001</v>
      </c>
      <c r="Q21" s="10">
        <f t="shared" si="4"/>
        <v>0.14617079999999305</v>
      </c>
      <c r="R21" s="10">
        <f t="shared" si="5"/>
        <v>9.0625895999995685E-3</v>
      </c>
      <c r="S21" s="10">
        <f t="shared" si="6"/>
        <v>2.8271999999998656E-2</v>
      </c>
      <c r="T21" s="10" t="s">
        <v>33</v>
      </c>
      <c r="U21" s="10" t="s">
        <v>33</v>
      </c>
    </row>
    <row r="22" spans="1:21" x14ac:dyDescent="0.2">
      <c r="A22" s="9">
        <v>45623</v>
      </c>
      <c r="B22" s="10" t="s">
        <v>35</v>
      </c>
      <c r="C22" s="10" t="s">
        <v>22</v>
      </c>
      <c r="D22" s="10">
        <v>0.62</v>
      </c>
      <c r="E22" s="10">
        <v>0.01</v>
      </c>
      <c r="F22" s="10">
        <f>D22-E22</f>
        <v>0.61</v>
      </c>
      <c r="G22" s="10">
        <v>34.159999999999997</v>
      </c>
      <c r="H22" s="11">
        <v>0.4214236111111111</v>
      </c>
      <c r="I22" s="11">
        <v>0.43478009259259259</v>
      </c>
      <c r="J22" s="10">
        <v>2.7</v>
      </c>
      <c r="K22" s="10">
        <v>19.233000000000001</v>
      </c>
      <c r="L22" s="10">
        <v>-0.42780000000000001</v>
      </c>
      <c r="M22" s="10">
        <v>176.52</v>
      </c>
      <c r="N22" s="10">
        <f t="shared" si="1"/>
        <v>175.36494000000002</v>
      </c>
      <c r="O22" s="10">
        <f t="shared" si="2"/>
        <v>168.2921226</v>
      </c>
      <c r="P22" s="10">
        <f t="shared" si="3"/>
        <v>16.533000000000001</v>
      </c>
      <c r="Q22" s="10">
        <f t="shared" si="4"/>
        <v>-7.0728174000000195</v>
      </c>
      <c r="R22" s="10">
        <f t="shared" si="5"/>
        <v>-4.3144186140000116</v>
      </c>
      <c r="S22" s="10">
        <f t="shared" si="6"/>
        <v>-15.657480000000042</v>
      </c>
      <c r="T22" s="10">
        <f>S22-S$21</f>
        <v>-15.685752000000042</v>
      </c>
      <c r="U22" s="10">
        <f>T22/G22</f>
        <v>-0.45918477751756565</v>
      </c>
    </row>
    <row r="23" spans="1:21" x14ac:dyDescent="0.2">
      <c r="A23" s="9">
        <v>45623</v>
      </c>
      <c r="B23" s="10" t="s">
        <v>36</v>
      </c>
      <c r="C23" s="10" t="s">
        <v>22</v>
      </c>
      <c r="D23" s="10">
        <v>0.62</v>
      </c>
      <c r="E23" s="10">
        <v>1.4999999999999999E-2</v>
      </c>
      <c r="F23" s="10">
        <f t="shared" ref="F23:F28" si="12">D23-E23</f>
        <v>0.60499999999999998</v>
      </c>
      <c r="G23" s="10">
        <v>33.5</v>
      </c>
      <c r="H23" s="11">
        <v>0.4214236111111111</v>
      </c>
      <c r="I23" s="11">
        <v>0.43478009259259259</v>
      </c>
      <c r="J23" s="10">
        <v>0</v>
      </c>
      <c r="K23" s="10">
        <v>19.233000000000001</v>
      </c>
      <c r="L23" s="10">
        <v>-0.39</v>
      </c>
      <c r="M23" s="10">
        <v>175.7</v>
      </c>
      <c r="N23" s="10">
        <f t="shared" si="1"/>
        <v>175.7</v>
      </c>
      <c r="O23" s="10">
        <f t="shared" si="2"/>
        <v>168.19913</v>
      </c>
      <c r="P23" s="10">
        <f t="shared" si="3"/>
        <v>19.233000000000001</v>
      </c>
      <c r="Q23" s="10">
        <f t="shared" si="4"/>
        <v>-7.5008699999999919</v>
      </c>
      <c r="R23" s="10">
        <f t="shared" si="5"/>
        <v>-4.5380263499999947</v>
      </c>
      <c r="S23" s="10">
        <f t="shared" si="6"/>
        <v>-14.156999999999982</v>
      </c>
      <c r="T23" s="10">
        <f t="shared" ref="T23:T28" si="13">S23-S$21</f>
        <v>-14.185271999999982</v>
      </c>
      <c r="U23" s="10">
        <f t="shared" ref="U23:U28" si="14">T23/G23</f>
        <v>-0.42344095522388003</v>
      </c>
    </row>
    <row r="24" spans="1:21" x14ac:dyDescent="0.2">
      <c r="A24" s="9">
        <v>45623</v>
      </c>
      <c r="B24" s="10" t="s">
        <v>37</v>
      </c>
      <c r="C24" s="10" t="s">
        <v>22</v>
      </c>
      <c r="D24" s="10">
        <v>0.62</v>
      </c>
      <c r="E24" s="10">
        <v>1.4999999999999999E-2</v>
      </c>
      <c r="F24" s="10">
        <f t="shared" si="12"/>
        <v>0.60499999999999998</v>
      </c>
      <c r="G24" s="10">
        <v>40.25</v>
      </c>
      <c r="H24" s="11">
        <v>0.4214236111111111</v>
      </c>
      <c r="I24" s="11">
        <v>0.43478009259259259</v>
      </c>
      <c r="J24" s="10">
        <v>0</v>
      </c>
      <c r="K24" s="10">
        <v>19.233000000000001</v>
      </c>
      <c r="L24" s="10">
        <v>-0.33510000000000001</v>
      </c>
      <c r="M24" s="10">
        <v>177.31</v>
      </c>
      <c r="N24" s="10">
        <f t="shared" si="1"/>
        <v>177.31</v>
      </c>
      <c r="O24" s="10">
        <f t="shared" si="2"/>
        <v>170.8650217</v>
      </c>
      <c r="P24" s="10">
        <f t="shared" si="3"/>
        <v>19.233000000000001</v>
      </c>
      <c r="Q24" s="10">
        <f t="shared" si="4"/>
        <v>-6.4449783000000025</v>
      </c>
      <c r="R24" s="10">
        <f t="shared" si="5"/>
        <v>-3.8992118715000013</v>
      </c>
      <c r="S24" s="10">
        <f t="shared" si="6"/>
        <v>-12.164130000000004</v>
      </c>
      <c r="T24" s="10">
        <f t="shared" si="13"/>
        <v>-12.192402000000003</v>
      </c>
      <c r="U24" s="10">
        <f t="shared" si="14"/>
        <v>-0.30291681987577646</v>
      </c>
    </row>
    <row r="25" spans="1:21" x14ac:dyDescent="0.2">
      <c r="A25" s="9">
        <v>45623</v>
      </c>
      <c r="B25" s="10" t="s">
        <v>38</v>
      </c>
      <c r="C25" s="10" t="s">
        <v>22</v>
      </c>
      <c r="D25" s="10">
        <v>0.62</v>
      </c>
      <c r="E25" s="10">
        <v>1.7000000000000001E-2</v>
      </c>
      <c r="F25" s="10">
        <f t="shared" si="12"/>
        <v>0.60299999999999998</v>
      </c>
      <c r="G25" s="10">
        <v>49.79</v>
      </c>
      <c r="H25" s="11">
        <v>0.4214236111111111</v>
      </c>
      <c r="I25" s="11">
        <v>0.43478009259259259</v>
      </c>
      <c r="J25" s="10">
        <v>0</v>
      </c>
      <c r="K25" s="10">
        <v>19.233000000000001</v>
      </c>
      <c r="L25" s="10">
        <v>-0.4874</v>
      </c>
      <c r="M25" s="10">
        <v>176.71</v>
      </c>
      <c r="N25" s="10">
        <f t="shared" si="1"/>
        <v>176.71</v>
      </c>
      <c r="O25" s="10">
        <f t="shared" si="2"/>
        <v>167.33583580000001</v>
      </c>
      <c r="P25" s="10">
        <f t="shared" si="3"/>
        <v>19.233000000000001</v>
      </c>
      <c r="Q25" s="10">
        <f t="shared" si="4"/>
        <v>-9.3741641999999956</v>
      </c>
      <c r="R25" s="10">
        <f t="shared" si="5"/>
        <v>-5.6526210125999974</v>
      </c>
      <c r="S25" s="10">
        <f t="shared" si="6"/>
        <v>-17.63413199999999</v>
      </c>
      <c r="T25" s="10">
        <f t="shared" si="13"/>
        <v>-17.662403999999988</v>
      </c>
      <c r="U25" s="10">
        <f t="shared" si="14"/>
        <v>-0.35473797951395841</v>
      </c>
    </row>
    <row r="26" spans="1:21" x14ac:dyDescent="0.2">
      <c r="A26" s="9">
        <v>45623</v>
      </c>
      <c r="B26" s="10" t="s">
        <v>39</v>
      </c>
      <c r="C26" s="10" t="s">
        <v>22</v>
      </c>
      <c r="D26" s="10">
        <v>0.62</v>
      </c>
      <c r="E26" s="10">
        <v>8.0000000000000002E-3</v>
      </c>
      <c r="F26" s="10">
        <f t="shared" si="12"/>
        <v>0.61199999999999999</v>
      </c>
      <c r="G26" s="10">
        <v>25.19</v>
      </c>
      <c r="H26" s="11">
        <v>0.4214236111111111</v>
      </c>
      <c r="I26" s="11">
        <v>0.43478009259259259</v>
      </c>
      <c r="J26" s="10">
        <v>0</v>
      </c>
      <c r="K26" s="10">
        <v>19.233000000000001</v>
      </c>
      <c r="L26" s="10">
        <v>-0.1041</v>
      </c>
      <c r="M26" s="10">
        <v>175.35</v>
      </c>
      <c r="N26" s="10">
        <f t="shared" si="1"/>
        <v>175.35</v>
      </c>
      <c r="O26" s="10">
        <f t="shared" si="2"/>
        <v>173.3478447</v>
      </c>
      <c r="P26" s="10">
        <f t="shared" si="3"/>
        <v>19.233000000000001</v>
      </c>
      <c r="Q26" s="10">
        <f t="shared" si="4"/>
        <v>-2.0021552999999983</v>
      </c>
      <c r="R26" s="10">
        <f t="shared" si="5"/>
        <v>-1.225319043599999</v>
      </c>
      <c r="S26" s="10">
        <f t="shared" si="6"/>
        <v>-3.8225519999999973</v>
      </c>
      <c r="T26" s="10">
        <f t="shared" si="13"/>
        <v>-3.8508239999999958</v>
      </c>
      <c r="U26" s="10">
        <f t="shared" si="14"/>
        <v>-0.15287113934100816</v>
      </c>
    </row>
    <row r="27" spans="1:21" x14ac:dyDescent="0.2">
      <c r="A27" s="9">
        <v>45623</v>
      </c>
      <c r="B27" s="10" t="s">
        <v>40</v>
      </c>
      <c r="C27" s="10" t="s">
        <v>22</v>
      </c>
      <c r="D27" s="10">
        <v>0.62</v>
      </c>
      <c r="E27" s="10">
        <v>1.2999999999999999E-2</v>
      </c>
      <c r="F27" s="10">
        <f t="shared" si="12"/>
        <v>0.60699999999999998</v>
      </c>
      <c r="G27" s="10">
        <v>35.04</v>
      </c>
      <c r="H27" s="11">
        <v>0.4214236111111111</v>
      </c>
      <c r="I27" s="11">
        <v>0.43478009259259259</v>
      </c>
      <c r="J27" s="10">
        <v>0</v>
      </c>
      <c r="K27" s="10">
        <v>19.233000000000001</v>
      </c>
      <c r="L27" s="10">
        <v>-0.4042</v>
      </c>
      <c r="M27" s="10">
        <v>176.33</v>
      </c>
      <c r="N27" s="10">
        <f t="shared" si="1"/>
        <v>176.33</v>
      </c>
      <c r="O27" s="10">
        <f t="shared" si="2"/>
        <v>168.55602140000002</v>
      </c>
      <c r="P27" s="10">
        <f t="shared" si="3"/>
        <v>19.233000000000001</v>
      </c>
      <c r="Q27" s="10">
        <f t="shared" si="4"/>
        <v>-7.7739785999999924</v>
      </c>
      <c r="R27" s="10">
        <f t="shared" si="5"/>
        <v>-4.7188050101999952</v>
      </c>
      <c r="S27" s="10">
        <f t="shared" si="6"/>
        <v>-14.720963999999984</v>
      </c>
      <c r="T27" s="10">
        <f t="shared" si="13"/>
        <v>-14.749235999999984</v>
      </c>
      <c r="U27" s="10">
        <f t="shared" si="14"/>
        <v>-0.42092568493150639</v>
      </c>
    </row>
    <row r="28" spans="1:21" x14ac:dyDescent="0.2">
      <c r="A28" s="9">
        <v>45623</v>
      </c>
      <c r="B28" s="10" t="s">
        <v>41</v>
      </c>
      <c r="C28" s="10" t="s">
        <v>22</v>
      </c>
      <c r="D28" s="10">
        <v>0.62</v>
      </c>
      <c r="E28" s="10">
        <v>4.0000000000000001E-3</v>
      </c>
      <c r="F28" s="10">
        <f t="shared" si="12"/>
        <v>0.61599999999999999</v>
      </c>
      <c r="G28" s="10">
        <v>21.95</v>
      </c>
      <c r="H28" s="11">
        <v>0.4214236111111111</v>
      </c>
      <c r="I28" s="11">
        <v>0.43478009259259259</v>
      </c>
      <c r="J28" s="10">
        <v>0</v>
      </c>
      <c r="K28" s="10">
        <v>19.233000000000001</v>
      </c>
      <c r="L28" s="10">
        <v>-0.17249999999999999</v>
      </c>
      <c r="M28" s="10">
        <v>178.01</v>
      </c>
      <c r="N28" s="10">
        <f t="shared" si="1"/>
        <v>178.01</v>
      </c>
      <c r="O28" s="10">
        <f t="shared" si="2"/>
        <v>174.6923075</v>
      </c>
      <c r="P28" s="10">
        <f t="shared" si="3"/>
        <v>19.233000000000001</v>
      </c>
      <c r="Q28" s="10">
        <f t="shared" si="4"/>
        <v>-3.3176924999999926</v>
      </c>
      <c r="R28" s="10">
        <f t="shared" si="5"/>
        <v>-2.0436985799999956</v>
      </c>
      <c r="S28" s="10">
        <f t="shared" si="6"/>
        <v>-6.3755999999999862</v>
      </c>
      <c r="T28" s="10">
        <f t="shared" si="13"/>
        <v>-6.4038719999999847</v>
      </c>
      <c r="U28" s="10">
        <f t="shared" si="14"/>
        <v>-0.29174815489749362</v>
      </c>
    </row>
    <row r="29" spans="1:21" x14ac:dyDescent="0.2">
      <c r="A29" s="9">
        <v>45623</v>
      </c>
      <c r="B29" s="10" t="s">
        <v>42</v>
      </c>
      <c r="C29" s="10" t="s">
        <v>33</v>
      </c>
      <c r="D29" s="10">
        <v>0.62</v>
      </c>
      <c r="E29" s="10" t="s">
        <v>33</v>
      </c>
      <c r="F29" s="10">
        <v>6.2E-2</v>
      </c>
      <c r="G29" s="10" t="s">
        <v>33</v>
      </c>
      <c r="H29" s="11">
        <v>0.53297453703703701</v>
      </c>
      <c r="I29" s="11">
        <v>4.65625E-2</v>
      </c>
      <c r="J29" s="10">
        <v>0</v>
      </c>
      <c r="K29" s="10">
        <v>19.565999999999999</v>
      </c>
      <c r="L29" s="10">
        <v>-0.91900000000000004</v>
      </c>
      <c r="M29" s="10">
        <v>196.76</v>
      </c>
      <c r="N29" s="10">
        <f t="shared" si="1"/>
        <v>196.76</v>
      </c>
      <c r="O29" s="10">
        <f t="shared" si="2"/>
        <v>178.77884599999999</v>
      </c>
      <c r="P29" s="10">
        <f t="shared" si="3"/>
        <v>19.565999999999999</v>
      </c>
      <c r="Q29" s="10">
        <f t="shared" si="4"/>
        <v>-17.981154000000004</v>
      </c>
      <c r="R29" s="10">
        <f t="shared" si="5"/>
        <v>-1.1148315480000002</v>
      </c>
      <c r="S29" s="10">
        <f t="shared" si="6"/>
        <v>-3.4186800000000011</v>
      </c>
      <c r="T29" s="10" t="s">
        <v>33</v>
      </c>
      <c r="U29" s="10" t="s">
        <v>33</v>
      </c>
    </row>
    <row r="30" spans="1:21" x14ac:dyDescent="0.2">
      <c r="A30" s="9">
        <v>45623</v>
      </c>
      <c r="B30" s="10" t="s">
        <v>35</v>
      </c>
      <c r="C30" s="10" t="s">
        <v>31</v>
      </c>
      <c r="D30" s="10">
        <v>0.62</v>
      </c>
      <c r="E30" s="10">
        <v>6.0000000000000001E-3</v>
      </c>
      <c r="F30" s="10">
        <f>D30-E30</f>
        <v>0.61399999999999999</v>
      </c>
      <c r="G30" s="10">
        <v>32.520000000000003</v>
      </c>
      <c r="H30" s="11">
        <v>6.4178240740740744E-2</v>
      </c>
      <c r="I30" s="11">
        <v>7.8043981481481478E-2</v>
      </c>
      <c r="J30" s="10">
        <v>0</v>
      </c>
      <c r="K30" s="10">
        <v>19.966999999999999</v>
      </c>
      <c r="L30" s="10">
        <v>-0.43530000000000002</v>
      </c>
      <c r="M30" s="10">
        <v>195.96</v>
      </c>
      <c r="N30" s="10">
        <f t="shared" si="1"/>
        <v>195.96</v>
      </c>
      <c r="O30" s="10">
        <f t="shared" si="2"/>
        <v>187.26836489999999</v>
      </c>
      <c r="P30" s="10">
        <f t="shared" si="3"/>
        <v>19.966999999999999</v>
      </c>
      <c r="Q30" s="10">
        <f t="shared" si="4"/>
        <v>-8.6916351000000134</v>
      </c>
      <c r="R30" s="10">
        <f t="shared" si="5"/>
        <v>-5.3366639514000083</v>
      </c>
      <c r="S30" s="10">
        <f t="shared" si="6"/>
        <v>-16.036452000000025</v>
      </c>
      <c r="T30" s="10">
        <f>S30-S$37</f>
        <v>-15.629856000000023</v>
      </c>
      <c r="U30" s="10">
        <f>T30/G30</f>
        <v>-0.48062287822878297</v>
      </c>
    </row>
    <row r="31" spans="1:21" x14ac:dyDescent="0.2">
      <c r="A31" s="9">
        <v>45623</v>
      </c>
      <c r="B31" s="10" t="s">
        <v>36</v>
      </c>
      <c r="C31" s="10" t="s">
        <v>31</v>
      </c>
      <c r="D31" s="10">
        <v>0.62</v>
      </c>
      <c r="E31" s="10">
        <v>1.0999999999999999E-2</v>
      </c>
      <c r="F31" s="10">
        <f t="shared" ref="F31:F36" si="15">D31-E31</f>
        <v>0.60899999999999999</v>
      </c>
      <c r="G31" s="10">
        <v>26.11</v>
      </c>
      <c r="H31" s="11">
        <v>6.4178240740740744E-2</v>
      </c>
      <c r="I31" s="11">
        <v>7.8043981481481478E-2</v>
      </c>
      <c r="J31" s="10">
        <v>0</v>
      </c>
      <c r="K31" s="10">
        <v>19.966999999999999</v>
      </c>
      <c r="L31" s="10">
        <v>-0.50080000000000002</v>
      </c>
      <c r="M31" s="10">
        <v>201.45</v>
      </c>
      <c r="N31" s="10">
        <f t="shared" si="1"/>
        <v>201.45</v>
      </c>
      <c r="O31" s="10">
        <f t="shared" si="2"/>
        <v>191.4505264</v>
      </c>
      <c r="P31" s="10">
        <f t="shared" si="3"/>
        <v>19.966999999999999</v>
      </c>
      <c r="Q31" s="10">
        <f t="shared" si="4"/>
        <v>-9.9994735999999875</v>
      </c>
      <c r="R31" s="10">
        <f t="shared" si="5"/>
        <v>-6.0896794223999926</v>
      </c>
      <c r="S31" s="10">
        <f t="shared" si="6"/>
        <v>-18.299231999999979</v>
      </c>
      <c r="T31" s="10">
        <f t="shared" ref="T31:T36" si="16">S31-S$37</f>
        <v>-17.892635999999975</v>
      </c>
      <c r="U31" s="10">
        <f t="shared" ref="U31:U36" si="17">T31/G31</f>
        <v>-0.6852790501723468</v>
      </c>
    </row>
    <row r="32" spans="1:21" x14ac:dyDescent="0.2">
      <c r="A32" s="9">
        <v>45623</v>
      </c>
      <c r="B32" s="10" t="s">
        <v>37</v>
      </c>
      <c r="C32" s="10" t="s">
        <v>31</v>
      </c>
      <c r="D32" s="10">
        <v>0.62</v>
      </c>
      <c r="E32" s="10">
        <v>8.9999999999999993E-3</v>
      </c>
      <c r="F32" s="10">
        <f t="shared" si="15"/>
        <v>0.61099999999999999</v>
      </c>
      <c r="G32" s="10">
        <v>37.44</v>
      </c>
      <c r="H32" s="11">
        <v>6.4178240740740744E-2</v>
      </c>
      <c r="I32" s="11">
        <v>7.8043981481481478E-2</v>
      </c>
      <c r="J32" s="10">
        <v>0</v>
      </c>
      <c r="K32" s="10">
        <v>19.966999999999999</v>
      </c>
      <c r="L32" s="10">
        <v>-0.31290000000000001</v>
      </c>
      <c r="M32" s="10">
        <v>194.03</v>
      </c>
      <c r="N32" s="10">
        <f t="shared" si="1"/>
        <v>194.03</v>
      </c>
      <c r="O32" s="10">
        <f t="shared" si="2"/>
        <v>187.7823257</v>
      </c>
      <c r="P32" s="10">
        <f t="shared" si="3"/>
        <v>19.966999999999999</v>
      </c>
      <c r="Q32" s="10">
        <f t="shared" si="4"/>
        <v>-6.2476742999999999</v>
      </c>
      <c r="R32" s="10">
        <f t="shared" si="5"/>
        <v>-3.8173289972999997</v>
      </c>
      <c r="S32" s="10">
        <f t="shared" si="6"/>
        <v>-11.470913999999999</v>
      </c>
      <c r="T32" s="10">
        <f t="shared" si="16"/>
        <v>-11.064317999999997</v>
      </c>
      <c r="U32" s="10">
        <f t="shared" si="17"/>
        <v>-0.29552131410256405</v>
      </c>
    </row>
    <row r="33" spans="1:21" x14ac:dyDescent="0.2">
      <c r="A33" s="9">
        <v>45623</v>
      </c>
      <c r="B33" s="10" t="s">
        <v>38</v>
      </c>
      <c r="C33" s="10" t="s">
        <v>31</v>
      </c>
      <c r="D33" s="10">
        <v>0.62</v>
      </c>
      <c r="E33" s="10">
        <v>6.0000000000000001E-3</v>
      </c>
      <c r="F33" s="10">
        <f t="shared" si="15"/>
        <v>0.61399999999999999</v>
      </c>
      <c r="G33" s="10">
        <v>47.61</v>
      </c>
      <c r="H33" s="11">
        <v>6.4178240740740744E-2</v>
      </c>
      <c r="I33" s="11">
        <v>7.8043981481481478E-2</v>
      </c>
      <c r="J33" s="10">
        <v>0</v>
      </c>
      <c r="K33" s="10">
        <v>19.966999999999999</v>
      </c>
      <c r="L33" s="10">
        <v>-0.49370000000000003</v>
      </c>
      <c r="M33" s="10">
        <v>194.27</v>
      </c>
      <c r="N33" s="10">
        <f t="shared" si="1"/>
        <v>194.27</v>
      </c>
      <c r="O33" s="10">
        <f t="shared" si="2"/>
        <v>184.4122921</v>
      </c>
      <c r="P33" s="10">
        <f t="shared" si="3"/>
        <v>19.966999999999999</v>
      </c>
      <c r="Q33" s="10">
        <f t="shared" si="4"/>
        <v>-9.8577079000000083</v>
      </c>
      <c r="R33" s="10">
        <f t="shared" si="5"/>
        <v>-6.052632650600005</v>
      </c>
      <c r="S33" s="10">
        <f t="shared" si="6"/>
        <v>-18.187908000000018</v>
      </c>
      <c r="T33" s="10">
        <f t="shared" si="16"/>
        <v>-17.781312000000014</v>
      </c>
      <c r="U33" s="10">
        <f t="shared" si="17"/>
        <v>-0.3734785129174546</v>
      </c>
    </row>
    <row r="34" spans="1:21" x14ac:dyDescent="0.2">
      <c r="A34" s="9">
        <v>45623</v>
      </c>
      <c r="B34" s="10" t="s">
        <v>39</v>
      </c>
      <c r="C34" s="10" t="s">
        <v>31</v>
      </c>
      <c r="D34" s="10">
        <v>0.62</v>
      </c>
      <c r="E34" s="10">
        <v>7.0000000000000001E-3</v>
      </c>
      <c r="F34" s="10">
        <f t="shared" si="15"/>
        <v>0.61299999999999999</v>
      </c>
      <c r="G34" s="10">
        <v>29.33</v>
      </c>
      <c r="H34" s="11">
        <v>6.4178240740740744E-2</v>
      </c>
      <c r="I34" s="11">
        <v>7.8043981481481478E-2</v>
      </c>
      <c r="J34" s="10">
        <v>0</v>
      </c>
      <c r="K34" s="10">
        <v>19.966999999999999</v>
      </c>
      <c r="L34" s="10">
        <v>-2.9045999999999998</v>
      </c>
      <c r="M34" s="10">
        <v>102.48</v>
      </c>
      <c r="N34" s="10">
        <f t="shared" si="1"/>
        <v>102.48</v>
      </c>
      <c r="O34" s="10">
        <f t="shared" si="2"/>
        <v>44.483851800000011</v>
      </c>
      <c r="P34" s="10">
        <f t="shared" si="3"/>
        <v>19.966999999999999</v>
      </c>
      <c r="Q34" s="10">
        <f t="shared" si="4"/>
        <v>-57.996148199999993</v>
      </c>
      <c r="R34" s="10">
        <f t="shared" si="5"/>
        <v>-35.551638846599992</v>
      </c>
      <c r="S34" s="10">
        <f t="shared" si="6"/>
        <v>-106.83118799999998</v>
      </c>
      <c r="T34" s="10">
        <f t="shared" si="16"/>
        <v>-106.42459199999998</v>
      </c>
      <c r="U34" s="10">
        <f t="shared" si="17"/>
        <v>-3.6285234231162624</v>
      </c>
    </row>
    <row r="35" spans="1:21" x14ac:dyDescent="0.2">
      <c r="A35" s="9">
        <v>45623</v>
      </c>
      <c r="B35" s="10" t="s">
        <v>40</v>
      </c>
      <c r="C35" s="10" t="s">
        <v>31</v>
      </c>
      <c r="D35" s="10">
        <v>0.62</v>
      </c>
      <c r="E35" s="10">
        <v>4.0000000000000001E-3</v>
      </c>
      <c r="F35" s="10">
        <f t="shared" si="15"/>
        <v>0.61599999999999999</v>
      </c>
      <c r="G35" s="10">
        <v>20.53</v>
      </c>
      <c r="H35" s="11">
        <v>6.4178240740740744E-2</v>
      </c>
      <c r="I35" s="11">
        <v>7.8043981481481478E-2</v>
      </c>
      <c r="J35" s="10">
        <v>0</v>
      </c>
      <c r="K35" s="10">
        <v>19.966999999999999</v>
      </c>
      <c r="L35" s="10">
        <v>-0.46310000000000001</v>
      </c>
      <c r="M35" s="10">
        <v>197.34</v>
      </c>
      <c r="N35" s="10">
        <f t="shared" si="1"/>
        <v>197.34</v>
      </c>
      <c r="O35" s="10">
        <f t="shared" si="2"/>
        <v>188.0932823</v>
      </c>
      <c r="P35" s="10">
        <f t="shared" si="3"/>
        <v>19.966999999999999</v>
      </c>
      <c r="Q35" s="10">
        <f t="shared" si="4"/>
        <v>-9.2467177000000049</v>
      </c>
      <c r="R35" s="10">
        <f t="shared" si="5"/>
        <v>-5.6959781032000025</v>
      </c>
      <c r="S35" s="10">
        <f t="shared" si="6"/>
        <v>-17.116176000000006</v>
      </c>
      <c r="T35" s="10">
        <f t="shared" si="16"/>
        <v>-16.709580000000003</v>
      </c>
      <c r="U35" s="10">
        <f t="shared" si="17"/>
        <v>-0.81391037506088659</v>
      </c>
    </row>
    <row r="36" spans="1:21" x14ac:dyDescent="0.2">
      <c r="A36" s="9">
        <v>45623</v>
      </c>
      <c r="B36" s="10" t="s">
        <v>41</v>
      </c>
      <c r="C36" s="10" t="s">
        <v>31</v>
      </c>
      <c r="D36" s="10">
        <v>0.62</v>
      </c>
      <c r="E36" s="10">
        <v>3.0000000000000001E-3</v>
      </c>
      <c r="F36" s="10">
        <f t="shared" si="15"/>
        <v>0.61699999999999999</v>
      </c>
      <c r="G36" s="10">
        <v>57.26</v>
      </c>
      <c r="H36" s="11">
        <v>6.4178240740740744E-2</v>
      </c>
      <c r="I36" s="11">
        <v>7.8043981481481478E-2</v>
      </c>
      <c r="J36" s="10">
        <v>0</v>
      </c>
      <c r="K36" s="10">
        <v>19.966999999999999</v>
      </c>
      <c r="L36" s="10">
        <v>-0.24229999999999999</v>
      </c>
      <c r="M36" s="10">
        <v>198.96</v>
      </c>
      <c r="N36" s="10">
        <f t="shared" si="1"/>
        <v>198.96</v>
      </c>
      <c r="O36" s="10">
        <f t="shared" si="2"/>
        <v>194.1219959</v>
      </c>
      <c r="P36" s="10">
        <f t="shared" si="3"/>
        <v>19.966999999999999</v>
      </c>
      <c r="Q36" s="10">
        <f t="shared" si="4"/>
        <v>-4.8380041000000062</v>
      </c>
      <c r="R36" s="10">
        <f t="shared" si="5"/>
        <v>-2.9850485297000038</v>
      </c>
      <c r="S36" s="10">
        <f t="shared" si="6"/>
        <v>-8.9699460000000109</v>
      </c>
      <c r="T36" s="10">
        <f t="shared" si="16"/>
        <v>-8.5633500000000087</v>
      </c>
      <c r="U36" s="10">
        <f t="shared" si="17"/>
        <v>-0.14955204331121216</v>
      </c>
    </row>
    <row r="37" spans="1:21" x14ac:dyDescent="0.2">
      <c r="A37" s="9">
        <v>45623</v>
      </c>
      <c r="B37" s="10" t="s">
        <v>43</v>
      </c>
      <c r="C37" s="10" t="s">
        <v>33</v>
      </c>
      <c r="D37" s="10">
        <v>0.62</v>
      </c>
      <c r="E37" s="10" t="s">
        <v>33</v>
      </c>
      <c r="F37" s="10">
        <v>6.2E-2</v>
      </c>
      <c r="G37" s="10" t="s">
        <v>33</v>
      </c>
      <c r="H37" s="11">
        <v>6.4178240740740744E-2</v>
      </c>
      <c r="I37" s="11">
        <v>7.8043981481481478E-2</v>
      </c>
      <c r="J37" s="10">
        <v>0</v>
      </c>
      <c r="K37" s="10">
        <v>19.966999999999999</v>
      </c>
      <c r="L37" s="10">
        <v>-0.10929999999999999</v>
      </c>
      <c r="M37" s="10">
        <v>196.7</v>
      </c>
      <c r="N37" s="10">
        <f t="shared" si="1"/>
        <v>196.7</v>
      </c>
      <c r="O37" s="10">
        <f t="shared" si="2"/>
        <v>194.51760689999998</v>
      </c>
      <c r="P37" s="10">
        <f t="shared" si="3"/>
        <v>19.966999999999999</v>
      </c>
      <c r="Q37" s="10">
        <f t="shared" si="4"/>
        <v>-2.182393100000013</v>
      </c>
      <c r="R37" s="10">
        <f t="shared" si="5"/>
        <v>-0.1353083722000008</v>
      </c>
      <c r="S37" s="10">
        <f t="shared" si="6"/>
        <v>-0.40659600000000246</v>
      </c>
      <c r="T37" s="10" t="s">
        <v>33</v>
      </c>
      <c r="U37" s="10" t="s">
        <v>33</v>
      </c>
    </row>
    <row r="38" spans="1:21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1:21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1:2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1:21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spans="1:21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 spans="1:21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spans="1:21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spans="1:21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2F8F-2E35-9444-B021-F1F0F94DF71F}">
  <dimension ref="A1:W79"/>
  <sheetViews>
    <sheetView topLeftCell="A46" zoomScale="229" zoomScaleNormal="229" workbookViewId="0">
      <selection activeCell="D46" sqref="D46"/>
    </sheetView>
  </sheetViews>
  <sheetFormatPr baseColWidth="10" defaultRowHeight="16" x14ac:dyDescent="0.2"/>
  <cols>
    <col min="1" max="1" width="16" customWidth="1"/>
    <col min="2" max="2" width="15.6640625" customWidth="1"/>
    <col min="3" max="3" width="29.1640625" customWidth="1"/>
    <col min="4" max="4" width="24.6640625" customWidth="1"/>
    <col min="6" max="6" width="15.6640625" customWidth="1"/>
    <col min="7" max="7" width="15.5" customWidth="1"/>
    <col min="8" max="8" width="28.5" customWidth="1"/>
    <col min="11" max="11" width="15" customWidth="1"/>
    <col min="12" max="12" width="16.1640625" customWidth="1"/>
    <col min="13" max="13" width="28.33203125" customWidth="1"/>
    <col min="14" max="14" width="36" customWidth="1"/>
    <col min="16" max="16" width="16.1640625" customWidth="1"/>
    <col min="17" max="17" width="15.83203125" customWidth="1"/>
    <col min="18" max="18" width="30.6640625" customWidth="1"/>
    <col min="22" max="22" width="26.83203125" customWidth="1"/>
  </cols>
  <sheetData>
    <row r="1" spans="1:23" x14ac:dyDescent="0.2">
      <c r="A1" s="15" t="s">
        <v>2</v>
      </c>
      <c r="B1" s="15" t="s">
        <v>3</v>
      </c>
      <c r="C1" s="15" t="s">
        <v>20</v>
      </c>
      <c r="D1" s="15" t="s">
        <v>20</v>
      </c>
      <c r="F1" s="15" t="s">
        <v>2</v>
      </c>
      <c r="G1" s="15" t="s">
        <v>3</v>
      </c>
      <c r="H1" s="15" t="s">
        <v>20</v>
      </c>
      <c r="K1" s="15" t="s">
        <v>2</v>
      </c>
      <c r="L1" s="15" t="s">
        <v>3</v>
      </c>
      <c r="M1" s="15" t="s">
        <v>20</v>
      </c>
      <c r="N1" s="15" t="s">
        <v>20</v>
      </c>
      <c r="P1" s="15" t="s">
        <v>2</v>
      </c>
      <c r="Q1" s="15" t="s">
        <v>3</v>
      </c>
      <c r="R1" s="15" t="s">
        <v>20</v>
      </c>
      <c r="V1" s="15" t="s">
        <v>20</v>
      </c>
      <c r="W1" s="15" t="s">
        <v>20</v>
      </c>
    </row>
    <row r="2" spans="1:23" x14ac:dyDescent="0.2">
      <c r="A2" s="16">
        <v>45611</v>
      </c>
      <c r="B2" s="17" t="s">
        <v>44</v>
      </c>
      <c r="C2" s="17">
        <v>-0.23718225550914607</v>
      </c>
      <c r="D2" s="17">
        <v>-0.19201678377303438</v>
      </c>
      <c r="F2" s="16">
        <v>45611</v>
      </c>
      <c r="G2" s="17" t="s">
        <v>53</v>
      </c>
      <c r="H2" s="17">
        <v>-0.19201678377303438</v>
      </c>
      <c r="K2" s="16">
        <v>45611</v>
      </c>
      <c r="L2" s="17" t="s">
        <v>62</v>
      </c>
      <c r="M2" s="17">
        <v>-0.58534250585480041</v>
      </c>
      <c r="N2" s="17">
        <v>-0.36391217712177137</v>
      </c>
      <c r="P2" s="16">
        <v>45611</v>
      </c>
      <c r="Q2" s="17" t="s">
        <v>69</v>
      </c>
      <c r="R2" s="17">
        <v>-0.36391217712177137</v>
      </c>
      <c r="V2" s="17">
        <v>-0.19201678377303438</v>
      </c>
      <c r="W2" s="17">
        <v>-0.36391217712177137</v>
      </c>
    </row>
    <row r="3" spans="1:23" x14ac:dyDescent="0.2">
      <c r="A3" s="16">
        <v>45611</v>
      </c>
      <c r="B3" s="17" t="s">
        <v>45</v>
      </c>
      <c r="C3" s="17">
        <v>-0.43130599613152859</v>
      </c>
      <c r="D3" s="17">
        <v>-9.1797685246773703E-2</v>
      </c>
      <c r="F3" s="16">
        <v>45611</v>
      </c>
      <c r="G3" s="17" t="s">
        <v>54</v>
      </c>
      <c r="H3" s="17">
        <v>-9.1797685246773703E-2</v>
      </c>
      <c r="K3" s="16">
        <v>45611</v>
      </c>
      <c r="L3" s="17" t="s">
        <v>63</v>
      </c>
      <c r="M3" s="17">
        <v>-0.3002122388059707</v>
      </c>
      <c r="N3" s="17">
        <v>-0.44935105323630858</v>
      </c>
      <c r="P3" s="16">
        <v>45611</v>
      </c>
      <c r="Q3" s="17" t="s">
        <v>70</v>
      </c>
      <c r="R3" s="17">
        <v>-0.44935105323630858</v>
      </c>
      <c r="V3" s="17">
        <v>-9.1797685246773703E-2</v>
      </c>
      <c r="W3" s="17">
        <v>-0.44935105323630858</v>
      </c>
    </row>
    <row r="4" spans="1:23" x14ac:dyDescent="0.2">
      <c r="A4" s="16">
        <v>45611</v>
      </c>
      <c r="B4" s="17" t="s">
        <v>46</v>
      </c>
      <c r="C4" s="17">
        <v>-0.22603349836368231</v>
      </c>
      <c r="D4" s="17">
        <v>-0.2743272192827747</v>
      </c>
      <c r="F4" s="16">
        <v>45611</v>
      </c>
      <c r="G4" s="17" t="s">
        <v>55</v>
      </c>
      <c r="H4" s="17">
        <v>-0.2743272192827747</v>
      </c>
      <c r="K4" s="16">
        <v>45611</v>
      </c>
      <c r="L4" s="17" t="s">
        <v>64</v>
      </c>
      <c r="M4" s="17">
        <v>-0.34988273291925409</v>
      </c>
      <c r="N4" s="17">
        <v>-0.33347291666666695</v>
      </c>
      <c r="P4" s="16">
        <v>45611</v>
      </c>
      <c r="Q4" s="17" t="s">
        <v>71</v>
      </c>
      <c r="R4" s="17">
        <v>-0.33347291666666695</v>
      </c>
      <c r="V4" s="17">
        <v>-0.2743272192827747</v>
      </c>
      <c r="W4" s="17">
        <v>-0.33347291666666695</v>
      </c>
    </row>
    <row r="5" spans="1:23" x14ac:dyDescent="0.2">
      <c r="A5" s="16">
        <v>45611</v>
      </c>
      <c r="B5" s="17" t="s">
        <v>47</v>
      </c>
      <c r="C5" s="17">
        <v>-0.17980709578207354</v>
      </c>
      <c r="D5" s="17">
        <v>-0.32247791811846782</v>
      </c>
      <c r="F5" s="16">
        <v>45611</v>
      </c>
      <c r="G5" s="17" t="s">
        <v>56</v>
      </c>
      <c r="H5" s="17">
        <v>-0.32247791811846782</v>
      </c>
      <c r="K5" s="16">
        <v>45611</v>
      </c>
      <c r="L5" s="17" t="s">
        <v>65</v>
      </c>
      <c r="M5" s="17">
        <v>-0.37718308897368968</v>
      </c>
      <c r="N5" s="17">
        <v>-0.25166528040327696</v>
      </c>
      <c r="P5" s="16">
        <v>45611</v>
      </c>
      <c r="Q5" s="17" t="s">
        <v>72</v>
      </c>
      <c r="R5" s="17">
        <v>-0.25166528040327696</v>
      </c>
      <c r="V5" s="17">
        <v>-0.32247791811846782</v>
      </c>
      <c r="W5" s="17">
        <v>-0.25166528040327696</v>
      </c>
    </row>
    <row r="6" spans="1:23" x14ac:dyDescent="0.2">
      <c r="A6" s="16">
        <v>45611</v>
      </c>
      <c r="B6" s="17" t="s">
        <v>48</v>
      </c>
      <c r="C6" s="17">
        <v>-0.43974135954135951</v>
      </c>
      <c r="D6" s="17">
        <v>-0.1398396797437951</v>
      </c>
      <c r="F6" s="16">
        <v>45611</v>
      </c>
      <c r="G6" s="17" t="s">
        <v>57</v>
      </c>
      <c r="H6" s="17">
        <v>-0.1398396797437951</v>
      </c>
      <c r="K6" s="16">
        <v>45611</v>
      </c>
      <c r="L6" s="17" t="s">
        <v>66</v>
      </c>
      <c r="M6" s="17">
        <v>-0.51691607780865489</v>
      </c>
      <c r="N6" s="17">
        <v>-0.4463613365155123</v>
      </c>
      <c r="P6" s="16">
        <v>45611</v>
      </c>
      <c r="Q6" s="17" t="s">
        <v>73</v>
      </c>
      <c r="R6" s="17">
        <v>-0.4463613365155123</v>
      </c>
      <c r="V6" s="17">
        <v>-0.1398396797437951</v>
      </c>
      <c r="W6" s="17">
        <v>-0.4463613365155123</v>
      </c>
    </row>
    <row r="7" spans="1:23" x14ac:dyDescent="0.2">
      <c r="A7" s="16">
        <v>45611</v>
      </c>
      <c r="B7" s="17" t="s">
        <v>49</v>
      </c>
      <c r="C7" s="17">
        <v>-0.50913013587272105</v>
      </c>
      <c r="D7" s="17">
        <v>-0.22075824822572243</v>
      </c>
      <c r="F7" s="16">
        <v>45611</v>
      </c>
      <c r="G7" s="17" t="s">
        <v>58</v>
      </c>
      <c r="H7" s="17">
        <v>-0.22075824822572243</v>
      </c>
      <c r="K7" s="16">
        <v>45611</v>
      </c>
      <c r="L7" s="17" t="s">
        <v>67</v>
      </c>
      <c r="M7" s="17">
        <v>-0.34314315068493112</v>
      </c>
      <c r="N7" s="17">
        <v>-0.35019074525085131</v>
      </c>
      <c r="P7" s="16">
        <v>45611</v>
      </c>
      <c r="Q7" s="17" t="s">
        <v>74</v>
      </c>
      <c r="R7" s="17">
        <v>-0.35019074525085131</v>
      </c>
      <c r="V7" s="17">
        <v>-0.22075824822572243</v>
      </c>
      <c r="W7" s="17">
        <v>-0.35019074525085131</v>
      </c>
    </row>
    <row r="8" spans="1:23" x14ac:dyDescent="0.2">
      <c r="A8" s="16">
        <v>45611</v>
      </c>
      <c r="B8" s="17" t="s">
        <v>50</v>
      </c>
      <c r="C8" s="17">
        <v>-0.12051095006452896</v>
      </c>
      <c r="D8" s="17">
        <v>-0.22360431983979434</v>
      </c>
      <c r="F8" s="16">
        <v>45611</v>
      </c>
      <c r="G8" s="17" t="s">
        <v>59</v>
      </c>
      <c r="H8" s="17">
        <v>-0.22360431983979434</v>
      </c>
      <c r="K8" s="16">
        <v>45611</v>
      </c>
      <c r="L8" s="17" t="s">
        <v>68</v>
      </c>
      <c r="M8" s="17">
        <v>-0.40003954441913431</v>
      </c>
      <c r="N8" s="17">
        <v>-8.9484876004191055E-2</v>
      </c>
      <c r="P8" s="16">
        <v>45611</v>
      </c>
      <c r="Q8" s="17" t="s">
        <v>75</v>
      </c>
      <c r="R8" s="17">
        <v>-8.9484876004191055E-2</v>
      </c>
      <c r="V8" s="17">
        <v>-0.22360431983979434</v>
      </c>
      <c r="W8" s="17">
        <v>-8.9484876004191055E-2</v>
      </c>
    </row>
    <row r="9" spans="1:23" x14ac:dyDescent="0.2">
      <c r="A9" s="16">
        <v>45611</v>
      </c>
      <c r="B9" s="17" t="s">
        <v>51</v>
      </c>
      <c r="C9" s="17">
        <v>-0.20713945636623768</v>
      </c>
      <c r="D9" s="17">
        <v>-0.27666994890850005</v>
      </c>
      <c r="F9" s="16">
        <v>45611</v>
      </c>
      <c r="G9" s="17" t="s">
        <v>60</v>
      </c>
      <c r="H9" s="17">
        <v>-0.27666994890850005</v>
      </c>
      <c r="K9" s="9"/>
      <c r="L9" s="10"/>
      <c r="M9" s="17">
        <v>-0.43722435597189629</v>
      </c>
      <c r="N9" s="17">
        <v>-0.58823062730627362</v>
      </c>
      <c r="P9" s="9"/>
      <c r="Q9" s="10"/>
      <c r="R9" s="10"/>
      <c r="V9" s="17">
        <v>-0.27666994890850005</v>
      </c>
      <c r="W9" s="17">
        <v>-0.58823062730627362</v>
      </c>
    </row>
    <row r="10" spans="1:23" x14ac:dyDescent="0.2">
      <c r="A10" s="16">
        <v>45611</v>
      </c>
      <c r="B10" s="17" t="s">
        <v>52</v>
      </c>
      <c r="C10" s="17">
        <v>-0.14429101753548854</v>
      </c>
      <c r="D10" s="17">
        <v>-0.21540417149478558</v>
      </c>
      <c r="F10" s="16">
        <v>45611</v>
      </c>
      <c r="G10" s="17" t="s">
        <v>61</v>
      </c>
      <c r="H10" s="17">
        <v>-0.21540417149478558</v>
      </c>
      <c r="K10" s="15" t="s">
        <v>2</v>
      </c>
      <c r="L10" s="15" t="s">
        <v>3</v>
      </c>
      <c r="M10" s="17">
        <v>-0.50885534328358273</v>
      </c>
      <c r="N10" s="17">
        <v>-0.75466717732669553</v>
      </c>
      <c r="P10" s="15" t="s">
        <v>2</v>
      </c>
      <c r="Q10" s="15" t="s">
        <v>3</v>
      </c>
      <c r="R10" s="15" t="s">
        <v>20</v>
      </c>
      <c r="V10" s="17">
        <v>-0.21540417149478558</v>
      </c>
      <c r="W10" s="17">
        <v>-0.75466717732669553</v>
      </c>
    </row>
    <row r="11" spans="1:23" x14ac:dyDescent="0.2">
      <c r="C11" s="17">
        <v>-0.30473812472994366</v>
      </c>
      <c r="D11" s="17">
        <v>-0.12777725043086322</v>
      </c>
      <c r="K11" s="16">
        <v>45618</v>
      </c>
      <c r="L11" s="17" t="s">
        <v>62</v>
      </c>
      <c r="M11" s="17">
        <v>-0.36760382608695646</v>
      </c>
      <c r="N11" s="17">
        <v>-0.61399006410256485</v>
      </c>
      <c r="P11" s="16">
        <v>45618</v>
      </c>
      <c r="Q11" s="17" t="s">
        <v>69</v>
      </c>
      <c r="R11" s="17">
        <v>-0.58823062730627362</v>
      </c>
      <c r="V11" s="17">
        <v>-0.12777725043086322</v>
      </c>
      <c r="W11" s="17">
        <v>-0.61399006410256485</v>
      </c>
    </row>
    <row r="12" spans="1:23" x14ac:dyDescent="0.2">
      <c r="A12" s="15" t="s">
        <v>2</v>
      </c>
      <c r="B12" s="15" t="s">
        <v>3</v>
      </c>
      <c r="C12" s="17">
        <v>-0.32976054158607399</v>
      </c>
      <c r="D12" s="17">
        <v>-0.20539204469868233</v>
      </c>
      <c r="F12" s="15" t="s">
        <v>2</v>
      </c>
      <c r="G12" s="15" t="s">
        <v>3</v>
      </c>
      <c r="H12" s="15" t="s">
        <v>20</v>
      </c>
      <c r="K12" s="16">
        <v>45618</v>
      </c>
      <c r="L12" s="17" t="s">
        <v>63</v>
      </c>
      <c r="M12" s="17">
        <v>-0.37358369150431764</v>
      </c>
      <c r="N12" s="17">
        <v>-0.30220441083805866</v>
      </c>
      <c r="P12" s="16">
        <v>45618</v>
      </c>
      <c r="Q12" s="17" t="s">
        <v>70</v>
      </c>
      <c r="R12" s="17">
        <v>-0.75466717732669553</v>
      </c>
      <c r="V12" s="17">
        <v>-0.20539204469868233</v>
      </c>
      <c r="W12" s="17">
        <v>-0.30220441083805866</v>
      </c>
    </row>
    <row r="13" spans="1:23" x14ac:dyDescent="0.2">
      <c r="A13" s="16">
        <v>45618</v>
      </c>
      <c r="B13" s="17" t="s">
        <v>44</v>
      </c>
      <c r="C13" s="17">
        <v>-0.17794564068137964</v>
      </c>
      <c r="D13" s="17">
        <v>-0.37198177542622002</v>
      </c>
      <c r="F13" s="16">
        <v>45618</v>
      </c>
      <c r="G13" s="17" t="s">
        <v>53</v>
      </c>
      <c r="H13" s="17">
        <v>-0.12777725043086322</v>
      </c>
      <c r="K13" s="16">
        <v>45618</v>
      </c>
      <c r="L13" s="17" t="s">
        <v>64</v>
      </c>
      <c r="M13" s="17">
        <v>-0.16802381897578492</v>
      </c>
      <c r="N13" s="17">
        <v>-0.48085223320831888</v>
      </c>
      <c r="P13" s="16">
        <v>45618</v>
      </c>
      <c r="Q13" s="17" t="s">
        <v>71</v>
      </c>
      <c r="R13" s="17">
        <v>-0.61399006410256485</v>
      </c>
      <c r="V13" s="17">
        <v>-0.37198177542622002</v>
      </c>
      <c r="W13" s="17">
        <v>-0.48085223320831888</v>
      </c>
    </row>
    <row r="14" spans="1:23" x14ac:dyDescent="0.2">
      <c r="A14" s="16">
        <v>45618</v>
      </c>
      <c r="B14" s="17" t="s">
        <v>45</v>
      </c>
      <c r="C14" s="17">
        <v>-0.15212926186291717</v>
      </c>
      <c r="D14" s="17">
        <v>-0.41371358885017417</v>
      </c>
      <c r="F14" s="16">
        <v>45618</v>
      </c>
      <c r="G14" s="17" t="s">
        <v>54</v>
      </c>
      <c r="H14" s="17">
        <v>-0.20539204469868233</v>
      </c>
      <c r="K14" s="16">
        <v>45618</v>
      </c>
      <c r="L14" s="17" t="s">
        <v>65</v>
      </c>
      <c r="M14" s="17">
        <v>-0.47551095890410972</v>
      </c>
      <c r="N14" s="17">
        <v>-0.83452839746712137</v>
      </c>
      <c r="P14" s="16">
        <v>45618</v>
      </c>
      <c r="Q14" s="17" t="s">
        <v>72</v>
      </c>
      <c r="R14" s="17">
        <v>-0.30220441083805866</v>
      </c>
      <c r="V14" s="17">
        <v>-0.41371358885017417</v>
      </c>
      <c r="W14" s="17">
        <v>-0.83452839746712137</v>
      </c>
    </row>
    <row r="15" spans="1:23" x14ac:dyDescent="0.2">
      <c r="A15" s="16">
        <v>45618</v>
      </c>
      <c r="B15" s="17" t="s">
        <v>46</v>
      </c>
      <c r="C15" s="17">
        <v>-0.34675577395577417</v>
      </c>
      <c r="D15" s="17">
        <v>-0.43351801441152898</v>
      </c>
      <c r="F15" s="16">
        <v>45618</v>
      </c>
      <c r="G15" s="17" t="s">
        <v>55</v>
      </c>
      <c r="H15" s="17">
        <v>-0.37198177542622002</v>
      </c>
      <c r="K15" s="16">
        <v>45618</v>
      </c>
      <c r="L15" s="17" t="s">
        <v>66</v>
      </c>
      <c r="M15" s="17">
        <v>-0.37455416856491813</v>
      </c>
      <c r="N15" s="17">
        <v>-0.18325819070904667</v>
      </c>
      <c r="P15" s="16">
        <v>45618</v>
      </c>
      <c r="Q15" s="17" t="s">
        <v>73</v>
      </c>
      <c r="R15" s="17">
        <v>-0.48085223320831888</v>
      </c>
      <c r="V15" s="17">
        <v>-0.43351801441152898</v>
      </c>
      <c r="W15" s="17">
        <v>-0.18325819070904667</v>
      </c>
    </row>
    <row r="16" spans="1:23" x14ac:dyDescent="0.2">
      <c r="A16" s="16">
        <v>45618</v>
      </c>
      <c r="B16" s="17" t="s">
        <v>47</v>
      </c>
      <c r="C16" s="17">
        <v>-0.2147006387179192</v>
      </c>
      <c r="D16" s="17">
        <v>-0.32670960706248925</v>
      </c>
      <c r="F16" s="16">
        <v>45618</v>
      </c>
      <c r="G16" s="17" t="s">
        <v>56</v>
      </c>
      <c r="H16" s="17">
        <v>-0.41371358885017417</v>
      </c>
      <c r="K16" s="16">
        <v>45618</v>
      </c>
      <c r="L16" s="17" t="s">
        <v>67</v>
      </c>
      <c r="M16" s="17">
        <v>-0.45918477751756565</v>
      </c>
      <c r="N16" s="17">
        <v>-0.48062287822878297</v>
      </c>
      <c r="P16" s="16">
        <v>45618</v>
      </c>
      <c r="Q16" s="17" t="s">
        <v>74</v>
      </c>
      <c r="R16" s="17">
        <v>-0.83452839746712137</v>
      </c>
      <c r="V16" s="17">
        <v>-0.32670960706248925</v>
      </c>
      <c r="W16" s="17">
        <v>-0.48062287822878297</v>
      </c>
    </row>
    <row r="17" spans="1:23" x14ac:dyDescent="0.2">
      <c r="A17" s="16">
        <v>45618</v>
      </c>
      <c r="B17" s="17" t="s">
        <v>48</v>
      </c>
      <c r="C17" s="17">
        <v>-0.36809085674575603</v>
      </c>
      <c r="D17" s="17">
        <v>-0.31330753826348162</v>
      </c>
      <c r="F17" s="16">
        <v>45618</v>
      </c>
      <c r="G17" s="17" t="s">
        <v>57</v>
      </c>
      <c r="H17" s="17">
        <v>-0.43351801441152898</v>
      </c>
      <c r="K17" s="16">
        <v>45618</v>
      </c>
      <c r="L17" s="17" t="s">
        <v>68</v>
      </c>
      <c r="M17" s="17">
        <v>-0.42344095522388003</v>
      </c>
      <c r="N17" s="17">
        <v>-0.6852790501723468</v>
      </c>
      <c r="P17" s="16">
        <v>45618</v>
      </c>
      <c r="Q17" s="17" t="s">
        <v>75</v>
      </c>
      <c r="R17" s="17">
        <v>-0.18325819070904667</v>
      </c>
      <c r="V17" s="17">
        <v>-0.31330753826348162</v>
      </c>
      <c r="W17" s="17">
        <v>-0.6852790501723468</v>
      </c>
    </row>
    <row r="18" spans="1:23" x14ac:dyDescent="0.2">
      <c r="A18" s="16">
        <v>45618</v>
      </c>
      <c r="B18" s="17" t="s">
        <v>49</v>
      </c>
      <c r="C18" s="17">
        <v>-0.18303359084406301</v>
      </c>
      <c r="D18" s="17">
        <v>-0.516692940083604</v>
      </c>
      <c r="F18" s="16">
        <v>45618</v>
      </c>
      <c r="G18" s="17" t="s">
        <v>58</v>
      </c>
      <c r="H18" s="17">
        <v>-0.32670960706248925</v>
      </c>
      <c r="K18" s="9"/>
      <c r="L18" s="10"/>
      <c r="M18" s="17">
        <v>-0.30291681987577646</v>
      </c>
      <c r="N18" s="17">
        <v>-0.29552131410256405</v>
      </c>
      <c r="P18" s="9"/>
      <c r="Q18" s="10"/>
      <c r="R18" s="10"/>
      <c r="V18" s="17">
        <v>-0.516692940083604</v>
      </c>
      <c r="W18" s="17">
        <v>-0.29552131410256405</v>
      </c>
    </row>
    <row r="19" spans="1:23" x14ac:dyDescent="0.2">
      <c r="A19" s="16">
        <v>45618</v>
      </c>
      <c r="B19" s="17" t="s">
        <v>50</v>
      </c>
      <c r="C19" s="17">
        <v>-0.12627670285100789</v>
      </c>
      <c r="D19" s="17">
        <v>-0.27022595596755516</v>
      </c>
      <c r="F19" s="16">
        <v>45618</v>
      </c>
      <c r="G19" s="17" t="s">
        <v>59</v>
      </c>
      <c r="H19" s="17">
        <v>-0.31330753826348162</v>
      </c>
      <c r="K19" s="15" t="s">
        <v>2</v>
      </c>
      <c r="L19" s="15" t="s">
        <v>3</v>
      </c>
      <c r="M19" s="17">
        <v>-0.35473797951395841</v>
      </c>
      <c r="N19" s="17">
        <v>-0.3734785129174546</v>
      </c>
      <c r="P19" s="15" t="s">
        <v>2</v>
      </c>
      <c r="Q19" s="15" t="s">
        <v>3</v>
      </c>
      <c r="R19" s="15" t="s">
        <v>20</v>
      </c>
      <c r="V19" s="17">
        <v>-0.27022595596755516</v>
      </c>
      <c r="W19" s="17">
        <v>-0.3734785129174546</v>
      </c>
    </row>
    <row r="20" spans="1:23" x14ac:dyDescent="0.2">
      <c r="A20" s="16">
        <v>45618</v>
      </c>
      <c r="B20" s="17" t="s">
        <v>51</v>
      </c>
      <c r="C20" s="17">
        <v>-0.19891724038600045</v>
      </c>
      <c r="D20" s="17">
        <v>-0.24607994166777172</v>
      </c>
      <c r="F20" s="16">
        <v>45618</v>
      </c>
      <c r="G20" s="17" t="s">
        <v>60</v>
      </c>
      <c r="H20" s="17">
        <v>-0.516692940083604</v>
      </c>
      <c r="K20" s="16">
        <v>45623</v>
      </c>
      <c r="L20" s="17" t="s">
        <v>62</v>
      </c>
      <c r="M20" s="17">
        <v>-0.15287113934100816</v>
      </c>
      <c r="N20" s="17">
        <v>-3.6285234231162624</v>
      </c>
      <c r="P20" s="16">
        <v>45623</v>
      </c>
      <c r="Q20" s="17" t="s">
        <v>69</v>
      </c>
      <c r="R20" s="17">
        <v>-0.48062287822878297</v>
      </c>
      <c r="V20" s="17">
        <v>-0.24607994166777172</v>
      </c>
      <c r="W20" s="17">
        <v>-3.6285234231162624</v>
      </c>
    </row>
    <row r="21" spans="1:23" x14ac:dyDescent="0.2">
      <c r="A21" s="16">
        <v>45618</v>
      </c>
      <c r="B21" s="17" t="s">
        <v>52</v>
      </c>
      <c r="C21" s="17">
        <v>-0.19860464216634435</v>
      </c>
      <c r="D21" s="17">
        <v>-0.18949719302913356</v>
      </c>
      <c r="F21" s="16">
        <v>45618</v>
      </c>
      <c r="G21" s="17" t="s">
        <v>61</v>
      </c>
      <c r="H21" s="17">
        <v>-0.27022595596755516</v>
      </c>
      <c r="K21" s="16">
        <v>45623</v>
      </c>
      <c r="L21" s="17" t="s">
        <v>63</v>
      </c>
      <c r="M21" s="17">
        <v>-0.42092568493150639</v>
      </c>
      <c r="N21" s="17">
        <v>-0.81391037506088659</v>
      </c>
      <c r="P21" s="16">
        <v>45623</v>
      </c>
      <c r="Q21" s="17" t="s">
        <v>70</v>
      </c>
      <c r="R21" s="17">
        <v>-0.6852790501723468</v>
      </c>
      <c r="V21" s="17">
        <v>-0.18949719302913356</v>
      </c>
      <c r="W21" s="17">
        <v>-0.81391037506088659</v>
      </c>
    </row>
    <row r="22" spans="1:23" x14ac:dyDescent="0.2">
      <c r="A22" s="9"/>
      <c r="C22" s="17">
        <v>-0.12651737853486608</v>
      </c>
      <c r="D22" s="17">
        <v>-0.28271416813639016</v>
      </c>
      <c r="F22" s="9"/>
      <c r="K22" s="16">
        <v>45623</v>
      </c>
      <c r="L22" s="17" t="s">
        <v>64</v>
      </c>
      <c r="M22" s="17">
        <v>-0.29174815489749362</v>
      </c>
      <c r="N22" s="17">
        <v>-0.14955204331121216</v>
      </c>
      <c r="P22" s="16">
        <v>45623</v>
      </c>
      <c r="Q22" s="17" t="s">
        <v>71</v>
      </c>
      <c r="R22" s="17">
        <v>-0.29552131410256405</v>
      </c>
      <c r="V22" s="17">
        <v>-0.28271416813639016</v>
      </c>
      <c r="W22" s="17">
        <v>-0.14955204331121216</v>
      </c>
    </row>
    <row r="23" spans="1:23" x14ac:dyDescent="0.2">
      <c r="A23" s="15" t="s">
        <v>2</v>
      </c>
      <c r="B23" s="15" t="s">
        <v>3</v>
      </c>
      <c r="C23" s="17">
        <v>-9.571898066783853E-2</v>
      </c>
      <c r="D23" s="17">
        <v>-0.28942669860627113</v>
      </c>
      <c r="F23" s="15" t="s">
        <v>2</v>
      </c>
      <c r="G23" s="15" t="s">
        <v>3</v>
      </c>
      <c r="H23" s="15" t="s">
        <v>20</v>
      </c>
      <c r="K23" s="16">
        <v>45623</v>
      </c>
      <c r="L23" s="17" t="s">
        <v>65</v>
      </c>
      <c r="M23" s="17"/>
      <c r="N23" s="17"/>
      <c r="P23" s="16">
        <v>45623</v>
      </c>
      <c r="Q23" s="17" t="s">
        <v>72</v>
      </c>
      <c r="R23" s="17">
        <v>-0.3734785129174546</v>
      </c>
      <c r="V23" s="17">
        <v>-0.28942669860627113</v>
      </c>
    </row>
    <row r="24" spans="1:23" x14ac:dyDescent="0.2">
      <c r="A24" s="16">
        <v>45623</v>
      </c>
      <c r="B24" s="17" t="s">
        <v>44</v>
      </c>
      <c r="C24" s="17">
        <v>-0.3014142506142507</v>
      </c>
      <c r="D24" s="17">
        <v>-0.35581931144915929</v>
      </c>
      <c r="F24" s="16">
        <v>45623</v>
      </c>
      <c r="G24" s="17" t="s">
        <v>53</v>
      </c>
      <c r="H24" s="17">
        <v>-0.24607994166777172</v>
      </c>
      <c r="K24" s="16">
        <v>45623</v>
      </c>
      <c r="L24" s="17" t="s">
        <v>66</v>
      </c>
      <c r="M24" s="17"/>
      <c r="N24" s="17"/>
      <c r="P24" s="16">
        <v>45623</v>
      </c>
      <c r="Q24" s="17" t="s">
        <v>73</v>
      </c>
      <c r="R24" s="17"/>
      <c r="V24" s="17">
        <v>-0.35581931144915929</v>
      </c>
    </row>
    <row r="25" spans="1:23" x14ac:dyDescent="0.2">
      <c r="A25" s="16">
        <v>45623</v>
      </c>
      <c r="B25" s="17" t="s">
        <v>45</v>
      </c>
      <c r="C25" s="17">
        <v>-0.42112377191963768</v>
      </c>
      <c r="D25" s="17">
        <v>-0.25809108533841091</v>
      </c>
      <c r="F25" s="16">
        <v>45623</v>
      </c>
      <c r="G25" s="17" t="s">
        <v>54</v>
      </c>
      <c r="H25" s="17">
        <v>-0.18949719302913356</v>
      </c>
      <c r="K25" s="16">
        <v>45623</v>
      </c>
      <c r="L25" s="17" t="s">
        <v>67</v>
      </c>
      <c r="M25" s="17"/>
      <c r="N25" s="17"/>
      <c r="P25" s="16">
        <v>45623</v>
      </c>
      <c r="Q25" s="17" t="s">
        <v>74</v>
      </c>
      <c r="R25" s="17">
        <v>-0.81391037506088659</v>
      </c>
      <c r="V25" s="17">
        <v>-0.25809108533841091</v>
      </c>
    </row>
    <row r="26" spans="1:23" x14ac:dyDescent="0.2">
      <c r="A26" s="16">
        <v>45623</v>
      </c>
      <c r="B26" s="17" t="s">
        <v>46</v>
      </c>
      <c r="C26" s="17">
        <v>-0.65396104437605462</v>
      </c>
      <c r="D26" s="17">
        <v>-0.27320486339579447</v>
      </c>
      <c r="F26" s="16">
        <v>45623</v>
      </c>
      <c r="G26" s="17" t="s">
        <v>55</v>
      </c>
      <c r="H26" s="17">
        <v>-0.28271416813639016</v>
      </c>
      <c r="K26" s="16">
        <v>45623</v>
      </c>
      <c r="L26" s="17" t="s">
        <v>68</v>
      </c>
      <c r="M26" s="17"/>
      <c r="N26" s="17"/>
      <c r="P26" s="16">
        <v>45623</v>
      </c>
      <c r="Q26" s="17" t="s">
        <v>75</v>
      </c>
      <c r="R26" s="17">
        <v>-0.14955204331121216</v>
      </c>
      <c r="V26" s="17">
        <v>-0.27320486339579447</v>
      </c>
    </row>
    <row r="27" spans="1:23" x14ac:dyDescent="0.2">
      <c r="A27" s="16">
        <v>45623</v>
      </c>
      <c r="B27" s="17" t="s">
        <v>47</v>
      </c>
      <c r="C27" s="17">
        <v>-0.14473339055793982</v>
      </c>
      <c r="D27" s="17">
        <v>-0.43303376683697137</v>
      </c>
      <c r="F27" s="16">
        <v>45623</v>
      </c>
      <c r="G27" s="17" t="s">
        <v>56</v>
      </c>
      <c r="H27" s="17">
        <v>-0.28942669860627113</v>
      </c>
      <c r="K27" s="9"/>
      <c r="L27" s="10"/>
      <c r="M27" s="10"/>
      <c r="P27" s="9"/>
      <c r="Q27" s="10"/>
      <c r="R27" s="10"/>
      <c r="V27" s="17">
        <v>-0.43303376683697137</v>
      </c>
    </row>
    <row r="28" spans="1:23" x14ac:dyDescent="0.2">
      <c r="A28" s="16">
        <v>45623</v>
      </c>
      <c r="B28" s="17" t="s">
        <v>48</v>
      </c>
      <c r="C28" s="17">
        <v>-0.22936733866157719</v>
      </c>
      <c r="D28" s="17">
        <v>-0.27256929316338324</v>
      </c>
      <c r="F28" s="16">
        <v>45623</v>
      </c>
      <c r="G28" s="17" t="s">
        <v>57</v>
      </c>
      <c r="H28" s="17">
        <v>-0.35581931144915929</v>
      </c>
      <c r="K28" s="15" t="s">
        <v>76</v>
      </c>
      <c r="L28" s="15" t="s">
        <v>78</v>
      </c>
      <c r="M28" s="15" t="s">
        <v>77</v>
      </c>
      <c r="N28" s="12"/>
      <c r="O28" s="12"/>
      <c r="P28" s="15" t="s">
        <v>76</v>
      </c>
      <c r="Q28" s="15" t="s">
        <v>78</v>
      </c>
      <c r="R28" s="15" t="s">
        <v>77</v>
      </c>
      <c r="V28" s="17">
        <v>-0.27256929316338324</v>
      </c>
    </row>
    <row r="29" spans="1:23" x14ac:dyDescent="0.2">
      <c r="A29" s="16">
        <v>45623</v>
      </c>
      <c r="B29" s="17" t="s">
        <v>49</v>
      </c>
      <c r="C29" s="17"/>
      <c r="D29" s="17"/>
      <c r="F29" s="16">
        <v>45623</v>
      </c>
      <c r="G29" s="17" t="s">
        <v>58</v>
      </c>
      <c r="H29" s="17">
        <v>-0.25809108533841091</v>
      </c>
      <c r="K29" s="17">
        <v>0</v>
      </c>
      <c r="L29" s="17">
        <f>AVERAGE(M2:M8)</f>
        <v>-0.41038847706663356</v>
      </c>
      <c r="M29" s="17">
        <f>STDEV(M2:M8)</f>
        <v>0.10286595046198706</v>
      </c>
      <c r="N29" s="12"/>
      <c r="O29" s="12"/>
      <c r="P29" s="17">
        <v>0</v>
      </c>
      <c r="Q29" s="17">
        <f>AVERAGE(R2:R8)</f>
        <v>-0.32634834074265406</v>
      </c>
      <c r="R29" s="17">
        <f>STDEV(R2:R8)</f>
        <v>0.12466281756741765</v>
      </c>
      <c r="V29" s="17"/>
    </row>
    <row r="30" spans="1:23" x14ac:dyDescent="0.2">
      <c r="A30" s="16">
        <v>45623</v>
      </c>
      <c r="B30" s="17" t="s">
        <v>50</v>
      </c>
      <c r="C30" s="17"/>
      <c r="D30" s="17"/>
      <c r="F30" s="16">
        <v>45623</v>
      </c>
      <c r="G30" s="17" t="s">
        <v>59</v>
      </c>
      <c r="H30" s="17">
        <v>-0.27320486339579447</v>
      </c>
      <c r="K30" s="17">
        <v>5</v>
      </c>
      <c r="L30" s="17">
        <f>AVERAGE(M11:M17)</f>
        <v>-0.37741459953964746</v>
      </c>
      <c r="M30" s="17">
        <f>STDEV(M9:M15)</f>
        <v>0.1109543293023255</v>
      </c>
      <c r="N30" s="12"/>
      <c r="O30" s="12"/>
      <c r="P30" s="17">
        <v>5</v>
      </c>
      <c r="Q30" s="17">
        <f>AVERAGE(R11:R17)</f>
        <v>-0.53681872870829705</v>
      </c>
      <c r="R30" s="17">
        <f>STDEV(R11:R17)</f>
        <v>0.23376226262326893</v>
      </c>
    </row>
    <row r="31" spans="1:23" x14ac:dyDescent="0.2">
      <c r="A31" s="16">
        <v>45623</v>
      </c>
      <c r="B31" s="17" t="s">
        <v>51</v>
      </c>
      <c r="C31" s="17"/>
      <c r="D31" s="17"/>
      <c r="F31" s="16">
        <v>45623</v>
      </c>
      <c r="G31" s="17" t="s">
        <v>60</v>
      </c>
      <c r="H31" s="17">
        <v>-0.43303376683697137</v>
      </c>
      <c r="K31" s="17">
        <v>10</v>
      </c>
      <c r="L31" s="17">
        <f>AVERAGE(M20:M26)</f>
        <v>-0.28851499305666939</v>
      </c>
      <c r="M31" s="17">
        <f>STDEV(M16:M22)</f>
        <v>0.1053240336940764</v>
      </c>
      <c r="N31" s="12"/>
      <c r="O31" s="12"/>
      <c r="P31" s="17">
        <v>10</v>
      </c>
      <c r="Q31" s="17">
        <f>AVERAGE(R20:R26)</f>
        <v>-0.46639402896554127</v>
      </c>
      <c r="R31" s="17">
        <f>STDEV(R20:R26)</f>
        <v>0.24783072656312169</v>
      </c>
    </row>
    <row r="32" spans="1:23" x14ac:dyDescent="0.2">
      <c r="A32" s="16">
        <v>45623</v>
      </c>
      <c r="B32" s="17" t="s">
        <v>52</v>
      </c>
      <c r="C32" s="17"/>
      <c r="D32" s="17"/>
      <c r="E32" s="12"/>
      <c r="F32" s="16">
        <v>45623</v>
      </c>
      <c r="G32" s="17" t="s">
        <v>61</v>
      </c>
      <c r="H32" s="17">
        <v>-0.27256929316338324</v>
      </c>
      <c r="I32" s="12"/>
      <c r="J32" s="12"/>
      <c r="K32" s="9"/>
      <c r="L32" s="10"/>
      <c r="M32" s="10"/>
      <c r="N32" s="12"/>
      <c r="O32" s="12"/>
      <c r="P32" s="9"/>
      <c r="Q32" s="10"/>
      <c r="R32" s="10"/>
    </row>
    <row r="33" spans="1:17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1:17" x14ac:dyDescent="0.2">
      <c r="A34" s="15" t="s">
        <v>76</v>
      </c>
      <c r="B34" s="15" t="s">
        <v>78</v>
      </c>
      <c r="C34" s="15" t="s">
        <v>77</v>
      </c>
      <c r="D34" s="12"/>
      <c r="E34" s="12"/>
      <c r="F34" s="15" t="s">
        <v>76</v>
      </c>
      <c r="G34" s="15" t="s">
        <v>78</v>
      </c>
      <c r="H34" s="15" t="s">
        <v>77</v>
      </c>
      <c r="I34" s="12"/>
      <c r="J34" s="12"/>
      <c r="K34" s="6"/>
      <c r="L34" s="6"/>
      <c r="M34" s="12"/>
      <c r="N34" s="12"/>
      <c r="O34" s="12"/>
      <c r="P34" s="6"/>
      <c r="Q34" s="6"/>
    </row>
    <row r="35" spans="1:17" x14ac:dyDescent="0.2">
      <c r="A35" s="17">
        <v>0</v>
      </c>
      <c r="B35" s="17">
        <f>AVERAGE(C2:C10)</f>
        <v>-0.2772379739074185</v>
      </c>
      <c r="C35" s="17">
        <f>STDEV(C2:C10)</f>
        <v>0.14352241587664602</v>
      </c>
      <c r="D35" s="12"/>
      <c r="E35" s="12"/>
      <c r="F35" s="17">
        <v>0</v>
      </c>
      <c r="G35" s="17">
        <f>AVERAGE(H2:H10)</f>
        <v>-0.21743288607040537</v>
      </c>
      <c r="H35" s="17">
        <f>STDEV(H2:H10)</f>
        <v>7.0961786762696086E-2</v>
      </c>
      <c r="I35" s="12"/>
      <c r="J35" s="12"/>
      <c r="K35" s="12"/>
      <c r="L35" s="12"/>
      <c r="M35" s="12"/>
      <c r="N35" s="12"/>
      <c r="O35" s="12"/>
      <c r="P35" s="12"/>
      <c r="Q35" s="12"/>
    </row>
    <row r="36" spans="1:17" x14ac:dyDescent="0.2">
      <c r="A36" s="17">
        <v>5</v>
      </c>
      <c r="B36" s="17">
        <f>AVERAGE(C13:C21)</f>
        <v>-0.21849492757901798</v>
      </c>
      <c r="C36" s="17">
        <f>STDEV(C11:C19)</f>
        <v>9.23530491987401E-2</v>
      </c>
      <c r="D36" s="12"/>
      <c r="E36" s="12"/>
      <c r="F36" s="17">
        <v>5</v>
      </c>
      <c r="G36" s="17">
        <f>AVERAGE(H13:H21)</f>
        <v>-0.33103541279939991</v>
      </c>
      <c r="H36" s="17">
        <f>STDEV(H13:H21)</f>
        <v>0.11969471749312421</v>
      </c>
      <c r="I36" s="12"/>
      <c r="J36" s="12"/>
      <c r="K36" s="12"/>
      <c r="L36" s="12"/>
      <c r="M36" s="12"/>
      <c r="N36" s="12"/>
      <c r="O36" s="12"/>
      <c r="P36" s="12"/>
      <c r="Q36" s="12"/>
    </row>
    <row r="37" spans="1:17" x14ac:dyDescent="0.2">
      <c r="A37" s="17">
        <v>10</v>
      </c>
      <c r="B37" s="17">
        <f>AVERAGE(C24:C32)</f>
        <v>-0.35011995922589201</v>
      </c>
      <c r="C37" s="17">
        <f>STDEV(C20:C28)</f>
        <v>0.17653258253764367</v>
      </c>
      <c r="D37" s="12"/>
      <c r="E37" s="12"/>
      <c r="F37" s="17">
        <v>10</v>
      </c>
      <c r="G37" s="17">
        <f>AVERAGE(H24:H32)</f>
        <v>-0.28893736906925394</v>
      </c>
      <c r="H37" s="17">
        <f>STDEV(H24:H32)</f>
        <v>6.9343312851151029E-2</v>
      </c>
      <c r="I37" s="12"/>
      <c r="J37" s="12"/>
      <c r="K37" s="12"/>
      <c r="L37" s="12"/>
      <c r="M37" s="12"/>
      <c r="N37" s="12"/>
      <c r="O37" s="12"/>
      <c r="P37" s="12"/>
      <c r="Q37" s="12"/>
    </row>
    <row r="41" spans="1:17" x14ac:dyDescent="0.2">
      <c r="A41" s="19" t="s">
        <v>79</v>
      </c>
      <c r="B41" s="6"/>
      <c r="C41" s="6"/>
      <c r="F41" s="20" t="s">
        <v>80</v>
      </c>
      <c r="G41" s="6"/>
      <c r="H41" s="6"/>
    </row>
    <row r="42" spans="1:17" x14ac:dyDescent="0.2">
      <c r="A42" s="15" t="s">
        <v>76</v>
      </c>
      <c r="B42" s="15" t="s">
        <v>22</v>
      </c>
      <c r="C42" s="15" t="s">
        <v>31</v>
      </c>
      <c r="F42" s="15" t="s">
        <v>76</v>
      </c>
      <c r="G42" s="15" t="s">
        <v>22</v>
      </c>
      <c r="H42" s="15" t="s">
        <v>31</v>
      </c>
      <c r="K42" s="15" t="s">
        <v>76</v>
      </c>
      <c r="L42" s="15" t="s">
        <v>99</v>
      </c>
      <c r="M42" s="15" t="s">
        <v>100</v>
      </c>
    </row>
    <row r="43" spans="1:17" x14ac:dyDescent="0.2">
      <c r="A43" s="17">
        <v>0</v>
      </c>
      <c r="B43" s="17">
        <v>-0.2772379739074185</v>
      </c>
      <c r="C43" s="17">
        <v>-0.21743288607040537</v>
      </c>
      <c r="F43" s="17">
        <v>0</v>
      </c>
      <c r="G43" s="17">
        <v>-0.41038847706663356</v>
      </c>
      <c r="H43" s="17">
        <v>-0.32634834074265406</v>
      </c>
      <c r="K43" s="17">
        <v>0</v>
      </c>
      <c r="L43" s="17">
        <v>-0.21743288607040537</v>
      </c>
      <c r="M43" s="17">
        <v>-0.32634834074265406</v>
      </c>
    </row>
    <row r="44" spans="1:17" x14ac:dyDescent="0.2">
      <c r="A44" s="17">
        <v>5</v>
      </c>
      <c r="B44" s="17">
        <v>-0.2448256813305372</v>
      </c>
      <c r="C44" s="17">
        <v>-0.33103541279939991</v>
      </c>
      <c r="F44" s="17">
        <v>5</v>
      </c>
      <c r="G44" s="17">
        <v>-0.38647945189879518</v>
      </c>
      <c r="H44" s="17">
        <v>-0.53681872870829705</v>
      </c>
      <c r="K44" s="17">
        <v>5</v>
      </c>
      <c r="L44" s="17">
        <v>-0.33103541279939991</v>
      </c>
      <c r="M44" s="17">
        <v>-0.53681872870829705</v>
      </c>
    </row>
    <row r="45" spans="1:17" x14ac:dyDescent="0.2">
      <c r="A45" s="17">
        <v>10</v>
      </c>
      <c r="B45" s="17">
        <v>-0.26337311532050106</v>
      </c>
      <c r="C45" s="17">
        <v>-0.28893736906925394</v>
      </c>
      <c r="F45" s="17">
        <v>10</v>
      </c>
      <c r="G45" s="17">
        <v>-0.34368935875731266</v>
      </c>
      <c r="H45" s="17">
        <v>-0.91812679955850141</v>
      </c>
      <c r="K45" s="17">
        <v>10</v>
      </c>
      <c r="L45" s="17">
        <v>-0.28893736906925394</v>
      </c>
      <c r="M45" s="17">
        <v>-0.91812679955850141</v>
      </c>
    </row>
    <row r="46" spans="1:17" x14ac:dyDescent="0.2">
      <c r="Q46" t="s">
        <v>81</v>
      </c>
    </row>
    <row r="48" spans="1:17" x14ac:dyDescent="0.2">
      <c r="Q48" t="s">
        <v>82</v>
      </c>
    </row>
    <row r="49" spans="1:23" x14ac:dyDescent="0.2">
      <c r="Q49" t="s">
        <v>83</v>
      </c>
      <c r="R49" t="s">
        <v>84</v>
      </c>
      <c r="S49" t="s">
        <v>85</v>
      </c>
      <c r="T49" t="s">
        <v>86</v>
      </c>
      <c r="U49" t="s">
        <v>87</v>
      </c>
    </row>
    <row r="50" spans="1:23" x14ac:dyDescent="0.2">
      <c r="Q50" t="s">
        <v>20</v>
      </c>
      <c r="R50">
        <v>27</v>
      </c>
      <c r="S50">
        <v>-7.5366510114515348</v>
      </c>
      <c r="T50">
        <v>-0.27913522264635315</v>
      </c>
      <c r="U50">
        <v>9.7207375488475335E-3</v>
      </c>
    </row>
    <row r="51" spans="1:23" x14ac:dyDescent="0.2">
      <c r="Q51" t="s">
        <v>20</v>
      </c>
      <c r="R51">
        <v>21</v>
      </c>
      <c r="S51">
        <v>-12.469057083066163</v>
      </c>
      <c r="T51">
        <v>-0.59376462300315058</v>
      </c>
      <c r="U51">
        <v>0.52792973653450015</v>
      </c>
    </row>
    <row r="54" spans="1:23" x14ac:dyDescent="0.2">
      <c r="Q54" t="s">
        <v>88</v>
      </c>
    </row>
    <row r="55" spans="1:23" x14ac:dyDescent="0.2">
      <c r="Q55" t="s">
        <v>89</v>
      </c>
      <c r="R55" t="s">
        <v>90</v>
      </c>
      <c r="S55" t="s">
        <v>91</v>
      </c>
      <c r="T55" t="s">
        <v>92</v>
      </c>
      <c r="U55" t="s">
        <v>93</v>
      </c>
      <c r="V55" t="s">
        <v>94</v>
      </c>
      <c r="W55" t="s">
        <v>95</v>
      </c>
    </row>
    <row r="56" spans="1:23" x14ac:dyDescent="0.2">
      <c r="Q56" t="s">
        <v>96</v>
      </c>
      <c r="R56">
        <v>1.16933897865737</v>
      </c>
      <c r="S56">
        <v>1</v>
      </c>
      <c r="T56">
        <v>1.16933897865737</v>
      </c>
      <c r="U56">
        <v>4.9752966175256814</v>
      </c>
      <c r="V56">
        <v>3.0630379429587684E-2</v>
      </c>
      <c r="W56">
        <v>4.0517485650619669</v>
      </c>
    </row>
    <row r="57" spans="1:23" x14ac:dyDescent="0.2">
      <c r="Q57" t="s">
        <v>97</v>
      </c>
      <c r="R57">
        <v>10.811333906960044</v>
      </c>
      <c r="S57">
        <v>46</v>
      </c>
      <c r="T57">
        <v>0.23502899797739227</v>
      </c>
    </row>
    <row r="59" spans="1:23" x14ac:dyDescent="0.2">
      <c r="Q59" t="s">
        <v>98</v>
      </c>
      <c r="R59">
        <v>11.980672885617414</v>
      </c>
      <c r="S59">
        <v>47</v>
      </c>
    </row>
    <row r="64" spans="1:23" x14ac:dyDescent="0.2">
      <c r="A64" t="s">
        <v>81</v>
      </c>
    </row>
    <row r="66" spans="1:15" x14ac:dyDescent="0.2">
      <c r="A66" t="s">
        <v>82</v>
      </c>
      <c r="I66" t="s">
        <v>81</v>
      </c>
    </row>
    <row r="67" spans="1:15" x14ac:dyDescent="0.2">
      <c r="A67" t="s">
        <v>83</v>
      </c>
      <c r="B67" t="s">
        <v>84</v>
      </c>
      <c r="C67" t="s">
        <v>85</v>
      </c>
      <c r="D67" t="s">
        <v>86</v>
      </c>
      <c r="E67" t="s">
        <v>87</v>
      </c>
    </row>
    <row r="68" spans="1:15" x14ac:dyDescent="0.2">
      <c r="A68" t="s">
        <v>20</v>
      </c>
      <c r="B68">
        <v>27</v>
      </c>
      <c r="C68">
        <v>-7.0689309350261089</v>
      </c>
      <c r="D68">
        <v>-0.26181225685281884</v>
      </c>
      <c r="E68">
        <v>1.873432973024157E-2</v>
      </c>
      <c r="I68" t="s">
        <v>82</v>
      </c>
    </row>
    <row r="69" spans="1:15" x14ac:dyDescent="0.2">
      <c r="A69" t="s">
        <v>20</v>
      </c>
      <c r="B69">
        <v>27</v>
      </c>
      <c r="C69">
        <v>-7.5366510114515348</v>
      </c>
      <c r="D69">
        <v>-0.27913522264635315</v>
      </c>
      <c r="E69">
        <v>9.7207375488475335E-3</v>
      </c>
      <c r="I69" t="s">
        <v>83</v>
      </c>
      <c r="J69" t="s">
        <v>84</v>
      </c>
      <c r="K69" t="s">
        <v>85</v>
      </c>
      <c r="L69" t="s">
        <v>86</v>
      </c>
      <c r="M69" t="s">
        <v>87</v>
      </c>
    </row>
    <row r="70" spans="1:15" x14ac:dyDescent="0.2">
      <c r="I70" t="s">
        <v>20</v>
      </c>
      <c r="J70">
        <v>21</v>
      </c>
      <c r="K70">
        <v>-7.9839010140591888</v>
      </c>
      <c r="L70">
        <v>-0.38018576257424708</v>
      </c>
      <c r="M70">
        <v>1.0994956401547304E-2</v>
      </c>
    </row>
    <row r="71" spans="1:15" x14ac:dyDescent="0.2">
      <c r="I71" t="s">
        <v>20</v>
      </c>
      <c r="J71">
        <v>21</v>
      </c>
      <c r="K71">
        <v>-12.469057083066163</v>
      </c>
      <c r="L71">
        <v>-0.59376462300315058</v>
      </c>
      <c r="M71">
        <v>0.52792973653450015</v>
      </c>
    </row>
    <row r="72" spans="1:15" x14ac:dyDescent="0.2">
      <c r="A72" t="s">
        <v>88</v>
      </c>
    </row>
    <row r="73" spans="1:15" x14ac:dyDescent="0.2">
      <c r="A73" t="s">
        <v>89</v>
      </c>
      <c r="B73" t="s">
        <v>90</v>
      </c>
      <c r="C73" t="s">
        <v>91</v>
      </c>
      <c r="D73" t="s">
        <v>92</v>
      </c>
      <c r="E73" t="s">
        <v>93</v>
      </c>
      <c r="F73" t="s">
        <v>94</v>
      </c>
      <c r="G73" t="s">
        <v>95</v>
      </c>
    </row>
    <row r="74" spans="1:15" x14ac:dyDescent="0.2">
      <c r="A74" t="s">
        <v>96</v>
      </c>
      <c r="B74">
        <v>4.0511494424335659E-3</v>
      </c>
      <c r="C74">
        <v>1</v>
      </c>
      <c r="D74">
        <v>4.0511494424335659E-3</v>
      </c>
      <c r="E74">
        <v>0.28474010640703412</v>
      </c>
      <c r="F74">
        <v>0.5958847688942972</v>
      </c>
      <c r="G74">
        <v>4.0266312223621803</v>
      </c>
      <c r="I74" t="s">
        <v>88</v>
      </c>
    </row>
    <row r="75" spans="1:15" x14ac:dyDescent="0.2">
      <c r="A75" t="s">
        <v>97</v>
      </c>
      <c r="B75">
        <v>0.73983174925631534</v>
      </c>
      <c r="C75">
        <v>52</v>
      </c>
      <c r="D75">
        <v>1.4227533639544526E-2</v>
      </c>
      <c r="I75" t="s">
        <v>89</v>
      </c>
      <c r="J75" t="s">
        <v>90</v>
      </c>
      <c r="K75" t="s">
        <v>91</v>
      </c>
      <c r="L75" t="s">
        <v>92</v>
      </c>
      <c r="M75" t="s">
        <v>93</v>
      </c>
      <c r="N75" t="s">
        <v>94</v>
      </c>
      <c r="O75" t="s">
        <v>95</v>
      </c>
    </row>
    <row r="76" spans="1:15" x14ac:dyDescent="0.2">
      <c r="I76" t="s">
        <v>96</v>
      </c>
      <c r="J76">
        <v>0.47896726103214249</v>
      </c>
      <c r="K76">
        <v>1</v>
      </c>
      <c r="L76">
        <v>0.47896726103214249</v>
      </c>
      <c r="M76">
        <v>1.7774923558345086</v>
      </c>
      <c r="N76">
        <v>0.19000119571201191</v>
      </c>
      <c r="O76">
        <v>4.0847456507375073</v>
      </c>
    </row>
    <row r="77" spans="1:15" x14ac:dyDescent="0.2">
      <c r="A77" t="s">
        <v>98</v>
      </c>
      <c r="B77">
        <v>0.74388289869874891</v>
      </c>
      <c r="C77">
        <v>53</v>
      </c>
      <c r="I77" t="s">
        <v>97</v>
      </c>
      <c r="J77">
        <v>10.778493858720958</v>
      </c>
      <c r="K77">
        <v>40</v>
      </c>
      <c r="L77">
        <v>0.26946234646802397</v>
      </c>
    </row>
    <row r="79" spans="1:15" x14ac:dyDescent="0.2">
      <c r="I79" t="s">
        <v>98</v>
      </c>
      <c r="J79">
        <v>11.257461119753101</v>
      </c>
      <c r="K79">
        <v>41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265EF50-3A51-3B45-9D65-00180EE7AF76}">
          <xm:f>Figures!1:1048576</xm:f>
        </x15:webExtension>
        <x15:webExtension appRef="{65E52EE7-07E7-7549-BCF7-1371CDC8F53C}">
          <xm:f>Figures!$V$1:$W$29</xm:f>
        </x15:webExtension>
        <x15:webExtension appRef="{90E18B7F-8B05-7646-A154-6FD259406E9C}">
          <xm:f>Figures!$Q$46:$X$60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31D25-FAF6-CC40-9EEF-CD1CF15F3123}">
  <dimension ref="A6:K8"/>
  <sheetViews>
    <sheetView workbookViewId="0">
      <selection activeCell="D3" sqref="D3"/>
    </sheetView>
  </sheetViews>
  <sheetFormatPr baseColWidth="10" defaultRowHeight="16" x14ac:dyDescent="0.2"/>
  <sheetData>
    <row r="6" spans="1:11" x14ac:dyDescent="0.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</row>
    <row r="7" spans="1:11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</row>
    <row r="8" spans="1:11" x14ac:dyDescent="0.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</row>
  </sheetData>
  <mergeCells count="2">
    <mergeCell ref="A7:K8"/>
    <mergeCell ref="A6:K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CDEE-3D27-8E42-BBC1-ECD1C79059D7}">
  <dimension ref="A1:K26"/>
  <sheetViews>
    <sheetView tabSelected="1" workbookViewId="0">
      <selection activeCell="O31" sqref="O31"/>
    </sheetView>
  </sheetViews>
  <sheetFormatPr baseColWidth="10" defaultRowHeight="16" x14ac:dyDescent="0.2"/>
  <sheetData>
    <row r="1" spans="1:11" x14ac:dyDescent="0.2">
      <c r="A1" s="22" t="s">
        <v>105</v>
      </c>
      <c r="G1" s="22" t="s">
        <v>106</v>
      </c>
    </row>
    <row r="2" spans="1:11" x14ac:dyDescent="0.2">
      <c r="A2" s="22" t="s">
        <v>2</v>
      </c>
      <c r="B2" t="s">
        <v>101</v>
      </c>
      <c r="C2" t="s">
        <v>102</v>
      </c>
      <c r="D2" t="s">
        <v>103</v>
      </c>
      <c r="E2" t="s">
        <v>104</v>
      </c>
      <c r="G2" s="22" t="s">
        <v>2</v>
      </c>
      <c r="H2" t="s">
        <v>101</v>
      </c>
      <c r="I2" t="s">
        <v>102</v>
      </c>
      <c r="J2" t="s">
        <v>103</v>
      </c>
      <c r="K2" t="s">
        <v>104</v>
      </c>
    </row>
    <row r="3" spans="1:11" x14ac:dyDescent="0.2">
      <c r="A3" s="22">
        <v>45611</v>
      </c>
      <c r="B3">
        <v>23.4</v>
      </c>
      <c r="C3">
        <v>38.409999999999997</v>
      </c>
      <c r="D3">
        <v>8</v>
      </c>
      <c r="E3">
        <v>3.9</v>
      </c>
      <c r="G3" s="22">
        <v>45611</v>
      </c>
      <c r="H3">
        <v>23.1</v>
      </c>
      <c r="I3">
        <v>38.39</v>
      </c>
      <c r="J3">
        <v>8.01</v>
      </c>
      <c r="K3">
        <v>4.16</v>
      </c>
    </row>
    <row r="4" spans="1:11" x14ac:dyDescent="0.2">
      <c r="A4" s="22">
        <v>45612</v>
      </c>
      <c r="B4">
        <v>23.4</v>
      </c>
      <c r="C4">
        <v>37.85</v>
      </c>
      <c r="D4">
        <v>7.98</v>
      </c>
      <c r="E4">
        <v>4.63</v>
      </c>
      <c r="G4" s="22">
        <v>45612</v>
      </c>
      <c r="H4">
        <v>24</v>
      </c>
      <c r="I4">
        <v>37.76</v>
      </c>
      <c r="J4">
        <v>8</v>
      </c>
      <c r="K4">
        <v>4.68</v>
      </c>
    </row>
    <row r="5" spans="1:11" x14ac:dyDescent="0.2">
      <c r="A5" s="22">
        <v>45613</v>
      </c>
      <c r="B5">
        <v>23.4</v>
      </c>
      <c r="C5">
        <v>38.25</v>
      </c>
      <c r="D5">
        <v>7.99</v>
      </c>
      <c r="E5">
        <v>4.43</v>
      </c>
      <c r="G5" s="22">
        <v>45613</v>
      </c>
      <c r="H5">
        <v>25.8</v>
      </c>
      <c r="I5">
        <v>38.17</v>
      </c>
      <c r="J5">
        <v>7.98</v>
      </c>
      <c r="K5">
        <v>4.2699999999999996</v>
      </c>
    </row>
    <row r="6" spans="1:11" x14ac:dyDescent="0.2">
      <c r="A6" s="22">
        <v>45614</v>
      </c>
      <c r="B6">
        <v>23.4</v>
      </c>
      <c r="C6">
        <v>38.21</v>
      </c>
      <c r="D6">
        <v>7.99</v>
      </c>
      <c r="E6">
        <v>5.07</v>
      </c>
      <c r="G6" s="22">
        <v>45614</v>
      </c>
      <c r="H6">
        <v>27.1</v>
      </c>
      <c r="I6">
        <v>38.24</v>
      </c>
      <c r="J6">
        <v>7.97</v>
      </c>
      <c r="K6">
        <v>4.66</v>
      </c>
    </row>
    <row r="7" spans="1:11" x14ac:dyDescent="0.2">
      <c r="A7" s="22">
        <v>45614</v>
      </c>
      <c r="B7">
        <v>23.4</v>
      </c>
      <c r="C7">
        <v>38.35</v>
      </c>
      <c r="D7">
        <v>8.01</v>
      </c>
      <c r="E7">
        <v>4.63</v>
      </c>
      <c r="G7" s="22">
        <v>45614</v>
      </c>
      <c r="H7">
        <v>27.4</v>
      </c>
      <c r="I7">
        <v>38.33</v>
      </c>
      <c r="J7">
        <v>7.97</v>
      </c>
      <c r="K7">
        <v>4.21</v>
      </c>
    </row>
    <row r="8" spans="1:11" x14ac:dyDescent="0.2">
      <c r="A8" s="22">
        <v>45615</v>
      </c>
      <c r="B8">
        <v>23.6</v>
      </c>
      <c r="C8">
        <v>38.33</v>
      </c>
      <c r="D8">
        <v>7.99</v>
      </c>
      <c r="E8">
        <v>4.8</v>
      </c>
      <c r="G8" s="22">
        <v>45615</v>
      </c>
      <c r="H8">
        <v>27.3</v>
      </c>
      <c r="I8">
        <v>38.340000000000003</v>
      </c>
      <c r="J8">
        <v>7.96</v>
      </c>
      <c r="K8">
        <v>4.42</v>
      </c>
    </row>
    <row r="9" spans="1:11" x14ac:dyDescent="0.2">
      <c r="A9" s="22">
        <v>45615</v>
      </c>
      <c r="B9">
        <v>23.4</v>
      </c>
      <c r="C9">
        <v>38.35</v>
      </c>
      <c r="D9">
        <v>8.01</v>
      </c>
      <c r="E9">
        <v>5.54</v>
      </c>
      <c r="G9" s="22">
        <v>45615</v>
      </c>
      <c r="H9">
        <v>27.4</v>
      </c>
      <c r="I9">
        <v>38.36</v>
      </c>
      <c r="J9">
        <v>7.99</v>
      </c>
      <c r="K9">
        <v>5.03</v>
      </c>
    </row>
    <row r="10" spans="1:11" x14ac:dyDescent="0.2">
      <c r="A10" s="22">
        <v>45616</v>
      </c>
      <c r="B10">
        <v>23.6</v>
      </c>
      <c r="C10">
        <v>38.35</v>
      </c>
      <c r="D10">
        <v>7.96</v>
      </c>
      <c r="E10">
        <v>5.81</v>
      </c>
      <c r="G10" s="22">
        <v>45616</v>
      </c>
      <c r="H10">
        <v>27.5</v>
      </c>
      <c r="I10">
        <v>38.380000000000003</v>
      </c>
      <c r="J10">
        <v>7.95</v>
      </c>
      <c r="K10">
        <v>5.37</v>
      </c>
    </row>
    <row r="11" spans="1:11" x14ac:dyDescent="0.2">
      <c r="A11" s="22">
        <v>45616</v>
      </c>
      <c r="B11">
        <v>23.6</v>
      </c>
      <c r="C11">
        <v>38.299999999999997</v>
      </c>
      <c r="D11">
        <v>8.01</v>
      </c>
      <c r="E11">
        <v>5.14</v>
      </c>
      <c r="G11" s="22">
        <v>45616</v>
      </c>
      <c r="H11">
        <v>27.3</v>
      </c>
      <c r="I11">
        <v>38.31</v>
      </c>
      <c r="J11">
        <v>7.99</v>
      </c>
      <c r="K11">
        <v>4.71</v>
      </c>
    </row>
    <row r="12" spans="1:11" x14ac:dyDescent="0.2">
      <c r="A12" s="22">
        <v>45617</v>
      </c>
      <c r="B12">
        <v>23.7</v>
      </c>
      <c r="C12">
        <v>38.28</v>
      </c>
      <c r="D12">
        <v>7.97</v>
      </c>
      <c r="E12">
        <v>5.21</v>
      </c>
      <c r="G12" s="22">
        <v>45617</v>
      </c>
      <c r="H12">
        <v>27.3</v>
      </c>
      <c r="I12">
        <v>38.32</v>
      </c>
      <c r="J12">
        <v>7.95</v>
      </c>
      <c r="K12">
        <v>4.7300000000000004</v>
      </c>
    </row>
    <row r="13" spans="1:11" x14ac:dyDescent="0.2">
      <c r="A13" s="22">
        <v>45617</v>
      </c>
      <c r="B13">
        <v>23.6</v>
      </c>
      <c r="C13">
        <v>38.26</v>
      </c>
      <c r="D13">
        <v>8</v>
      </c>
      <c r="E13">
        <v>5.03</v>
      </c>
      <c r="G13" s="22">
        <v>45617</v>
      </c>
      <c r="H13">
        <v>27.4</v>
      </c>
      <c r="I13">
        <v>38.53</v>
      </c>
      <c r="J13">
        <v>7.93</v>
      </c>
      <c r="K13">
        <v>4.6500000000000004</v>
      </c>
    </row>
    <row r="14" spans="1:11" x14ac:dyDescent="0.2">
      <c r="A14" s="22">
        <v>45618</v>
      </c>
      <c r="B14">
        <v>23.5</v>
      </c>
      <c r="C14">
        <v>38.25</v>
      </c>
      <c r="D14">
        <v>7.97</v>
      </c>
      <c r="E14">
        <v>4.91</v>
      </c>
      <c r="G14" s="22">
        <v>45618</v>
      </c>
      <c r="H14">
        <v>27.5</v>
      </c>
      <c r="I14">
        <v>38.25</v>
      </c>
      <c r="J14">
        <v>7.95</v>
      </c>
      <c r="K14">
        <v>4.47</v>
      </c>
    </row>
    <row r="15" spans="1:11" x14ac:dyDescent="0.2">
      <c r="A15" s="22">
        <v>45618</v>
      </c>
      <c r="B15">
        <v>23.5</v>
      </c>
      <c r="C15">
        <v>37.08</v>
      </c>
      <c r="D15">
        <v>8.02</v>
      </c>
      <c r="E15">
        <v>5.25</v>
      </c>
      <c r="G15" s="22">
        <v>45618</v>
      </c>
      <c r="H15">
        <v>27.2</v>
      </c>
      <c r="I15">
        <v>37.119999999999997</v>
      </c>
      <c r="J15">
        <v>8</v>
      </c>
      <c r="K15">
        <v>4.72</v>
      </c>
    </row>
    <row r="16" spans="1:11" x14ac:dyDescent="0.2">
      <c r="A16" s="22">
        <v>45619</v>
      </c>
      <c r="B16">
        <v>23.7</v>
      </c>
      <c r="C16">
        <v>37.549999999999997</v>
      </c>
      <c r="D16">
        <v>7.97</v>
      </c>
      <c r="E16">
        <v>5.42</v>
      </c>
      <c r="G16" s="22">
        <v>45619</v>
      </c>
      <c r="H16">
        <v>27.4</v>
      </c>
      <c r="I16">
        <v>37.549999999999997</v>
      </c>
      <c r="J16">
        <v>7.94</v>
      </c>
      <c r="K16">
        <v>4.99</v>
      </c>
    </row>
    <row r="17" spans="1:11" x14ac:dyDescent="0.2">
      <c r="A17" s="22">
        <v>45619</v>
      </c>
      <c r="B17">
        <v>23.6</v>
      </c>
      <c r="C17">
        <v>37.81</v>
      </c>
      <c r="D17">
        <v>8.01</v>
      </c>
      <c r="E17">
        <v>5.35</v>
      </c>
      <c r="G17" s="22">
        <v>45619</v>
      </c>
      <c r="H17">
        <v>27.3</v>
      </c>
      <c r="I17">
        <v>37.880000000000003</v>
      </c>
      <c r="J17">
        <v>7.99</v>
      </c>
      <c r="K17">
        <v>4.72</v>
      </c>
    </row>
    <row r="18" spans="1:11" x14ac:dyDescent="0.2">
      <c r="A18" s="22">
        <v>45620</v>
      </c>
      <c r="B18">
        <v>23.5</v>
      </c>
      <c r="C18">
        <v>37.799999999999997</v>
      </c>
      <c r="D18">
        <v>7.97</v>
      </c>
      <c r="E18">
        <v>5.07</v>
      </c>
      <c r="G18" s="22">
        <v>45620</v>
      </c>
      <c r="H18">
        <v>27.4</v>
      </c>
      <c r="I18">
        <v>37.93</v>
      </c>
      <c r="J18">
        <v>7.96</v>
      </c>
      <c r="K18">
        <v>5.24</v>
      </c>
    </row>
    <row r="19" spans="1:11" x14ac:dyDescent="0.2">
      <c r="A19" s="22">
        <v>45620</v>
      </c>
      <c r="B19">
        <v>23.6</v>
      </c>
      <c r="C19">
        <v>37.82</v>
      </c>
      <c r="D19">
        <v>8.02</v>
      </c>
      <c r="E19">
        <v>5.68</v>
      </c>
      <c r="G19" s="22">
        <v>45620</v>
      </c>
      <c r="H19">
        <v>27.5</v>
      </c>
      <c r="I19">
        <v>37.96</v>
      </c>
      <c r="J19">
        <v>8.01</v>
      </c>
      <c r="K19">
        <v>4.99</v>
      </c>
    </row>
    <row r="20" spans="1:11" x14ac:dyDescent="0.2">
      <c r="A20" s="22">
        <v>45621</v>
      </c>
      <c r="B20">
        <v>23.4</v>
      </c>
      <c r="C20">
        <v>37.99</v>
      </c>
      <c r="D20">
        <v>8</v>
      </c>
      <c r="E20">
        <v>5.65</v>
      </c>
      <c r="G20" s="22">
        <v>45621</v>
      </c>
      <c r="H20">
        <v>27.3</v>
      </c>
      <c r="I20">
        <v>38.03</v>
      </c>
      <c r="J20">
        <v>7.97</v>
      </c>
      <c r="K20">
        <v>5.0199999999999996</v>
      </c>
    </row>
    <row r="21" spans="1:11" x14ac:dyDescent="0.2">
      <c r="A21" s="22">
        <v>45621</v>
      </c>
      <c r="B21">
        <v>23.4</v>
      </c>
      <c r="C21">
        <v>37.94</v>
      </c>
      <c r="D21">
        <v>8.01</v>
      </c>
      <c r="E21">
        <v>5.2</v>
      </c>
      <c r="G21" s="22">
        <v>45621</v>
      </c>
      <c r="H21">
        <v>27.5</v>
      </c>
      <c r="I21">
        <v>37.15</v>
      </c>
      <c r="J21">
        <v>7.99</v>
      </c>
      <c r="K21">
        <v>4.7699999999999996</v>
      </c>
    </row>
    <row r="22" spans="1:11" x14ac:dyDescent="0.2">
      <c r="A22" s="22">
        <v>45622</v>
      </c>
      <c r="B22">
        <v>23.4</v>
      </c>
      <c r="C22">
        <v>38</v>
      </c>
      <c r="D22">
        <v>7.99</v>
      </c>
      <c r="E22">
        <v>4.97</v>
      </c>
      <c r="G22" s="22">
        <v>45622</v>
      </c>
      <c r="H22">
        <v>27.5</v>
      </c>
      <c r="I22">
        <v>38.01</v>
      </c>
      <c r="J22">
        <v>7.96</v>
      </c>
      <c r="K22">
        <v>4.5999999999999996</v>
      </c>
    </row>
    <row r="23" spans="1:11" x14ac:dyDescent="0.2">
      <c r="A23" s="22">
        <v>45622</v>
      </c>
      <c r="B23">
        <v>23.5</v>
      </c>
      <c r="C23">
        <v>37.96</v>
      </c>
      <c r="D23">
        <v>7.99</v>
      </c>
      <c r="E23">
        <v>5.0599999999999996</v>
      </c>
      <c r="G23" s="22">
        <v>45622</v>
      </c>
      <c r="H23">
        <v>27.6</v>
      </c>
      <c r="I23">
        <v>37.950000000000003</v>
      </c>
      <c r="J23">
        <v>7.97</v>
      </c>
      <c r="K23">
        <v>4.57</v>
      </c>
    </row>
    <row r="24" spans="1:11" x14ac:dyDescent="0.2">
      <c r="A24" s="22">
        <v>45623</v>
      </c>
      <c r="B24">
        <v>23.5</v>
      </c>
      <c r="C24">
        <v>37.99</v>
      </c>
      <c r="D24">
        <v>7.98</v>
      </c>
      <c r="E24">
        <v>5.04</v>
      </c>
      <c r="G24" s="22">
        <v>45623</v>
      </c>
      <c r="H24">
        <v>27.6</v>
      </c>
      <c r="I24">
        <v>38</v>
      </c>
      <c r="J24">
        <v>7.95</v>
      </c>
      <c r="K24">
        <v>4.57</v>
      </c>
    </row>
    <row r="25" spans="1:11" x14ac:dyDescent="0.2">
      <c r="A25" s="22"/>
      <c r="G25" s="22"/>
    </row>
    <row r="26" spans="1:11" x14ac:dyDescent="0.2">
      <c r="B26">
        <f>AVERAGE(B6:B24)</f>
        <v>23.521052631578947</v>
      </c>
      <c r="C26">
        <f>AVERAGE(C6:C24)</f>
        <v>38.032631578947374</v>
      </c>
      <c r="D26">
        <f>AVERAGE(D6:D24)</f>
        <v>7.993157894736842</v>
      </c>
      <c r="E26">
        <f>AVERAGE(E6:E24)</f>
        <v>5.2015789473684215</v>
      </c>
      <c r="H26">
        <f>AVERAGE(H6:H24)</f>
        <v>27.394736842105264</v>
      </c>
      <c r="I26">
        <f>AVERAGE(I6:I24)</f>
        <v>38.033684210526317</v>
      </c>
      <c r="J26">
        <f>AVERAGE(J6:J24)</f>
        <v>7.9684210526315775</v>
      </c>
      <c r="K26">
        <f>AVERAGE(K6:K24)</f>
        <v>4.759999999999998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 0</vt:lpstr>
      <vt:lpstr>Day 5</vt:lpstr>
      <vt:lpstr>Day 10</vt:lpstr>
      <vt:lpstr>Figures</vt:lpstr>
      <vt:lpstr>Sheet1</vt:lpstr>
      <vt:lpstr>YSI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Carbonne</dc:creator>
  <cp:lastModifiedBy>Daniel Morehouse</cp:lastModifiedBy>
  <dcterms:created xsi:type="dcterms:W3CDTF">2024-05-06T18:35:27Z</dcterms:created>
  <dcterms:modified xsi:type="dcterms:W3CDTF">2024-12-05T22:34:04Z</dcterms:modified>
</cp:coreProperties>
</file>