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gramming\coursera\deeplearning.ai\2 advanced learning algorithms\"/>
    </mc:Choice>
  </mc:AlternateContent>
  <xr:revisionPtr revIDLastSave="0" documentId="13_ncr:1_{ADAE1F3C-02BE-46BF-8DFD-3C2767DB7AFD}" xr6:coauthVersionLast="47" xr6:coauthVersionMax="47" xr10:uidLastSave="{00000000-0000-0000-0000-000000000000}"/>
  <bookViews>
    <workbookView xWindow="-120" yWindow="-120" windowWidth="38640" windowHeight="21120" activeTab="2" xr2:uid="{62670D86-46B6-4595-A2FC-AA45BAFFF06D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0" i="3" l="1"/>
  <c r="AB26" i="3"/>
  <c r="AB67" i="3"/>
  <c r="AC67" i="3"/>
  <c r="AB68" i="3"/>
  <c r="AC68" i="3"/>
  <c r="AB69" i="3"/>
  <c r="AC69" i="3"/>
  <c r="AB70" i="3"/>
  <c r="AC70" i="3"/>
  <c r="AB71" i="3"/>
  <c r="AC71" i="3"/>
  <c r="AB72" i="3"/>
  <c r="AC72" i="3"/>
  <c r="AB73" i="3"/>
  <c r="AC73" i="3"/>
  <c r="AB74" i="3"/>
  <c r="AC74" i="3"/>
  <c r="AB75" i="3"/>
  <c r="AC75" i="3"/>
  <c r="AC66" i="3"/>
  <c r="AB66" i="3"/>
  <c r="AC78" i="3"/>
  <c r="AB78" i="3"/>
  <c r="AC13" i="3"/>
  <c r="AD13" i="3"/>
  <c r="AD17" i="3" s="1"/>
  <c r="AD21" i="3" s="1"/>
  <c r="AE13" i="3"/>
  <c r="AF13" i="3"/>
  <c r="AG13" i="3"/>
  <c r="AH13" i="3"/>
  <c r="AI13" i="3"/>
  <c r="AJ13" i="3"/>
  <c r="AK13" i="3"/>
  <c r="AL13" i="3"/>
  <c r="AM13" i="3"/>
  <c r="AN13" i="3"/>
  <c r="AO13" i="3"/>
  <c r="AP13" i="3"/>
  <c r="AP17" i="3" s="1"/>
  <c r="AP21" i="3" s="1"/>
  <c r="AQ13" i="3"/>
  <c r="AR13" i="3"/>
  <c r="AS13" i="3"/>
  <c r="AT13" i="3"/>
  <c r="AT17" i="3" s="1"/>
  <c r="AT21" i="3" s="1"/>
  <c r="AU13" i="3"/>
  <c r="AV13" i="3"/>
  <c r="AW13" i="3"/>
  <c r="AX13" i="3"/>
  <c r="AY13" i="3"/>
  <c r="AZ13" i="3"/>
  <c r="AB10" i="3"/>
  <c r="AC10" i="3"/>
  <c r="AD10" i="3"/>
  <c r="AE10" i="3"/>
  <c r="AF10" i="3"/>
  <c r="AG10" i="3"/>
  <c r="AG17" i="3" s="1"/>
  <c r="AG21" i="3" s="1"/>
  <c r="AH10" i="3"/>
  <c r="AI10" i="3"/>
  <c r="AJ10" i="3"/>
  <c r="AK10" i="3"/>
  <c r="AL10" i="3"/>
  <c r="AM10" i="3"/>
  <c r="AN10" i="3"/>
  <c r="AO10" i="3"/>
  <c r="AO17" i="3" s="1"/>
  <c r="AO21" i="3" s="1"/>
  <c r="AP10" i="3"/>
  <c r="AQ10" i="3"/>
  <c r="AR10" i="3"/>
  <c r="AS10" i="3"/>
  <c r="AT10" i="3"/>
  <c r="AU10" i="3"/>
  <c r="AV10" i="3"/>
  <c r="AW10" i="3"/>
  <c r="AW16" i="3" s="1"/>
  <c r="AW20" i="3" s="1"/>
  <c r="AX10" i="3"/>
  <c r="AY10" i="3"/>
  <c r="AZ10" i="3"/>
  <c r="AC9" i="3"/>
  <c r="AD9" i="3"/>
  <c r="AE9" i="3"/>
  <c r="AF9" i="3"/>
  <c r="AG9" i="3"/>
  <c r="AH9" i="3"/>
  <c r="AI9" i="3"/>
  <c r="AI17" i="3" s="1"/>
  <c r="AI21" i="3" s="1"/>
  <c r="AJ9" i="3"/>
  <c r="AK9" i="3"/>
  <c r="AL9" i="3"/>
  <c r="AM9" i="3"/>
  <c r="AN9" i="3"/>
  <c r="AO9" i="3"/>
  <c r="AP9" i="3"/>
  <c r="AQ9" i="3"/>
  <c r="AQ17" i="3" s="1"/>
  <c r="AQ21" i="3" s="1"/>
  <c r="AR9" i="3"/>
  <c r="AS9" i="3"/>
  <c r="AT9" i="3"/>
  <c r="AU9" i="3"/>
  <c r="AV9" i="3"/>
  <c r="AW9" i="3"/>
  <c r="AX9" i="3"/>
  <c r="AY9" i="3"/>
  <c r="AY17" i="3" s="1"/>
  <c r="AY21" i="3" s="1"/>
  <c r="AZ9" i="3"/>
  <c r="AB13" i="3"/>
  <c r="AB16" i="3" s="1"/>
  <c r="AB20" i="3" s="1"/>
  <c r="AB9" i="3"/>
  <c r="AC53" i="3"/>
  <c r="AD53" i="3"/>
  <c r="AE53" i="3"/>
  <c r="AF53" i="3"/>
  <c r="AG53" i="3"/>
  <c r="AH53" i="3"/>
  <c r="AI53" i="3"/>
  <c r="AJ53" i="3"/>
  <c r="AK53" i="3"/>
  <c r="AB53" i="3"/>
  <c r="AB27" i="3"/>
  <c r="AC27" i="3"/>
  <c r="AD27" i="3"/>
  <c r="AE27" i="3"/>
  <c r="AF27" i="3"/>
  <c r="AG27" i="3"/>
  <c r="AH27" i="3"/>
  <c r="AI27" i="3"/>
  <c r="AJ27" i="3"/>
  <c r="AK27" i="3"/>
  <c r="AB28" i="3"/>
  <c r="AC28" i="3"/>
  <c r="AD28" i="3"/>
  <c r="AE28" i="3"/>
  <c r="AF28" i="3"/>
  <c r="AG28" i="3"/>
  <c r="AH28" i="3"/>
  <c r="AI28" i="3"/>
  <c r="AJ28" i="3"/>
  <c r="AK28" i="3"/>
  <c r="AB29" i="3"/>
  <c r="AC29" i="3"/>
  <c r="AD29" i="3"/>
  <c r="AE29" i="3"/>
  <c r="AF29" i="3"/>
  <c r="AG29" i="3"/>
  <c r="AH29" i="3"/>
  <c r="AI29" i="3"/>
  <c r="AJ29" i="3"/>
  <c r="AK29" i="3"/>
  <c r="AB30" i="3"/>
  <c r="AC30" i="3"/>
  <c r="AD30" i="3"/>
  <c r="AE30" i="3"/>
  <c r="AF30" i="3"/>
  <c r="AG30" i="3"/>
  <c r="AH30" i="3"/>
  <c r="AI30" i="3"/>
  <c r="AJ30" i="3"/>
  <c r="AK30" i="3"/>
  <c r="AB31" i="3"/>
  <c r="AC31" i="3"/>
  <c r="AD31" i="3"/>
  <c r="AE31" i="3"/>
  <c r="AF31" i="3"/>
  <c r="AG31" i="3"/>
  <c r="AH31" i="3"/>
  <c r="AI31" i="3"/>
  <c r="AJ31" i="3"/>
  <c r="AK31" i="3"/>
  <c r="AB32" i="3"/>
  <c r="AC32" i="3"/>
  <c r="AD32" i="3"/>
  <c r="AE32" i="3"/>
  <c r="AF32" i="3"/>
  <c r="AG32" i="3"/>
  <c r="AH32" i="3"/>
  <c r="AI32" i="3"/>
  <c r="AJ32" i="3"/>
  <c r="AK32" i="3"/>
  <c r="AB33" i="3"/>
  <c r="AC33" i="3"/>
  <c r="AD33" i="3"/>
  <c r="AE33" i="3"/>
  <c r="AF33" i="3"/>
  <c r="AG33" i="3"/>
  <c r="AH33" i="3"/>
  <c r="AI33" i="3"/>
  <c r="AJ33" i="3"/>
  <c r="AK33" i="3"/>
  <c r="AB34" i="3"/>
  <c r="AC34" i="3"/>
  <c r="AD34" i="3"/>
  <c r="AE34" i="3"/>
  <c r="AF34" i="3"/>
  <c r="AG34" i="3"/>
  <c r="AH34" i="3"/>
  <c r="AI34" i="3"/>
  <c r="AJ34" i="3"/>
  <c r="AK34" i="3"/>
  <c r="AB35" i="3"/>
  <c r="AC35" i="3"/>
  <c r="AD35" i="3"/>
  <c r="AE35" i="3"/>
  <c r="AF35" i="3"/>
  <c r="AG35" i="3"/>
  <c r="AH35" i="3"/>
  <c r="AI35" i="3"/>
  <c r="AJ35" i="3"/>
  <c r="AK35" i="3"/>
  <c r="AB36" i="3"/>
  <c r="AC36" i="3"/>
  <c r="AD36" i="3"/>
  <c r="AE36" i="3"/>
  <c r="AF36" i="3"/>
  <c r="AG36" i="3"/>
  <c r="AH36" i="3"/>
  <c r="AI36" i="3"/>
  <c r="AJ36" i="3"/>
  <c r="AK36" i="3"/>
  <c r="AB37" i="3"/>
  <c r="AC37" i="3"/>
  <c r="AD37" i="3"/>
  <c r="AE37" i="3"/>
  <c r="AF37" i="3"/>
  <c r="AG37" i="3"/>
  <c r="AH37" i="3"/>
  <c r="AI37" i="3"/>
  <c r="AJ37" i="3"/>
  <c r="AK37" i="3"/>
  <c r="AB38" i="3"/>
  <c r="AC38" i="3"/>
  <c r="AD38" i="3"/>
  <c r="AE38" i="3"/>
  <c r="AF38" i="3"/>
  <c r="AG38" i="3"/>
  <c r="AH38" i="3"/>
  <c r="AI38" i="3"/>
  <c r="AJ38" i="3"/>
  <c r="AK38" i="3"/>
  <c r="AB39" i="3"/>
  <c r="AC39" i="3"/>
  <c r="AD39" i="3"/>
  <c r="AE39" i="3"/>
  <c r="AF39" i="3"/>
  <c r="AG39" i="3"/>
  <c r="AH39" i="3"/>
  <c r="AI39" i="3"/>
  <c r="AJ39" i="3"/>
  <c r="AK39" i="3"/>
  <c r="AB40" i="3"/>
  <c r="AC40" i="3"/>
  <c r="AD40" i="3"/>
  <c r="AE40" i="3"/>
  <c r="AF40" i="3"/>
  <c r="AG40" i="3"/>
  <c r="AH40" i="3"/>
  <c r="AI40" i="3"/>
  <c r="AJ40" i="3"/>
  <c r="AK40" i="3"/>
  <c r="AB41" i="3"/>
  <c r="AC41" i="3"/>
  <c r="AD41" i="3"/>
  <c r="AE41" i="3"/>
  <c r="AF41" i="3"/>
  <c r="AG41" i="3"/>
  <c r="AH41" i="3"/>
  <c r="AI41" i="3"/>
  <c r="AJ41" i="3"/>
  <c r="AK41" i="3"/>
  <c r="AB42" i="3"/>
  <c r="AC42" i="3"/>
  <c r="AD42" i="3"/>
  <c r="AE42" i="3"/>
  <c r="AF42" i="3"/>
  <c r="AG42" i="3"/>
  <c r="AH42" i="3"/>
  <c r="AI42" i="3"/>
  <c r="AJ42" i="3"/>
  <c r="AK42" i="3"/>
  <c r="AB43" i="3"/>
  <c r="AC43" i="3"/>
  <c r="AD43" i="3"/>
  <c r="AE43" i="3"/>
  <c r="AF43" i="3"/>
  <c r="AG43" i="3"/>
  <c r="AH43" i="3"/>
  <c r="AI43" i="3"/>
  <c r="AJ43" i="3"/>
  <c r="AK43" i="3"/>
  <c r="AB44" i="3"/>
  <c r="AC44" i="3"/>
  <c r="AD44" i="3"/>
  <c r="AE44" i="3"/>
  <c r="AF44" i="3"/>
  <c r="AG44" i="3"/>
  <c r="AH44" i="3"/>
  <c r="AI44" i="3"/>
  <c r="AJ44" i="3"/>
  <c r="AK44" i="3"/>
  <c r="AB45" i="3"/>
  <c r="AC45" i="3"/>
  <c r="AD45" i="3"/>
  <c r="AE45" i="3"/>
  <c r="AF45" i="3"/>
  <c r="AG45" i="3"/>
  <c r="AH45" i="3"/>
  <c r="AI45" i="3"/>
  <c r="AJ45" i="3"/>
  <c r="AK45" i="3"/>
  <c r="AB46" i="3"/>
  <c r="AC46" i="3"/>
  <c r="AD46" i="3"/>
  <c r="AE46" i="3"/>
  <c r="AF46" i="3"/>
  <c r="AG46" i="3"/>
  <c r="AH46" i="3"/>
  <c r="AI46" i="3"/>
  <c r="AJ46" i="3"/>
  <c r="AK46" i="3"/>
  <c r="AB47" i="3"/>
  <c r="AC47" i="3"/>
  <c r="AD47" i="3"/>
  <c r="AE47" i="3"/>
  <c r="AF47" i="3"/>
  <c r="AG47" i="3"/>
  <c r="AH47" i="3"/>
  <c r="AI47" i="3"/>
  <c r="AJ47" i="3"/>
  <c r="AK47" i="3"/>
  <c r="AB48" i="3"/>
  <c r="AC48" i="3"/>
  <c r="AD48" i="3"/>
  <c r="AE48" i="3"/>
  <c r="AF48" i="3"/>
  <c r="AG48" i="3"/>
  <c r="AH48" i="3"/>
  <c r="AI48" i="3"/>
  <c r="AJ48" i="3"/>
  <c r="AK48" i="3"/>
  <c r="AB49" i="3"/>
  <c r="AC49" i="3"/>
  <c r="AD49" i="3"/>
  <c r="AE49" i="3"/>
  <c r="AF49" i="3"/>
  <c r="AG49" i="3"/>
  <c r="AH49" i="3"/>
  <c r="AI49" i="3"/>
  <c r="AJ49" i="3"/>
  <c r="AK49" i="3"/>
  <c r="AB50" i="3"/>
  <c r="AD50" i="3"/>
  <c r="AE50" i="3"/>
  <c r="AF50" i="3"/>
  <c r="AG50" i="3"/>
  <c r="AH50" i="3"/>
  <c r="AI50" i="3"/>
  <c r="AJ50" i="3"/>
  <c r="AK50" i="3"/>
  <c r="AC26" i="3"/>
  <c r="AD26" i="3"/>
  <c r="AE26" i="3"/>
  <c r="AF26" i="3"/>
  <c r="AG26" i="3"/>
  <c r="AH26" i="3"/>
  <c r="AI26" i="3"/>
  <c r="AJ26" i="3"/>
  <c r="AK26" i="3"/>
  <c r="AX17" i="3"/>
  <c r="AX21" i="3" s="1"/>
  <c r="AV17" i="3"/>
  <c r="AV21" i="3" s="1"/>
  <c r="AU17" i="3"/>
  <c r="AU21" i="3" s="1"/>
  <c r="AS17" i="3"/>
  <c r="AS21" i="3" s="1"/>
  <c r="AN17" i="3"/>
  <c r="AN21" i="3" s="1"/>
  <c r="AM17" i="3"/>
  <c r="AM21" i="3" s="1"/>
  <c r="AL17" i="3"/>
  <c r="AL21" i="3" s="1"/>
  <c r="AK17" i="3"/>
  <c r="AK21" i="3" s="1"/>
  <c r="AH17" i="3"/>
  <c r="AH21" i="3" s="1"/>
  <c r="AF17" i="3"/>
  <c r="AF21" i="3" s="1"/>
  <c r="AE17" i="3"/>
  <c r="AE21" i="3" s="1"/>
  <c r="AC17" i="3"/>
  <c r="AC21" i="3" s="1"/>
  <c r="AX16" i="3"/>
  <c r="AX20" i="3" s="1"/>
  <c r="AV16" i="3"/>
  <c r="AV20" i="3" s="1"/>
  <c r="AU16" i="3"/>
  <c r="AU20" i="3" s="1"/>
  <c r="AT16" i="3"/>
  <c r="AT20" i="3" s="1"/>
  <c r="AS16" i="3"/>
  <c r="AS20" i="3" s="1"/>
  <c r="AP16" i="3"/>
  <c r="AP20" i="3" s="1"/>
  <c r="AN16" i="3"/>
  <c r="AN20" i="3" s="1"/>
  <c r="AM16" i="3"/>
  <c r="AM20" i="3" s="1"/>
  <c r="AL16" i="3"/>
  <c r="AL20" i="3" s="1"/>
  <c r="AK16" i="3"/>
  <c r="AK20" i="3" s="1"/>
  <c r="AH16" i="3"/>
  <c r="AH20" i="3" s="1"/>
  <c r="AF16" i="3"/>
  <c r="AF20" i="3" s="1"/>
  <c r="AE16" i="3"/>
  <c r="AE20" i="3" s="1"/>
  <c r="AD16" i="3"/>
  <c r="AD20" i="3" s="1"/>
  <c r="AC16" i="3"/>
  <c r="AC20" i="3" s="1"/>
  <c r="A39" i="1"/>
  <c r="A17" i="3"/>
  <c r="A21" i="3" s="1"/>
  <c r="B17" i="3"/>
  <c r="B21" i="3" s="1"/>
  <c r="C17" i="3"/>
  <c r="C21" i="3" s="1"/>
  <c r="D17" i="3"/>
  <c r="D21" i="3" s="1"/>
  <c r="E17" i="3"/>
  <c r="E21" i="3" s="1"/>
  <c r="F17" i="3"/>
  <c r="F21" i="3" s="1"/>
  <c r="G17" i="3"/>
  <c r="G21" i="3" s="1"/>
  <c r="H17" i="3"/>
  <c r="H21" i="3" s="1"/>
  <c r="I17" i="3"/>
  <c r="I21" i="3" s="1"/>
  <c r="J17" i="3"/>
  <c r="J21" i="3" s="1"/>
  <c r="K17" i="3"/>
  <c r="K21" i="3" s="1"/>
  <c r="L17" i="3"/>
  <c r="L21" i="3" s="1"/>
  <c r="M17" i="3"/>
  <c r="M21" i="3" s="1"/>
  <c r="N17" i="3"/>
  <c r="N21" i="3" s="1"/>
  <c r="O17" i="3"/>
  <c r="O21" i="3" s="1"/>
  <c r="P17" i="3"/>
  <c r="P21" i="3" s="1"/>
  <c r="Q17" i="3"/>
  <c r="Q21" i="3" s="1"/>
  <c r="R17" i="3"/>
  <c r="R21" i="3" s="1"/>
  <c r="S17" i="3"/>
  <c r="S21" i="3" s="1"/>
  <c r="T17" i="3"/>
  <c r="T21" i="3" s="1"/>
  <c r="U17" i="3"/>
  <c r="U21" i="3" s="1"/>
  <c r="V17" i="3"/>
  <c r="V21" i="3" s="1"/>
  <c r="W17" i="3"/>
  <c r="W21" i="3" s="1"/>
  <c r="X17" i="3"/>
  <c r="X21" i="3" s="1"/>
  <c r="Y17" i="3"/>
  <c r="Y21" i="3" s="1"/>
  <c r="B16" i="3"/>
  <c r="B20" i="3" s="1"/>
  <c r="C16" i="3"/>
  <c r="C20" i="3" s="1"/>
  <c r="D16" i="3"/>
  <c r="D20" i="3" s="1"/>
  <c r="E16" i="3"/>
  <c r="E20" i="3" s="1"/>
  <c r="F16" i="3"/>
  <c r="F20" i="3" s="1"/>
  <c r="G16" i="3"/>
  <c r="G20" i="3" s="1"/>
  <c r="H16" i="3"/>
  <c r="H20" i="3" s="1"/>
  <c r="I16" i="3"/>
  <c r="I20" i="3" s="1"/>
  <c r="J16" i="3"/>
  <c r="J20" i="3" s="1"/>
  <c r="K16" i="3"/>
  <c r="K20" i="3" s="1"/>
  <c r="L16" i="3"/>
  <c r="L20" i="3" s="1"/>
  <c r="M16" i="3"/>
  <c r="M20" i="3" s="1"/>
  <c r="N16" i="3"/>
  <c r="N20" i="3" s="1"/>
  <c r="O16" i="3"/>
  <c r="O20" i="3" s="1"/>
  <c r="P16" i="3"/>
  <c r="P20" i="3" s="1"/>
  <c r="Q16" i="3"/>
  <c r="Q20" i="3" s="1"/>
  <c r="R16" i="3"/>
  <c r="R20" i="3" s="1"/>
  <c r="S16" i="3"/>
  <c r="S20" i="3" s="1"/>
  <c r="T16" i="3"/>
  <c r="T20" i="3" s="1"/>
  <c r="U16" i="3"/>
  <c r="U20" i="3" s="1"/>
  <c r="V16" i="3"/>
  <c r="V20" i="3" s="1"/>
  <c r="W16" i="3"/>
  <c r="W20" i="3" s="1"/>
  <c r="X16" i="3"/>
  <c r="X20" i="3" s="1"/>
  <c r="Y16" i="3"/>
  <c r="Y20" i="3" s="1"/>
  <c r="A16" i="3"/>
  <c r="A20" i="3" s="1"/>
  <c r="S9" i="2"/>
  <c r="T21" i="2"/>
  <c r="S21" i="2"/>
  <c r="K22" i="2"/>
  <c r="L22" i="2"/>
  <c r="K23" i="2"/>
  <c r="L23" i="2"/>
  <c r="L21" i="2"/>
  <c r="K21" i="2"/>
  <c r="K10" i="2"/>
  <c r="L10" i="2"/>
  <c r="M10" i="2"/>
  <c r="L9" i="2"/>
  <c r="M9" i="2"/>
  <c r="K9" i="2"/>
  <c r="T36" i="2"/>
  <c r="S36" i="2"/>
  <c r="T33" i="2"/>
  <c r="S33" i="2"/>
  <c r="T32" i="2"/>
  <c r="T35" i="2" s="1"/>
  <c r="S32" i="2"/>
  <c r="S35" i="2" s="1"/>
  <c r="C17" i="2"/>
  <c r="C14" i="2"/>
  <c r="C18" i="2" s="1"/>
  <c r="B14" i="2"/>
  <c r="B18" i="2" s="1"/>
  <c r="A14" i="2"/>
  <c r="A18" i="2" s="1"/>
  <c r="C13" i="2"/>
  <c r="B13" i="2"/>
  <c r="B17" i="2" s="1"/>
  <c r="A13" i="2"/>
  <c r="A17" i="2" s="1"/>
  <c r="U9" i="2"/>
  <c r="T9" i="2"/>
  <c r="A26" i="1"/>
  <c r="K21" i="1"/>
  <c r="L22" i="1"/>
  <c r="K23" i="1"/>
  <c r="K22" i="1"/>
  <c r="L21" i="1"/>
  <c r="O33" i="1"/>
  <c r="O36" i="1" s="1"/>
  <c r="P33" i="1"/>
  <c r="P36" i="1" s="1"/>
  <c r="P32" i="1"/>
  <c r="P35" i="1" s="1"/>
  <c r="O32" i="1"/>
  <c r="O35" i="1" s="1"/>
  <c r="Q9" i="1"/>
  <c r="M13" i="1"/>
  <c r="M17" i="1" s="1"/>
  <c r="P9" i="1"/>
  <c r="O9" i="1"/>
  <c r="M10" i="1"/>
  <c r="M9" i="1"/>
  <c r="L10" i="1"/>
  <c r="L9" i="1"/>
  <c r="K10" i="1"/>
  <c r="K9" i="1"/>
  <c r="P21" i="1"/>
  <c r="O21" i="1"/>
  <c r="L23" i="1"/>
  <c r="C14" i="1"/>
  <c r="C18" i="1" s="1"/>
  <c r="B14" i="1"/>
  <c r="B18" i="1" s="1"/>
  <c r="A14" i="1"/>
  <c r="A18" i="1" s="1"/>
  <c r="B13" i="1"/>
  <c r="B17" i="1" s="1"/>
  <c r="C13" i="1"/>
  <c r="C17" i="1" s="1"/>
  <c r="A13" i="1"/>
  <c r="A17" i="1" s="1"/>
  <c r="AZ17" i="3" l="1"/>
  <c r="AZ21" i="3" s="1"/>
  <c r="AR17" i="3"/>
  <c r="AR21" i="3" s="1"/>
  <c r="AJ17" i="3"/>
  <c r="AJ21" i="3" s="1"/>
  <c r="AO16" i="3"/>
  <c r="AO20" i="3" s="1"/>
  <c r="AW17" i="3"/>
  <c r="AW21" i="3" s="1"/>
  <c r="AG16" i="3"/>
  <c r="AG20" i="3" s="1"/>
  <c r="AI16" i="3"/>
  <c r="AI20" i="3" s="1"/>
  <c r="AQ16" i="3"/>
  <c r="AQ20" i="3" s="1"/>
  <c r="AY16" i="3"/>
  <c r="AY20" i="3" s="1"/>
  <c r="AJ16" i="3"/>
  <c r="AJ20" i="3" s="1"/>
  <c r="AR16" i="3"/>
  <c r="AR20" i="3" s="1"/>
  <c r="AZ16" i="3"/>
  <c r="AZ20" i="3" s="1"/>
  <c r="AB17" i="3"/>
  <c r="AB21" i="3" s="1"/>
  <c r="AI56" i="3"/>
  <c r="AI60" i="3" s="1"/>
  <c r="AG57" i="3"/>
  <c r="AG61" i="3" s="1"/>
  <c r="AF57" i="3"/>
  <c r="AF61" i="3" s="1"/>
  <c r="AG56" i="3"/>
  <c r="AG60" i="3" s="1"/>
  <c r="AH56" i="3"/>
  <c r="AH60" i="3" s="1"/>
  <c r="AE57" i="3"/>
  <c r="AE61" i="3" s="1"/>
  <c r="AB56" i="3"/>
  <c r="AB60" i="3" s="1"/>
  <c r="AJ56" i="3"/>
  <c r="AJ60" i="3" s="1"/>
  <c r="AH57" i="3"/>
  <c r="AH61" i="3" s="1"/>
  <c r="AC56" i="3"/>
  <c r="AC60" i="3" s="1"/>
  <c r="AK56" i="3"/>
  <c r="AK60" i="3" s="1"/>
  <c r="AI57" i="3"/>
  <c r="AI61" i="3" s="1"/>
  <c r="AD56" i="3"/>
  <c r="AD60" i="3" s="1"/>
  <c r="AB57" i="3"/>
  <c r="AB61" i="3" s="1"/>
  <c r="AJ57" i="3"/>
  <c r="AJ61" i="3" s="1"/>
  <c r="AE56" i="3"/>
  <c r="AE60" i="3" s="1"/>
  <c r="AC57" i="3"/>
  <c r="AC61" i="3" s="1"/>
  <c r="AK57" i="3"/>
  <c r="AK61" i="3" s="1"/>
  <c r="AF56" i="3"/>
  <c r="AF60" i="3" s="1"/>
  <c r="AD57" i="3"/>
  <c r="AD61" i="3" s="1"/>
  <c r="A57" i="3"/>
  <c r="A61" i="3" s="1"/>
  <c r="I57" i="3"/>
  <c r="I61" i="3" s="1"/>
  <c r="B57" i="3"/>
  <c r="B61" i="3" s="1"/>
  <c r="J57" i="3"/>
  <c r="J61" i="3" s="1"/>
  <c r="C57" i="3"/>
  <c r="C61" i="3" s="1"/>
  <c r="D57" i="3"/>
  <c r="D61" i="3" s="1"/>
  <c r="E57" i="3"/>
  <c r="E61" i="3" s="1"/>
  <c r="F57" i="3"/>
  <c r="F61" i="3" s="1"/>
  <c r="G57" i="3"/>
  <c r="G61" i="3" s="1"/>
  <c r="H57" i="3"/>
  <c r="H61" i="3" s="1"/>
  <c r="H56" i="3"/>
  <c r="H60" i="3" s="1"/>
  <c r="I56" i="3"/>
  <c r="I60" i="3" s="1"/>
  <c r="B56" i="3"/>
  <c r="B60" i="3" s="1"/>
  <c r="J56" i="3"/>
  <c r="J60" i="3" s="1"/>
  <c r="C56" i="3"/>
  <c r="C60" i="3" s="1"/>
  <c r="A56" i="3"/>
  <c r="A60" i="3" s="1"/>
  <c r="D56" i="3"/>
  <c r="D60" i="3" s="1"/>
  <c r="E56" i="3"/>
  <c r="E60" i="3" s="1"/>
  <c r="G56" i="3"/>
  <c r="G60" i="3" s="1"/>
  <c r="F56" i="3"/>
  <c r="F60" i="3" s="1"/>
  <c r="L13" i="2"/>
  <c r="L17" i="2" s="1"/>
  <c r="S38" i="2"/>
  <c r="K13" i="2"/>
  <c r="K17" i="2" s="1"/>
  <c r="K26" i="2" s="1"/>
  <c r="M13" i="2"/>
  <c r="M17" i="2" s="1"/>
  <c r="A26" i="2"/>
  <c r="A30" i="2" s="1"/>
  <c r="B26" i="2"/>
  <c r="B30" i="2" s="1"/>
  <c r="B27" i="2"/>
  <c r="B31" i="2" s="1"/>
  <c r="A27" i="2"/>
  <c r="A31" i="2" s="1"/>
  <c r="K14" i="2"/>
  <c r="K18" i="2" s="1"/>
  <c r="L14" i="2"/>
  <c r="L18" i="2" s="1"/>
  <c r="M14" i="2"/>
  <c r="M18" i="2" s="1"/>
  <c r="O38" i="1"/>
  <c r="K26" i="1"/>
  <c r="M14" i="1"/>
  <c r="M18" i="1" s="1"/>
  <c r="L14" i="1"/>
  <c r="L18" i="1" s="1"/>
  <c r="K13" i="1"/>
  <c r="K17" i="1" s="1"/>
  <c r="L13" i="1"/>
  <c r="L17" i="1" s="1"/>
  <c r="K14" i="1"/>
  <c r="K18" i="1" s="1"/>
  <c r="A30" i="1"/>
  <c r="A27" i="1"/>
  <c r="A31" i="1" s="1"/>
  <c r="B27" i="1"/>
  <c r="B31" i="1" s="1"/>
  <c r="B35" i="1" s="1"/>
  <c r="B26" i="1"/>
  <c r="B30" i="1" s="1"/>
  <c r="AB82" i="3" l="1"/>
  <c r="AM67" i="3" s="1"/>
  <c r="AP67" i="3" s="1"/>
  <c r="AP82" i="3" s="1"/>
  <c r="AC82" i="3"/>
  <c r="AN67" i="3" s="1"/>
  <c r="AQ67" i="3" s="1"/>
  <c r="AQ82" i="3" s="1"/>
  <c r="AC81" i="3"/>
  <c r="AN66" i="3" s="1"/>
  <c r="AQ66" i="3" s="1"/>
  <c r="AQ81" i="3" s="1"/>
  <c r="AB81" i="3"/>
  <c r="AM66" i="3" s="1"/>
  <c r="AP66" i="3" s="1"/>
  <c r="AP81" i="3" s="1"/>
  <c r="B82" i="3"/>
  <c r="A82" i="3"/>
  <c r="A86" i="3" s="1"/>
  <c r="A81" i="3"/>
  <c r="B81" i="3"/>
  <c r="B85" i="3"/>
  <c r="A85" i="3"/>
  <c r="B86" i="3"/>
  <c r="L27" i="2"/>
  <c r="L31" i="2" s="1"/>
  <c r="L26" i="2"/>
  <c r="L30" i="2" s="1"/>
  <c r="K27" i="2"/>
  <c r="K31" i="2" s="1"/>
  <c r="K30" i="2"/>
  <c r="B35" i="2"/>
  <c r="A34" i="2"/>
  <c r="A35" i="2"/>
  <c r="A39" i="2" s="1"/>
  <c r="B34" i="2"/>
  <c r="A38" i="2" s="1"/>
  <c r="A42" i="2" s="1"/>
  <c r="K30" i="1"/>
  <c r="K27" i="1"/>
  <c r="L26" i="1"/>
  <c r="L30" i="1" s="1"/>
  <c r="L27" i="1"/>
  <c r="L31" i="1" s="1"/>
  <c r="B34" i="1"/>
  <c r="A38" i="1" s="1"/>
  <c r="A35" i="1"/>
  <c r="A34" i="1"/>
  <c r="AC86" i="3" l="1"/>
  <c r="AC90" i="3" s="1"/>
  <c r="AP84" i="3"/>
  <c r="AB86" i="3"/>
  <c r="AB85" i="3"/>
  <c r="AC85" i="3"/>
  <c r="A89" i="3"/>
  <c r="A90" i="3"/>
  <c r="A94" i="3" s="1"/>
  <c r="B90" i="3"/>
  <c r="B89" i="3"/>
  <c r="A93" i="3" s="1"/>
  <c r="L34" i="2"/>
  <c r="K38" i="2" s="1"/>
  <c r="K35" i="2"/>
  <c r="K39" i="2" s="1"/>
  <c r="K34" i="2"/>
  <c r="L35" i="2"/>
  <c r="K31" i="1"/>
  <c r="K35" i="1" s="1"/>
  <c r="K39" i="1" s="1"/>
  <c r="K34" i="1"/>
  <c r="L34" i="1"/>
  <c r="K38" i="1" s="1"/>
  <c r="A42" i="1"/>
  <c r="AC89" i="3" l="1"/>
  <c r="AB93" i="3" s="1"/>
  <c r="AB89" i="3"/>
  <c r="AB90" i="3"/>
  <c r="AB94" i="3" s="1"/>
  <c r="AB97" i="3" s="1"/>
  <c r="AB100" i="3" s="1"/>
  <c r="AB103" i="3" s="1"/>
  <c r="A97" i="3"/>
  <c r="K42" i="2"/>
  <c r="K45" i="2" s="1"/>
  <c r="K48" i="2" s="1"/>
  <c r="L35" i="1"/>
  <c r="K42" i="1"/>
  <c r="K45" i="1" s="1"/>
  <c r="K48" i="1" s="1"/>
</calcChain>
</file>

<file path=xl/sharedStrings.xml><?xml version="1.0" encoding="utf-8"?>
<sst xmlns="http://schemas.openxmlformats.org/spreadsheetml/2006/main" count="136" uniqueCount="54">
  <si>
    <t>x0</t>
  </si>
  <si>
    <t>x1</t>
  </si>
  <si>
    <t>y</t>
  </si>
  <si>
    <t>W0</t>
  </si>
  <si>
    <t>B0</t>
  </si>
  <si>
    <t>W1</t>
  </si>
  <si>
    <t>B1</t>
  </si>
  <si>
    <t>A0_out</t>
  </si>
  <si>
    <t>z0_out</t>
  </si>
  <si>
    <t>Z1_out</t>
  </si>
  <si>
    <t>exp Z1_out</t>
  </si>
  <si>
    <t>y_hat</t>
  </si>
  <si>
    <t>L</t>
  </si>
  <si>
    <t>J</t>
  </si>
  <si>
    <t>J_diff</t>
  </si>
  <si>
    <t>dJ</t>
  </si>
  <si>
    <t>epsilon</t>
  </si>
  <si>
    <t>dJ_dy_hat</t>
  </si>
  <si>
    <t>dJ_d?</t>
  </si>
  <si>
    <t>y_hat (softmax)</t>
  </si>
  <si>
    <t>y_hat (Z1_out)</t>
  </si>
  <si>
    <t>dJ_dW1</t>
  </si>
  <si>
    <t>dJ_dB1</t>
  </si>
  <si>
    <t>dJ_dA_out</t>
  </si>
  <si>
    <t>dJ_dW0</t>
  </si>
  <si>
    <t>dJ_dB0</t>
  </si>
  <si>
    <t>y_hat_diff</t>
  </si>
  <si>
    <t>dY_hat_dW1?</t>
  </si>
  <si>
    <t>The ISSUE!</t>
  </si>
  <si>
    <t>Change W parameter</t>
  </si>
  <si>
    <t>calc y_hat_diff</t>
  </si>
  <si>
    <t>calc d_Y_hat</t>
  </si>
  <si>
    <t>element by element multiply d_Y_hat by dJ_dY_hat</t>
  </si>
  <si>
    <t>sum results</t>
  </si>
  <si>
    <t>alpha</t>
  </si>
  <si>
    <t>Y</t>
  </si>
  <si>
    <t>W2</t>
  </si>
  <si>
    <t>B2</t>
  </si>
  <si>
    <t>Z0</t>
  </si>
  <si>
    <t>A0</t>
  </si>
  <si>
    <t>Z1</t>
  </si>
  <si>
    <t>A1</t>
  </si>
  <si>
    <t>Z2</t>
  </si>
  <si>
    <t>exp Z2</t>
  </si>
  <si>
    <t>Z2 softmax</t>
  </si>
  <si>
    <t>dJ_dZ2</t>
  </si>
  <si>
    <t>L_Y_hat_diffs</t>
  </si>
  <si>
    <t>param 0</t>
  </si>
  <si>
    <t>param 1</t>
  </si>
  <si>
    <t>dJ_dB2</t>
  </si>
  <si>
    <t>Z2_diff</t>
  </si>
  <si>
    <t>dZ2</t>
  </si>
  <si>
    <t>dZ2_dW</t>
  </si>
  <si>
    <t>dJ_dW2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</si>
</sst>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0000000"/>
    <numFmt numFmtId="166" formatCode="0.000000000"/>
    <numFmt numFmtId="169" formatCode="0.000000000000"/>
    <numFmt numFmtId="179" formatCode="0.00000E+00"/>
    <numFmt numFmtId="181" formatCode="#,##0.0000000"/>
    <numFmt numFmtId="190" formatCode="#,##0.00000000000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9" fontId="0" fillId="0" borderId="0" xfId="0" applyNumberFormat="1"/>
    <xf numFmtId="0" fontId="1" fillId="2" borderId="0" xfId="1"/>
    <xf numFmtId="165" fontId="1" fillId="2" borderId="0" xfId="1" applyNumberFormat="1"/>
    <xf numFmtId="166" fontId="1" fillId="2" borderId="0" xfId="1" applyNumberFormat="1"/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9" fontId="0" fillId="0" borderId="0" xfId="0" applyNumberFormat="1"/>
    <xf numFmtId="181" fontId="1" fillId="2" borderId="0" xfId="1" applyNumberFormat="1"/>
    <xf numFmtId="190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B537-FCD9-480F-BD77-DC79B076DEAE}">
  <dimension ref="A1:Y48"/>
  <sheetViews>
    <sheetView workbookViewId="0">
      <selection activeCell="A42" sqref="A42"/>
    </sheetView>
  </sheetViews>
  <sheetFormatPr defaultRowHeight="15" x14ac:dyDescent="0.25"/>
  <cols>
    <col min="1" max="3" width="16.7109375" bestFit="1" customWidth="1"/>
    <col min="5" max="7" width="16.7109375" bestFit="1" customWidth="1"/>
    <col min="11" max="11" width="15.42578125" customWidth="1"/>
    <col min="12" max="13" width="14.7109375" bestFit="1" customWidth="1"/>
    <col min="15" max="17" width="14.7109375" bestFit="1" customWidth="1"/>
    <col min="18" max="18" width="5.140625" customWidth="1"/>
    <col min="19" max="20" width="12.7109375" bestFit="1" customWidth="1"/>
    <col min="22" max="22" width="12" bestFit="1" customWidth="1"/>
    <col min="23" max="24" width="12.7109375" bestFit="1" customWidth="1"/>
    <col min="25" max="25" width="11.5703125" bestFit="1" customWidth="1"/>
  </cols>
  <sheetData>
    <row r="1" spans="1:25" x14ac:dyDescent="0.25">
      <c r="K1" t="s">
        <v>16</v>
      </c>
    </row>
    <row r="2" spans="1:25" x14ac:dyDescent="0.25">
      <c r="K2" s="4">
        <v>9.9999999999999995E-7</v>
      </c>
    </row>
    <row r="4" spans="1:25" x14ac:dyDescent="0.25">
      <c r="A4" t="s">
        <v>0</v>
      </c>
      <c r="B4" t="s">
        <v>1</v>
      </c>
      <c r="C4" t="s">
        <v>2</v>
      </c>
      <c r="K4" t="s">
        <v>0</v>
      </c>
      <c r="L4" t="s">
        <v>1</v>
      </c>
      <c r="M4" t="s">
        <v>2</v>
      </c>
    </row>
    <row r="5" spans="1:25" x14ac:dyDescent="0.25">
      <c r="A5">
        <v>-1</v>
      </c>
      <c r="B5">
        <v>0.41315040255800001</v>
      </c>
      <c r="C5">
        <v>1</v>
      </c>
      <c r="K5">
        <v>-1</v>
      </c>
      <c r="L5">
        <v>0.41315040255800001</v>
      </c>
      <c r="M5">
        <v>1</v>
      </c>
    </row>
    <row r="6" spans="1:25" x14ac:dyDescent="0.25">
      <c r="A6">
        <v>1</v>
      </c>
      <c r="B6">
        <v>-0.41315040255800001</v>
      </c>
      <c r="C6">
        <v>0</v>
      </c>
      <c r="K6">
        <v>1</v>
      </c>
      <c r="L6">
        <v>-0.41315040255800001</v>
      </c>
      <c r="M6">
        <v>0</v>
      </c>
    </row>
    <row r="8" spans="1:25" x14ac:dyDescent="0.25">
      <c r="A8" t="s">
        <v>3</v>
      </c>
      <c r="E8" t="s">
        <v>4</v>
      </c>
      <c r="K8" t="s">
        <v>3</v>
      </c>
      <c r="O8" t="s">
        <v>4</v>
      </c>
      <c r="S8" t="s">
        <v>24</v>
      </c>
      <c r="W8" t="s">
        <v>25</v>
      </c>
    </row>
    <row r="9" spans="1:25" x14ac:dyDescent="0.25">
      <c r="A9" s="4">
        <v>1.3080606709999999E-3</v>
      </c>
      <c r="B9" s="4">
        <v>1.4924557169999999E-3</v>
      </c>
      <c r="C9" s="4">
        <v>4.0711287029999996E-3</v>
      </c>
      <c r="E9" s="4">
        <v>9.3950536700000004E-4</v>
      </c>
      <c r="F9" s="4">
        <v>2.7573313700000001E-4</v>
      </c>
      <c r="G9" s="4">
        <v>1.3748467999999999E-3</v>
      </c>
      <c r="K9" s="4">
        <f>A9</f>
        <v>1.3080606709999999E-3</v>
      </c>
      <c r="L9" s="4">
        <f>B9</f>
        <v>1.4924557169999999E-3</v>
      </c>
      <c r="M9" s="4">
        <f>C9</f>
        <v>4.0711287029999996E-3</v>
      </c>
      <c r="O9" s="4">
        <f>E9</f>
        <v>9.3950536700000004E-4</v>
      </c>
      <c r="P9" s="4">
        <f>F9</f>
        <v>2.7573313700000001E-4</v>
      </c>
      <c r="Q9" s="4">
        <f>G9</f>
        <v>1.3748467999999999E-3</v>
      </c>
      <c r="R9" s="4"/>
      <c r="S9">
        <v>3.0725755273408595E-5</v>
      </c>
      <c r="T9">
        <v>-1.2038497976263329E-3</v>
      </c>
      <c r="U9">
        <v>1.0702627672998233E-4</v>
      </c>
      <c r="W9" s="3">
        <v>3.0725755273408595E-5</v>
      </c>
      <c r="X9" s="3">
        <v>2.6623148130511254E-7</v>
      </c>
      <c r="Y9" s="3">
        <v>1.0702627672998233E-4</v>
      </c>
    </row>
    <row r="10" spans="1:25" x14ac:dyDescent="0.25">
      <c r="A10" s="4">
        <v>4.5957971099999998E-4</v>
      </c>
      <c r="B10" s="4">
        <v>3.00050263E-3</v>
      </c>
      <c r="C10" s="4">
        <v>3.6428026340000002E-3</v>
      </c>
      <c r="K10" s="4">
        <f>A10</f>
        <v>4.5957971099999998E-4</v>
      </c>
      <c r="L10" s="4">
        <f>B10</f>
        <v>3.00050263E-3</v>
      </c>
      <c r="M10" s="4">
        <f>C10</f>
        <v>3.6428026340000002E-3</v>
      </c>
      <c r="S10">
        <v>-1.2694179041261577E-5</v>
      </c>
      <c r="T10">
        <v>4.9737114427017559E-4</v>
      </c>
      <c r="U10">
        <v>-4.4217962624770735E-5</v>
      </c>
    </row>
    <row r="12" spans="1:25" x14ac:dyDescent="0.25">
      <c r="A12" t="s">
        <v>8</v>
      </c>
      <c r="K12" t="s">
        <v>8</v>
      </c>
    </row>
    <row r="13" spans="1:25" x14ac:dyDescent="0.25">
      <c r="A13">
        <f>$A5*A$9+$B5*A$10+E$9</f>
        <v>-1.786797613928606E-4</v>
      </c>
      <c r="B13">
        <f t="shared" ref="B13:C13" si="0">$A5*B$9+$B5*B$10+F$9</f>
        <v>2.2936289460837879E-5</v>
      </c>
      <c r="C13">
        <f t="shared" si="0"/>
        <v>-1.1912565283235569E-3</v>
      </c>
      <c r="K13">
        <f>$K5*K$9+$L5*K$10+O$9</f>
        <v>-1.786797613928606E-4</v>
      </c>
      <c r="L13">
        <f t="shared" ref="L13:M13" si="1">$K5*L$9+$L5*L$10+P$9</f>
        <v>2.2936289460837879E-5</v>
      </c>
      <c r="M13">
        <f t="shared" si="1"/>
        <v>-1.1912565283235569E-3</v>
      </c>
    </row>
    <row r="14" spans="1:25" x14ac:dyDescent="0.25">
      <c r="A14">
        <f>$A6*A$9+$B6*A$10+E$9</f>
        <v>2.0576904953928605E-3</v>
      </c>
      <c r="B14">
        <f t="shared" ref="B14" si="2">$A6*B$9+$B6*B$10+F$9</f>
        <v>5.2852998453916213E-4</v>
      </c>
      <c r="C14">
        <f>$A6*C$9+$B6*C$10+G$9</f>
        <v>3.940950128323557E-3</v>
      </c>
      <c r="K14">
        <f>$K6*K$9+$L6*K$10+O$9</f>
        <v>2.0576904953928605E-3</v>
      </c>
      <c r="L14">
        <f t="shared" ref="L14" si="3">$K6*L$9+$L6*L$10+P$9</f>
        <v>5.2852998453916213E-4</v>
      </c>
      <c r="M14">
        <f t="shared" ref="M14" si="4">$K6*M$9+$L6*M$10+Q$9</f>
        <v>3.940950128323557E-3</v>
      </c>
    </row>
    <row r="16" spans="1:25" x14ac:dyDescent="0.25">
      <c r="A16" t="s">
        <v>7</v>
      </c>
      <c r="K16" t="s">
        <v>7</v>
      </c>
      <c r="S16" t="s">
        <v>23</v>
      </c>
    </row>
    <row r="17" spans="1:24" x14ac:dyDescent="0.25">
      <c r="A17">
        <f>MAX(0, A13)</f>
        <v>0</v>
      </c>
      <c r="B17">
        <f t="shared" ref="B17:C18" si="5">MAX(0, B13)</f>
        <v>2.2936289460837879E-5</v>
      </c>
      <c r="C17">
        <f t="shared" si="5"/>
        <v>0</v>
      </c>
      <c r="K17" s="4">
        <f>MAX(0, K13)</f>
        <v>0</v>
      </c>
      <c r="L17" s="4">
        <f>MAX(0, L13)</f>
        <v>2.2936289460837879E-5</v>
      </c>
      <c r="M17" s="4">
        <f>MAX(0, M13)</f>
        <v>0</v>
      </c>
      <c r="S17">
        <v>-3.0739299994309022E-5</v>
      </c>
      <c r="T17">
        <v>6.0205807006497025E-4</v>
      </c>
      <c r="U17">
        <v>-1.0707357223083136E-4</v>
      </c>
    </row>
    <row r="18" spans="1:24" x14ac:dyDescent="0.25">
      <c r="A18">
        <f>MAX(0, A14)</f>
        <v>2.0576904953928605E-3</v>
      </c>
      <c r="B18">
        <f t="shared" si="5"/>
        <v>5.2852998453916213E-4</v>
      </c>
      <c r="C18">
        <f t="shared" si="5"/>
        <v>3.940950128323557E-3</v>
      </c>
      <c r="K18" s="4">
        <f>MAX(0, K14)</f>
        <v>2.0576904953928605E-3</v>
      </c>
      <c r="L18" s="4">
        <f>MAX(0, L14)</f>
        <v>5.2852998453916213E-4</v>
      </c>
      <c r="M18" s="4">
        <f>MAX(0, M14)</f>
        <v>3.940950128323557E-3</v>
      </c>
      <c r="S18">
        <v>3.0725755273408595E-5</v>
      </c>
      <c r="T18">
        <v>-6.0179183858366514E-4</v>
      </c>
      <c r="U18">
        <v>1.0702627672998233E-4</v>
      </c>
    </row>
    <row r="20" spans="1:24" x14ac:dyDescent="0.25">
      <c r="A20" t="s">
        <v>5</v>
      </c>
      <c r="E20" t="s">
        <v>6</v>
      </c>
      <c r="K20" t="s">
        <v>5</v>
      </c>
      <c r="O20" t="s">
        <v>6</v>
      </c>
      <c r="S20" t="s">
        <v>21</v>
      </c>
      <c r="W20" t="s">
        <v>22</v>
      </c>
    </row>
    <row r="21" spans="1:24" x14ac:dyDescent="0.25">
      <c r="A21" s="4">
        <v>8.7204044699999998E-4</v>
      </c>
      <c r="B21" s="4">
        <v>9.9497047800000001E-4</v>
      </c>
      <c r="E21" s="4">
        <v>6.2633691099999995E-4</v>
      </c>
      <c r="F21" s="4">
        <v>1.8382209000000001E-4</v>
      </c>
      <c r="K21" s="4">
        <f>A21</f>
        <v>8.7204044699999998E-4</v>
      </c>
      <c r="L21" s="4">
        <f>B21</f>
        <v>9.9497047800000001E-4</v>
      </c>
      <c r="O21" s="4">
        <f>E21</f>
        <v>6.2633691099999995E-4</v>
      </c>
      <c r="P21" s="4">
        <f>F21</f>
        <v>1.8382209000000001E-4</v>
      </c>
      <c r="S21">
        <v>-5.143089287784619E-4</v>
      </c>
      <c r="T21">
        <v>5.143089287784619E-4</v>
      </c>
      <c r="W21">
        <v>1.1067713412415969E-4</v>
      </c>
      <c r="X21">
        <v>-1.1042711189901411E-4</v>
      </c>
    </row>
    <row r="22" spans="1:24" x14ac:dyDescent="0.25">
      <c r="A22" s="4">
        <v>2.714085802E-3</v>
      </c>
      <c r="B22" s="4">
        <v>3.0638647400000002E-4</v>
      </c>
      <c r="K22" s="4">
        <f>A22</f>
        <v>2.714085802E-3</v>
      </c>
      <c r="L22" s="4">
        <f>B22</f>
        <v>3.0638647400000002E-4</v>
      </c>
      <c r="S22">
        <v>-1.2636802715348949E-4</v>
      </c>
      <c r="T22">
        <v>1.2636791613118703E-4</v>
      </c>
    </row>
    <row r="23" spans="1:24" x14ac:dyDescent="0.25">
      <c r="A23" s="4">
        <v>2.0003350869999999E-3</v>
      </c>
      <c r="B23" s="4">
        <v>2.428535089E-3</v>
      </c>
      <c r="K23" s="4">
        <f>A23</f>
        <v>2.0003350869999999E-3</v>
      </c>
      <c r="L23" s="4">
        <f>B23</f>
        <v>2.428535089E-3</v>
      </c>
      <c r="S23">
        <v>-9.8501984346910376E-4</v>
      </c>
      <c r="T23" s="3">
        <v>9.850197324468013E-4</v>
      </c>
    </row>
    <row r="25" spans="1:24" x14ac:dyDescent="0.25">
      <c r="A25" t="s">
        <v>9</v>
      </c>
      <c r="K25" t="s">
        <v>20</v>
      </c>
      <c r="O25" s="5" t="s">
        <v>11</v>
      </c>
      <c r="P25" s="5"/>
      <c r="S25" t="s">
        <v>17</v>
      </c>
    </row>
    <row r="26" spans="1:24" x14ac:dyDescent="0.25">
      <c r="A26">
        <f>$A17*A$21+$B17*A$22+$C17*A$23+E$21</f>
        <v>6.2639916205757616E-4</v>
      </c>
      <c r="B26">
        <f>$A17*B$21+$B17*B$22+$C17*B$23+F$21</f>
        <v>1.8382911736885456E-4</v>
      </c>
      <c r="K26">
        <f>$K17*K$21+$L17*K$22+$M17*K$23+O$21</f>
        <v>6.2639916205757616E-4</v>
      </c>
      <c r="L26">
        <f>$K17*L$21+$L17*L$22+$M17*L$23+P$21</f>
        <v>1.8382911736885456E-4</v>
      </c>
      <c r="O26" s="5">
        <v>6.2639916205757616E-4</v>
      </c>
      <c r="P26" s="5">
        <v>1.8382911736885456E-4</v>
      </c>
      <c r="S26" s="3">
        <v>0.25005538362155022</v>
      </c>
      <c r="T26">
        <v>-0.25005525872145995</v>
      </c>
    </row>
    <row r="27" spans="1:24" x14ac:dyDescent="0.25">
      <c r="A27">
        <f>$A18*A$21+$B18*A$22+$C18*A$23+E$21</f>
        <v>6.3744899688416179E-4</v>
      </c>
      <c r="B27">
        <f>$A18*B$21+$B18*B$22+$C18*B$23+F$21</f>
        <v>1.9560210140477614E-4</v>
      </c>
      <c r="K27">
        <f>$K18*K$21+$L18*K$22+$M18*K$23+O$21</f>
        <v>6.3744899688416179E-4</v>
      </c>
      <c r="L27">
        <f>$K18*L$21+$L18*L$22+$M18*L$23+P$21</f>
        <v>1.9560210140477614E-4</v>
      </c>
      <c r="O27" s="5">
        <v>6.3744899688416179E-4</v>
      </c>
      <c r="P27" s="5">
        <v>1.9560210140477614E-4</v>
      </c>
      <c r="S27">
        <v>-0.24994470659844836</v>
      </c>
      <c r="T27">
        <v>0.24994483160956094</v>
      </c>
    </row>
    <row r="28" spans="1:24" x14ac:dyDescent="0.25">
      <c r="O28" s="5" t="s">
        <v>26</v>
      </c>
      <c r="P28" s="5"/>
    </row>
    <row r="29" spans="1:24" x14ac:dyDescent="0.25">
      <c r="A29" t="s">
        <v>10</v>
      </c>
      <c r="K29" t="s">
        <v>10</v>
      </c>
      <c r="O29" s="5">
        <v>6.2639916205757616E-4</v>
      </c>
      <c r="P29" s="5">
        <v>1.8382911736885456E-4</v>
      </c>
    </row>
    <row r="30" spans="1:24" x14ac:dyDescent="0.25">
      <c r="A30">
        <f>EXP(A26)</f>
        <v>1.0006265953909832</v>
      </c>
      <c r="B30">
        <f>EXP(B26)</f>
        <v>1.0001838460149766</v>
      </c>
      <c r="K30">
        <f>EXP(K26)</f>
        <v>1.0006265953909832</v>
      </c>
      <c r="L30">
        <f>EXP(L26)</f>
        <v>1.0001838460149766</v>
      </c>
      <c r="O30" s="5">
        <v>6.3745105457465722E-4</v>
      </c>
      <c r="P30" s="5">
        <v>1.9560210140477614E-4</v>
      </c>
    </row>
    <row r="31" spans="1:24" x14ac:dyDescent="0.25">
      <c r="A31">
        <f>EXP(A27)</f>
        <v>1.0006376522106732</v>
      </c>
      <c r="B31">
        <f>EXP(B27)</f>
        <v>1.0001956212327432</v>
      </c>
      <c r="K31">
        <f>EXP(K27)</f>
        <v>1.0006376522106732</v>
      </c>
      <c r="L31">
        <f>EXP(L27)</f>
        <v>1.0001956212327432</v>
      </c>
      <c r="O31" s="5" t="s">
        <v>27</v>
      </c>
      <c r="P31" s="5"/>
    </row>
    <row r="32" spans="1:24" x14ac:dyDescent="0.25">
      <c r="O32" s="5">
        <f>(O29-O26)/$K$2</f>
        <v>0</v>
      </c>
      <c r="P32" s="6">
        <f>(P29-P26)/$K$2</f>
        <v>0</v>
      </c>
    </row>
    <row r="33" spans="1:19" x14ac:dyDescent="0.25">
      <c r="A33" t="s">
        <v>19</v>
      </c>
      <c r="K33" t="s">
        <v>19</v>
      </c>
      <c r="O33" s="5">
        <f>(O30-O27)/$K$2</f>
        <v>2.0576904954244801E-3</v>
      </c>
      <c r="P33" s="5">
        <f>(P30-P27)/$K$2</f>
        <v>0</v>
      </c>
      <c r="S33" t="s">
        <v>28</v>
      </c>
    </row>
    <row r="34" spans="1:19" x14ac:dyDescent="0.25">
      <c r="A34">
        <f>A30/SUM($A30:$B30)</f>
        <v>0.50011064250936621</v>
      </c>
      <c r="B34">
        <f>B30/SUM($A30:$B30)</f>
        <v>0.49988935749063379</v>
      </c>
      <c r="K34">
        <f>K30/SUM($K30:$L30)</f>
        <v>0.50011064250936621</v>
      </c>
      <c r="L34">
        <f>L30/SUM($K30:$L30)</f>
        <v>0.49988935749063379</v>
      </c>
      <c r="O34" s="5"/>
      <c r="P34" s="5"/>
    </row>
    <row r="35" spans="1:19" x14ac:dyDescent="0.25">
      <c r="A35">
        <f>A31/SUM($A31:$B31)</f>
        <v>0.50011046172207274</v>
      </c>
      <c r="B35">
        <f>B31/SUM($A31:$B31)</f>
        <v>0.49988953827792726</v>
      </c>
      <c r="K35">
        <f>K31/SUM($K31:$L31)</f>
        <v>0.50011046172207274</v>
      </c>
      <c r="L35">
        <f>L31/SUM($K31:$L31)</f>
        <v>0.49988953827792726</v>
      </c>
      <c r="O35" s="5">
        <f>O32*S26</f>
        <v>0</v>
      </c>
      <c r="P35" s="7">
        <f>P32*T26</f>
        <v>0</v>
      </c>
      <c r="S35" t="s">
        <v>29</v>
      </c>
    </row>
    <row r="36" spans="1:19" x14ac:dyDescent="0.25">
      <c r="O36" s="5">
        <f>O33*S27</f>
        <v>-5.1430884714928756E-4</v>
      </c>
      <c r="P36" s="5">
        <f>P33*T27</f>
        <v>0</v>
      </c>
      <c r="S36" t="s">
        <v>30</v>
      </c>
    </row>
    <row r="37" spans="1:19" x14ac:dyDescent="0.25">
      <c r="A37" t="s">
        <v>12</v>
      </c>
      <c r="K37" t="s">
        <v>12</v>
      </c>
      <c r="O37" s="5"/>
      <c r="P37" s="5"/>
      <c r="S37" t="s">
        <v>31</v>
      </c>
    </row>
    <row r="38" spans="1:19" x14ac:dyDescent="0.25">
      <c r="A38">
        <f>IF(C5=0,-LN(A34),-LN(B34))</f>
        <v>0.69336849006582002</v>
      </c>
      <c r="K38">
        <f>IF(M5=0,-LN(K34),-LN(L34))</f>
        <v>0.69336849006582002</v>
      </c>
      <c r="O38" s="5">
        <f>SUM(O35:P36)</f>
        <v>-5.1430884714928756E-4</v>
      </c>
      <c r="P38" s="5"/>
      <c r="S38" t="s">
        <v>32</v>
      </c>
    </row>
    <row r="39" spans="1:19" x14ac:dyDescent="0.25">
      <c r="A39">
        <f>IF(C6=0,-LN(A35),-LN(B35))</f>
        <v>0.69292628151579028</v>
      </c>
      <c r="K39">
        <f>IF(M6=0,-LN(K35),-LN(L35))</f>
        <v>0.69292628151579028</v>
      </c>
      <c r="S39" t="s">
        <v>33</v>
      </c>
    </row>
    <row r="41" spans="1:19" x14ac:dyDescent="0.25">
      <c r="A41" t="s">
        <v>13</v>
      </c>
      <c r="K41" t="s">
        <v>14</v>
      </c>
    </row>
    <row r="42" spans="1:19" x14ac:dyDescent="0.25">
      <c r="A42">
        <f>SUM(A38:A39)/2</f>
        <v>0.69314738579080515</v>
      </c>
      <c r="K42">
        <f>SUM(K38:K39)/2</f>
        <v>0.69314738579080515</v>
      </c>
    </row>
    <row r="44" spans="1:19" x14ac:dyDescent="0.25">
      <c r="K44" t="s">
        <v>15</v>
      </c>
    </row>
    <row r="45" spans="1:19" x14ac:dyDescent="0.25">
      <c r="K45" s="3">
        <f>K42-A42</f>
        <v>0</v>
      </c>
    </row>
    <row r="47" spans="1:19" x14ac:dyDescent="0.25">
      <c r="K47" t="s">
        <v>18</v>
      </c>
    </row>
    <row r="48" spans="1:19" x14ac:dyDescent="0.25">
      <c r="K48" s="3">
        <f>K45/K2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38A0-1585-4EE3-8273-37A4A586D823}">
  <dimension ref="A1:AC48"/>
  <sheetViews>
    <sheetView workbookViewId="0">
      <selection activeCell="S48" sqref="S48"/>
    </sheetView>
  </sheetViews>
  <sheetFormatPr defaultRowHeight="15" x14ac:dyDescent="0.25"/>
  <cols>
    <col min="1" max="3" width="16.7109375" bestFit="1" customWidth="1"/>
    <col min="5" max="7" width="16.7109375" bestFit="1" customWidth="1"/>
    <col min="11" max="11" width="15" bestFit="1" customWidth="1"/>
    <col min="12" max="13" width="14.7109375" bestFit="1" customWidth="1"/>
    <col min="14" max="14" width="3" customWidth="1"/>
    <col min="15" max="15" width="3.85546875" customWidth="1"/>
    <col min="16" max="16" width="3.42578125" customWidth="1"/>
    <col min="17" max="17" width="3.5703125" customWidth="1"/>
    <col min="19" max="20" width="15.42578125" bestFit="1" customWidth="1"/>
    <col min="21" max="21" width="14.7109375" bestFit="1" customWidth="1"/>
    <col min="22" max="22" width="5.140625" customWidth="1"/>
    <col min="23" max="24" width="12.7109375" bestFit="1" customWidth="1"/>
    <col min="26" max="26" width="12" bestFit="1" customWidth="1"/>
    <col min="27" max="28" width="14.7109375" bestFit="1" customWidth="1"/>
    <col min="29" max="29" width="11.5703125" bestFit="1" customWidth="1"/>
  </cols>
  <sheetData>
    <row r="1" spans="1:29" x14ac:dyDescent="0.25">
      <c r="K1" t="s">
        <v>16</v>
      </c>
      <c r="M1" t="s">
        <v>34</v>
      </c>
    </row>
    <row r="2" spans="1:29" x14ac:dyDescent="0.25">
      <c r="K2" s="4">
        <v>9.9999999999999995E-7</v>
      </c>
      <c r="M2" s="1">
        <v>3</v>
      </c>
    </row>
    <row r="4" spans="1:29" x14ac:dyDescent="0.25">
      <c r="A4" t="s">
        <v>0</v>
      </c>
      <c r="B4" t="s">
        <v>1</v>
      </c>
      <c r="C4" t="s">
        <v>2</v>
      </c>
      <c r="K4" t="s">
        <v>0</v>
      </c>
      <c r="L4" t="s">
        <v>1</v>
      </c>
      <c r="M4" t="s">
        <v>2</v>
      </c>
    </row>
    <row r="5" spans="1:29" x14ac:dyDescent="0.25">
      <c r="A5">
        <v>-1</v>
      </c>
      <c r="B5">
        <v>0.41315040255800001</v>
      </c>
      <c r="C5">
        <v>1</v>
      </c>
      <c r="K5">
        <v>-1</v>
      </c>
      <c r="L5">
        <v>0.41315040255800001</v>
      </c>
      <c r="M5">
        <v>1</v>
      </c>
    </row>
    <row r="6" spans="1:29" x14ac:dyDescent="0.25">
      <c r="A6">
        <v>1</v>
      </c>
      <c r="B6">
        <v>-0.41315040255800001</v>
      </c>
      <c r="C6">
        <v>0</v>
      </c>
      <c r="K6">
        <v>1</v>
      </c>
      <c r="L6">
        <v>-0.41315040255800001</v>
      </c>
      <c r="M6">
        <v>0</v>
      </c>
    </row>
    <row r="8" spans="1:29" x14ac:dyDescent="0.25">
      <c r="A8" t="s">
        <v>3</v>
      </c>
      <c r="E8" t="s">
        <v>4</v>
      </c>
      <c r="K8" t="s">
        <v>3</v>
      </c>
      <c r="S8" t="s">
        <v>4</v>
      </c>
      <c r="W8" t="s">
        <v>24</v>
      </c>
      <c r="AA8" t="s">
        <v>25</v>
      </c>
    </row>
    <row r="9" spans="1:29" x14ac:dyDescent="0.25">
      <c r="A9" s="4">
        <v>0</v>
      </c>
      <c r="B9" s="4">
        <v>0</v>
      </c>
      <c r="C9" s="4">
        <v>0</v>
      </c>
      <c r="E9" s="4">
        <v>0</v>
      </c>
      <c r="F9" s="4">
        <v>0</v>
      </c>
      <c r="G9" s="4">
        <v>0</v>
      </c>
      <c r="K9" s="4">
        <f>A9+O9*$K$2</f>
        <v>0</v>
      </c>
      <c r="L9" s="4">
        <f t="shared" ref="L9:M9" si="0">B9+P9*$K$2</f>
        <v>0</v>
      </c>
      <c r="M9" s="4">
        <f t="shared" si="0"/>
        <v>0</v>
      </c>
      <c r="N9" s="4"/>
      <c r="O9" s="9">
        <v>0</v>
      </c>
      <c r="P9" s="9">
        <v>0</v>
      </c>
      <c r="Q9" s="9">
        <v>0</v>
      </c>
      <c r="S9" s="4">
        <f>E9+S11*$K$2</f>
        <v>0</v>
      </c>
      <c r="T9" s="4">
        <f>F9</f>
        <v>0</v>
      </c>
      <c r="U9" s="4">
        <f>G9</f>
        <v>0</v>
      </c>
      <c r="V9" s="4"/>
      <c r="W9">
        <v>0</v>
      </c>
      <c r="X9">
        <v>0</v>
      </c>
      <c r="Y9">
        <v>0</v>
      </c>
      <c r="AA9" s="3">
        <v>0</v>
      </c>
      <c r="AB9" s="3">
        <v>0</v>
      </c>
      <c r="AC9" s="3">
        <v>0</v>
      </c>
    </row>
    <row r="10" spans="1:29" x14ac:dyDescent="0.25">
      <c r="A10" s="4">
        <v>0</v>
      </c>
      <c r="B10" s="4">
        <v>0</v>
      </c>
      <c r="C10" s="4">
        <v>0</v>
      </c>
      <c r="K10" s="4">
        <f>A10+O10*$K$2</f>
        <v>0</v>
      </c>
      <c r="L10" s="4">
        <f t="shared" ref="L10" si="1">B10+P10*$K$2</f>
        <v>0</v>
      </c>
      <c r="M10" s="4">
        <f t="shared" ref="M10" si="2">C10+Q10*$K$2</f>
        <v>0</v>
      </c>
      <c r="N10" s="4"/>
      <c r="O10" s="9">
        <v>0</v>
      </c>
      <c r="P10" s="9">
        <v>0</v>
      </c>
      <c r="Q10" s="9">
        <v>0</v>
      </c>
      <c r="W10">
        <v>0</v>
      </c>
      <c r="X10">
        <v>0</v>
      </c>
      <c r="Y10">
        <v>0</v>
      </c>
    </row>
    <row r="11" spans="1:29" x14ac:dyDescent="0.25">
      <c r="O11" s="8"/>
      <c r="P11" s="8"/>
      <c r="Q11" s="8"/>
      <c r="S11" s="10">
        <v>0</v>
      </c>
      <c r="T11" s="10">
        <v>0</v>
      </c>
      <c r="U11" s="10">
        <v>0</v>
      </c>
    </row>
    <row r="12" spans="1:29" x14ac:dyDescent="0.25">
      <c r="A12" t="s">
        <v>8</v>
      </c>
      <c r="K12" t="s">
        <v>8</v>
      </c>
      <c r="O12" s="8"/>
      <c r="P12" s="8"/>
      <c r="Q12" s="8"/>
    </row>
    <row r="13" spans="1:29" x14ac:dyDescent="0.25">
      <c r="A13">
        <f>$A5*A$9+$B5*A$10+E$9</f>
        <v>0</v>
      </c>
      <c r="B13">
        <f t="shared" ref="B13:C14" si="3">$A5*B$9+$B5*B$10+F$9</f>
        <v>0</v>
      </c>
      <c r="C13">
        <f t="shared" si="3"/>
        <v>0</v>
      </c>
      <c r="K13">
        <f>$K5*K$9+$L5*K$10+S$9</f>
        <v>0</v>
      </c>
      <c r="L13">
        <f>$K5*L$9+$L5*L$10+T$9</f>
        <v>0</v>
      </c>
      <c r="M13">
        <f>$K5*M$9+$L5*M$10+U$9</f>
        <v>0</v>
      </c>
      <c r="O13" s="8"/>
      <c r="P13" s="8"/>
      <c r="Q13" s="8"/>
    </row>
    <row r="14" spans="1:29" x14ac:dyDescent="0.25">
      <c r="A14">
        <f>$A6*A$9+$B6*A$10+E$9</f>
        <v>0</v>
      </c>
      <c r="B14">
        <f t="shared" si="3"/>
        <v>0</v>
      </c>
      <c r="C14">
        <f>$A6*C$9+$B6*C$10+G$9</f>
        <v>0</v>
      </c>
      <c r="K14">
        <f>$K6*K$9+$L6*K$10+S$9</f>
        <v>0</v>
      </c>
      <c r="L14">
        <f>$K6*L$9+$L6*L$10+T$9</f>
        <v>0</v>
      </c>
      <c r="M14">
        <f>$K6*M$9+$L6*M$10+U$9</f>
        <v>0</v>
      </c>
      <c r="O14" s="8"/>
      <c r="P14" s="8"/>
      <c r="Q14" s="8"/>
    </row>
    <row r="15" spans="1:29" x14ac:dyDescent="0.25">
      <c r="O15" s="8"/>
      <c r="P15" s="8"/>
      <c r="Q15" s="8"/>
    </row>
    <row r="16" spans="1:29" x14ac:dyDescent="0.25">
      <c r="A16" t="s">
        <v>7</v>
      </c>
      <c r="K16" t="s">
        <v>7</v>
      </c>
      <c r="O16" s="8"/>
      <c r="P16" s="8"/>
      <c r="Q16" s="8"/>
      <c r="W16" t="s">
        <v>23</v>
      </c>
    </row>
    <row r="17" spans="1:28" x14ac:dyDescent="0.25">
      <c r="A17">
        <f>MAX(0, A13)</f>
        <v>0</v>
      </c>
      <c r="B17">
        <f t="shared" ref="B17:C18" si="4">MAX(0, B13)</f>
        <v>0</v>
      </c>
      <c r="C17">
        <f t="shared" si="4"/>
        <v>0</v>
      </c>
      <c r="K17" s="4">
        <f>MAX(0, K13)+O17*$K$2</f>
        <v>0</v>
      </c>
      <c r="L17" s="4">
        <f t="shared" ref="L17:M17" si="5">MAX(0, L13)+P17*$K$2</f>
        <v>0</v>
      </c>
      <c r="M17" s="4">
        <f t="shared" si="5"/>
        <v>0</v>
      </c>
      <c r="N17" s="4"/>
      <c r="O17" s="9">
        <v>0</v>
      </c>
      <c r="P17" s="9">
        <v>0</v>
      </c>
      <c r="Q17" s="9">
        <v>0</v>
      </c>
      <c r="W17">
        <v>0</v>
      </c>
      <c r="X17">
        <v>0</v>
      </c>
      <c r="Y17">
        <v>0</v>
      </c>
    </row>
    <row r="18" spans="1:28" x14ac:dyDescent="0.25">
      <c r="A18">
        <f>MAX(0, A14)</f>
        <v>0</v>
      </c>
      <c r="B18">
        <f t="shared" si="4"/>
        <v>0</v>
      </c>
      <c r="C18">
        <f t="shared" si="4"/>
        <v>0</v>
      </c>
      <c r="K18" s="4">
        <f>MAX(0, K14)+O18*$K$2</f>
        <v>0</v>
      </c>
      <c r="L18" s="4">
        <f t="shared" ref="L18" si="6">MAX(0, L14)+P18*$K$2</f>
        <v>0</v>
      </c>
      <c r="M18" s="4">
        <f t="shared" ref="M18" si="7">MAX(0, M14)+Q18*$K$2</f>
        <v>0</v>
      </c>
      <c r="N18" s="4"/>
      <c r="O18" s="9">
        <v>0</v>
      </c>
      <c r="P18" s="9">
        <v>0</v>
      </c>
      <c r="Q18" s="9">
        <v>0</v>
      </c>
      <c r="W18">
        <v>0</v>
      </c>
      <c r="X18">
        <v>0</v>
      </c>
      <c r="Y18">
        <v>0</v>
      </c>
    </row>
    <row r="20" spans="1:28" x14ac:dyDescent="0.25">
      <c r="A20" t="s">
        <v>5</v>
      </c>
      <c r="E20" t="s">
        <v>6</v>
      </c>
      <c r="K20" t="s">
        <v>5</v>
      </c>
      <c r="S20" t="s">
        <v>6</v>
      </c>
      <c r="W20" t="s">
        <v>21</v>
      </c>
      <c r="AA20" t="s">
        <v>22</v>
      </c>
    </row>
    <row r="21" spans="1:28" x14ac:dyDescent="0.25">
      <c r="A21" s="4">
        <v>0</v>
      </c>
      <c r="B21" s="4">
        <v>0</v>
      </c>
      <c r="E21" s="4">
        <v>-3.7499998400000002E-4</v>
      </c>
      <c r="F21" s="4">
        <v>-3.7499998400000002E-4</v>
      </c>
      <c r="K21" s="4">
        <f>A21+O21*$K$2</f>
        <v>0</v>
      </c>
      <c r="L21" s="4">
        <f>B21+P21*$K$2</f>
        <v>0</v>
      </c>
      <c r="O21" s="10">
        <v>0</v>
      </c>
      <c r="P21" s="10">
        <v>0</v>
      </c>
      <c r="S21" s="4">
        <f>E21+S23*$K$2</f>
        <v>-3.7499998400000002E-4</v>
      </c>
      <c r="T21" s="4">
        <f>F21+T23*$K$2</f>
        <v>-3.7499998400000002E-4</v>
      </c>
      <c r="W21">
        <v>0</v>
      </c>
      <c r="X21">
        <v>0</v>
      </c>
      <c r="AA21" s="4">
        <v>1.2512213487525514E-7</v>
      </c>
      <c r="AB21" s="4">
        <v>1.2512213487525514E-7</v>
      </c>
    </row>
    <row r="22" spans="1:28" x14ac:dyDescent="0.25">
      <c r="A22" s="4">
        <v>0</v>
      </c>
      <c r="B22" s="4">
        <v>0</v>
      </c>
      <c r="K22" s="4">
        <f t="shared" ref="K22:K23" si="8">A22+O22*$K$2</f>
        <v>0</v>
      </c>
      <c r="L22" s="4">
        <f t="shared" ref="L22:L23" si="9">B22+P22*$K$2</f>
        <v>0</v>
      </c>
      <c r="O22" s="10">
        <v>0</v>
      </c>
      <c r="P22" s="10">
        <v>0</v>
      </c>
      <c r="W22">
        <v>0</v>
      </c>
      <c r="X22">
        <v>0</v>
      </c>
    </row>
    <row r="23" spans="1:28" x14ac:dyDescent="0.25">
      <c r="A23" s="4">
        <v>0</v>
      </c>
      <c r="B23" s="4">
        <v>0</v>
      </c>
      <c r="K23" s="4">
        <f t="shared" si="8"/>
        <v>0</v>
      </c>
      <c r="L23" s="4">
        <f t="shared" si="9"/>
        <v>0</v>
      </c>
      <c r="O23" s="10">
        <v>0</v>
      </c>
      <c r="P23" s="10">
        <v>0</v>
      </c>
      <c r="S23" s="10">
        <v>0</v>
      </c>
      <c r="T23" s="10">
        <v>0</v>
      </c>
      <c r="W23">
        <v>0</v>
      </c>
      <c r="X23" s="3">
        <v>0</v>
      </c>
    </row>
    <row r="25" spans="1:28" x14ac:dyDescent="0.25">
      <c r="A25" t="s">
        <v>9</v>
      </c>
      <c r="K25" t="s">
        <v>20</v>
      </c>
      <c r="S25" s="5" t="s">
        <v>11</v>
      </c>
      <c r="T25" s="5"/>
      <c r="W25" t="s">
        <v>17</v>
      </c>
    </row>
    <row r="26" spans="1:28" x14ac:dyDescent="0.25">
      <c r="A26">
        <f>$A17*A$21+$B17*A$22+$C17*A$23+E$21</f>
        <v>-3.7499998400000002E-4</v>
      </c>
      <c r="B26">
        <f>$A17*B$21+$B17*B$22+$C17*B$23+F$21</f>
        <v>-3.7499998400000002E-4</v>
      </c>
      <c r="K26">
        <f>$K17*K$21+$L17*K$22+$M17*K$23+S$21+O26*$K$2</f>
        <v>-3.7499998400000002E-4</v>
      </c>
      <c r="L26">
        <f>$K17*L$21+$L17*L$22+$M17*L$23+T$21+P26*$K$2</f>
        <v>-3.7499998400000002E-4</v>
      </c>
      <c r="O26" s="10">
        <v>0</v>
      </c>
      <c r="P26" s="10">
        <v>0</v>
      </c>
      <c r="S26" s="5">
        <v>6.2639916205757616E-4</v>
      </c>
      <c r="T26" s="5">
        <v>1.8382911736885456E-4</v>
      </c>
      <c r="W26" s="3">
        <v>0.25000006254050078</v>
      </c>
      <c r="X26">
        <v>-0.2499999374183659</v>
      </c>
    </row>
    <row r="27" spans="1:28" x14ac:dyDescent="0.25">
      <c r="A27">
        <f>$A18*A$21+$B18*A$22+$C18*A$23+E$21</f>
        <v>-3.7499998400000002E-4</v>
      </c>
      <c r="B27">
        <f>$A18*B$21+$B18*B$22+$C18*B$23+F$21</f>
        <v>-3.7499998400000002E-4</v>
      </c>
      <c r="K27">
        <f>$K18*K$21+$L18*K$22+$M18*K$23+S$21+O27*$K$2</f>
        <v>-3.7499998400000002E-4</v>
      </c>
      <c r="L27">
        <f>$K18*L$21+$L18*L$22+$M18*L$23+T$21+P27*$K$2</f>
        <v>-3.7499998400000002E-4</v>
      </c>
      <c r="O27" s="10">
        <v>0</v>
      </c>
      <c r="P27" s="10">
        <v>0</v>
      </c>
      <c r="S27" s="5">
        <v>6.3744899688416179E-4</v>
      </c>
      <c r="T27" s="5">
        <v>1.9560210140477614E-4</v>
      </c>
      <c r="W27">
        <v>-0.2499999374183659</v>
      </c>
      <c r="X27">
        <v>0.25000006254050078</v>
      </c>
    </row>
    <row r="28" spans="1:28" x14ac:dyDescent="0.25">
      <c r="S28" s="5" t="s">
        <v>26</v>
      </c>
      <c r="T28" s="5"/>
    </row>
    <row r="29" spans="1:28" x14ac:dyDescent="0.25">
      <c r="A29" t="s">
        <v>10</v>
      </c>
      <c r="K29" t="s">
        <v>10</v>
      </c>
      <c r="S29" s="5">
        <v>6.2639916205757616E-4</v>
      </c>
      <c r="T29" s="5">
        <v>1.8382911736885456E-4</v>
      </c>
    </row>
    <row r="30" spans="1:28" x14ac:dyDescent="0.25">
      <c r="A30">
        <f>EXP(A26)</f>
        <v>0.99962507031970571</v>
      </c>
      <c r="B30">
        <f>EXP(B26)</f>
        <v>0.99962507031970571</v>
      </c>
      <c r="K30">
        <f>EXP(K26)</f>
        <v>0.99962507031970571</v>
      </c>
      <c r="L30">
        <f>EXP(L26)</f>
        <v>0.99962507031970571</v>
      </c>
      <c r="S30" s="5">
        <v>6.3745105457465722E-4</v>
      </c>
      <c r="T30" s="5">
        <v>1.9560210140477614E-4</v>
      </c>
    </row>
    <row r="31" spans="1:28" x14ac:dyDescent="0.25">
      <c r="A31">
        <f>EXP(A27)</f>
        <v>0.99962507031970571</v>
      </c>
      <c r="B31">
        <f>EXP(B27)</f>
        <v>0.99962507031970571</v>
      </c>
      <c r="K31">
        <f>EXP(K27)</f>
        <v>0.99962507031970571</v>
      </c>
      <c r="L31">
        <f>EXP(L27)</f>
        <v>0.99962507031970571</v>
      </c>
      <c r="S31" s="5" t="s">
        <v>27</v>
      </c>
      <c r="T31" s="5"/>
    </row>
    <row r="32" spans="1:28" x14ac:dyDescent="0.25">
      <c r="S32" s="5">
        <f>(S29-S26)/$K$2</f>
        <v>0</v>
      </c>
      <c r="T32" s="6">
        <f>(T29-T26)/$K$2</f>
        <v>0</v>
      </c>
    </row>
    <row r="33" spans="1:20" x14ac:dyDescent="0.25">
      <c r="A33" t="s">
        <v>19</v>
      </c>
      <c r="K33" t="s">
        <v>19</v>
      </c>
      <c r="S33" s="5">
        <f>(S30-S27)/$K$2</f>
        <v>2.0576904954244801E-3</v>
      </c>
      <c r="T33" s="5">
        <f>(T30-T27)/$K$2</f>
        <v>0</v>
      </c>
    </row>
    <row r="34" spans="1:20" x14ac:dyDescent="0.25">
      <c r="A34">
        <f>A30/SUM($A30:$B30)</f>
        <v>0.5</v>
      </c>
      <c r="B34">
        <f>B30/SUM($A30:$B30)</f>
        <v>0.5</v>
      </c>
      <c r="K34">
        <f>K30/SUM($K30:$L30)</f>
        <v>0.5</v>
      </c>
      <c r="L34">
        <f>L30/SUM($K30:$L30)</f>
        <v>0.5</v>
      </c>
      <c r="S34" s="5"/>
      <c r="T34" s="5"/>
    </row>
    <row r="35" spans="1:20" x14ac:dyDescent="0.25">
      <c r="A35">
        <f>A31/SUM($A31:$B31)</f>
        <v>0.5</v>
      </c>
      <c r="B35">
        <f>B31/SUM($A31:$B31)</f>
        <v>0.5</v>
      </c>
      <c r="K35">
        <f>K31/SUM($K31:$L31)</f>
        <v>0.5</v>
      </c>
      <c r="L35">
        <f>L31/SUM($K31:$L31)</f>
        <v>0.5</v>
      </c>
      <c r="S35" s="5">
        <f>S32*W26</f>
        <v>0</v>
      </c>
      <c r="T35" s="7">
        <f>T32*X26</f>
        <v>0</v>
      </c>
    </row>
    <row r="36" spans="1:20" x14ac:dyDescent="0.25">
      <c r="S36" s="5">
        <f>S33*W27</f>
        <v>-5.1442249508248635E-4</v>
      </c>
      <c r="T36" s="5">
        <f>T33*X27</f>
        <v>0</v>
      </c>
    </row>
    <row r="37" spans="1:20" x14ac:dyDescent="0.25">
      <c r="A37" t="s">
        <v>12</v>
      </c>
      <c r="K37" t="s">
        <v>12</v>
      </c>
      <c r="S37" s="5"/>
      <c r="T37" s="5"/>
    </row>
    <row r="38" spans="1:20" x14ac:dyDescent="0.25">
      <c r="A38">
        <f>IF(C5=0,-LN(A34),-LN(B34))</f>
        <v>0.69314718055994529</v>
      </c>
      <c r="K38">
        <f>IF(M5=0,-LN(K34),-LN(L34))</f>
        <v>0.69314718055994529</v>
      </c>
      <c r="S38" s="5">
        <f>SUM(S35:T36)</f>
        <v>-5.1442249508248635E-4</v>
      </c>
      <c r="T38" s="5"/>
    </row>
    <row r="39" spans="1:20" x14ac:dyDescent="0.25">
      <c r="A39">
        <f>IF(C6=0,-LN(A35),-LN(B35))</f>
        <v>0.69314718055994529</v>
      </c>
      <c r="K39">
        <f>IF(M6=0,-LN(K35),-LN(L35))</f>
        <v>0.69314718055994529</v>
      </c>
    </row>
    <row r="41" spans="1:20" x14ac:dyDescent="0.25">
      <c r="A41" t="s">
        <v>13</v>
      </c>
      <c r="K41" t="s">
        <v>14</v>
      </c>
    </row>
    <row r="42" spans="1:20" x14ac:dyDescent="0.25">
      <c r="A42">
        <f>SUM(A38:A39)/2</f>
        <v>0.69314718055994529</v>
      </c>
      <c r="K42">
        <f>SUM(K38:K39)/2</f>
        <v>0.69314718055994529</v>
      </c>
    </row>
    <row r="44" spans="1:20" x14ac:dyDescent="0.25">
      <c r="K44" t="s">
        <v>15</v>
      </c>
    </row>
    <row r="45" spans="1:20" x14ac:dyDescent="0.25">
      <c r="K45" s="3">
        <f>K42-A42</f>
        <v>0</v>
      </c>
    </row>
    <row r="47" spans="1:20" x14ac:dyDescent="0.25">
      <c r="K47" t="s">
        <v>18</v>
      </c>
    </row>
    <row r="48" spans="1:20" x14ac:dyDescent="0.25">
      <c r="K48" s="4">
        <f>K45/K2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06C9-F11E-43C4-9056-94F0693E5D4C}">
  <dimension ref="A1:AZ103"/>
  <sheetViews>
    <sheetView tabSelected="1" topLeftCell="P1" workbookViewId="0">
      <selection activeCell="AN50" sqref="AN50"/>
    </sheetView>
  </sheetViews>
  <sheetFormatPr defaultRowHeight="15" x14ac:dyDescent="0.25"/>
  <cols>
    <col min="1" max="1" width="12.28515625" bestFit="1" customWidth="1"/>
    <col min="2" max="2" width="13" bestFit="1" customWidth="1"/>
    <col min="3" max="10" width="11.28515625" bestFit="1" customWidth="1"/>
    <col min="28" max="28" width="13.5703125" customWidth="1"/>
    <col min="29" max="29" width="12.7109375" bestFit="1" customWidth="1"/>
    <col min="30" max="30" width="8.42578125" customWidth="1"/>
    <col min="31" max="31" width="12" bestFit="1" customWidth="1"/>
    <col min="32" max="32" width="16.42578125" customWidth="1"/>
    <col min="33" max="33" width="14.5703125" customWidth="1"/>
    <col min="34" max="34" width="12" bestFit="1" customWidth="1"/>
    <col min="36" max="36" width="12" bestFit="1" customWidth="1"/>
    <col min="37" max="37" width="12.7109375" bestFit="1" customWidth="1"/>
    <col min="39" max="39" width="19.5703125" bestFit="1" customWidth="1"/>
    <col min="40" max="40" width="12" bestFit="1" customWidth="1"/>
    <col min="42" max="42" width="14.140625" customWidth="1"/>
    <col min="43" max="43" width="12" bestFit="1" customWidth="1"/>
  </cols>
  <sheetData>
    <row r="1" spans="1:52" x14ac:dyDescent="0.25">
      <c r="AB1" t="s">
        <v>16</v>
      </c>
    </row>
    <row r="2" spans="1:52" x14ac:dyDescent="0.25">
      <c r="AB2" s="1">
        <v>1E-3</v>
      </c>
    </row>
    <row r="4" spans="1:52" x14ac:dyDescent="0.25">
      <c r="A4" t="s">
        <v>0</v>
      </c>
      <c r="B4" t="s">
        <v>1</v>
      </c>
      <c r="C4" t="s">
        <v>35</v>
      </c>
      <c r="AB4" t="s">
        <v>0</v>
      </c>
      <c r="AC4" t="s">
        <v>1</v>
      </c>
      <c r="AD4" t="s">
        <v>35</v>
      </c>
    </row>
    <row r="5" spans="1:52" x14ac:dyDescent="0.25">
      <c r="A5">
        <v>-1</v>
      </c>
      <c r="B5">
        <v>0.41315040255800001</v>
      </c>
      <c r="C5">
        <v>1</v>
      </c>
      <c r="AB5">
        <v>-1</v>
      </c>
      <c r="AC5">
        <v>0.41315040255800001</v>
      </c>
      <c r="AD5">
        <v>1</v>
      </c>
    </row>
    <row r="6" spans="1:52" x14ac:dyDescent="0.25">
      <c r="A6">
        <v>1</v>
      </c>
      <c r="B6">
        <v>-0.41315040255800001</v>
      </c>
      <c r="C6">
        <v>0</v>
      </c>
      <c r="AB6">
        <v>1</v>
      </c>
      <c r="AC6">
        <v>-0.41315040255800001</v>
      </c>
      <c r="AD6">
        <v>0</v>
      </c>
    </row>
    <row r="8" spans="1:52" x14ac:dyDescent="0.25">
      <c r="A8" t="s">
        <v>3</v>
      </c>
      <c r="AB8" t="s">
        <v>3</v>
      </c>
    </row>
    <row r="9" spans="1:52" x14ac:dyDescent="0.25">
      <c r="A9">
        <v>2.6161213424931602E-4</v>
      </c>
      <c r="B9">
        <v>2.9849114341412298E-4</v>
      </c>
      <c r="C9">
        <v>8.1422574059428004E-4</v>
      </c>
      <c r="D9" s="1">
        <v>9.1915942135096897E-5</v>
      </c>
      <c r="E9">
        <v>6.0010052596565396E-4</v>
      </c>
      <c r="F9">
        <v>7.2856052681179401E-4</v>
      </c>
      <c r="G9">
        <v>1.87901073366603E-4</v>
      </c>
      <c r="H9" s="1">
        <v>5.5146627333068099E-5</v>
      </c>
      <c r="I9">
        <v>2.7496936790603801E-4</v>
      </c>
      <c r="J9">
        <v>6.5743301487559199E-4</v>
      </c>
      <c r="K9">
        <v>5.6226566278042803E-4</v>
      </c>
      <c r="L9">
        <v>1.5006226330533599E-4</v>
      </c>
      <c r="M9">
        <v>4.3263079080478698E-4</v>
      </c>
      <c r="N9">
        <v>6.6929729857452005E-4</v>
      </c>
      <c r="O9">
        <v>4.2278467327012698E-4</v>
      </c>
      <c r="P9">
        <v>6.3318439927411601E-4</v>
      </c>
      <c r="Q9">
        <v>9.6743595249367605E-4</v>
      </c>
      <c r="R9">
        <v>6.8306482230962495E-4</v>
      </c>
      <c r="S9">
        <v>3.91624833080026E-4</v>
      </c>
      <c r="T9">
        <v>1.87252569720098E-4</v>
      </c>
      <c r="U9">
        <v>3.4596066557173301E-4</v>
      </c>
      <c r="V9">
        <v>5.1106597356957695E-4</v>
      </c>
      <c r="W9">
        <v>8.9120940950057897E-4</v>
      </c>
      <c r="X9">
        <v>7.7556394247268903E-4</v>
      </c>
      <c r="Y9">
        <v>3.18146600615374E-4</v>
      </c>
      <c r="AB9">
        <f>A9</f>
        <v>2.6161213424931602E-4</v>
      </c>
      <c r="AC9">
        <f t="shared" ref="AC9:AZ9" si="0">B9</f>
        <v>2.9849114341412298E-4</v>
      </c>
      <c r="AD9">
        <f t="shared" si="0"/>
        <v>8.1422574059428004E-4</v>
      </c>
      <c r="AE9">
        <f t="shared" si="0"/>
        <v>9.1915942135096897E-5</v>
      </c>
      <c r="AF9">
        <f t="shared" si="0"/>
        <v>6.0010052596565396E-4</v>
      </c>
      <c r="AG9">
        <f t="shared" si="0"/>
        <v>7.2856052681179401E-4</v>
      </c>
      <c r="AH9">
        <f t="shared" si="0"/>
        <v>1.87901073366603E-4</v>
      </c>
      <c r="AI9">
        <f t="shared" si="0"/>
        <v>5.5146627333068099E-5</v>
      </c>
      <c r="AJ9">
        <f t="shared" si="0"/>
        <v>2.7496936790603801E-4</v>
      </c>
      <c r="AK9">
        <f t="shared" si="0"/>
        <v>6.5743301487559199E-4</v>
      </c>
      <c r="AL9">
        <f t="shared" si="0"/>
        <v>5.6226566278042803E-4</v>
      </c>
      <c r="AM9">
        <f t="shared" si="0"/>
        <v>1.5006226330533599E-4</v>
      </c>
      <c r="AN9">
        <f t="shared" si="0"/>
        <v>4.3263079080478698E-4</v>
      </c>
      <c r="AO9">
        <f t="shared" si="0"/>
        <v>6.6929729857452005E-4</v>
      </c>
      <c r="AP9">
        <f t="shared" si="0"/>
        <v>4.2278467327012698E-4</v>
      </c>
      <c r="AQ9">
        <f t="shared" si="0"/>
        <v>6.3318439927411601E-4</v>
      </c>
      <c r="AR9">
        <f t="shared" si="0"/>
        <v>9.6743595249367605E-4</v>
      </c>
      <c r="AS9">
        <f t="shared" si="0"/>
        <v>6.8306482230962495E-4</v>
      </c>
      <c r="AT9">
        <f t="shared" si="0"/>
        <v>3.91624833080026E-4</v>
      </c>
      <c r="AU9">
        <f t="shared" si="0"/>
        <v>1.87252569720098E-4</v>
      </c>
      <c r="AV9">
        <f t="shared" si="0"/>
        <v>3.4596066557173301E-4</v>
      </c>
      <c r="AW9">
        <f t="shared" si="0"/>
        <v>5.1106597356957695E-4</v>
      </c>
      <c r="AX9">
        <f t="shared" si="0"/>
        <v>8.9120940950057897E-4</v>
      </c>
      <c r="AY9">
        <f t="shared" si="0"/>
        <v>7.7556394247268903E-4</v>
      </c>
      <c r="AZ9">
        <f t="shared" si="0"/>
        <v>3.18146600615374E-4</v>
      </c>
    </row>
    <row r="10" spans="1:52" x14ac:dyDescent="0.25">
      <c r="A10">
        <v>9.2421689650682402E-4</v>
      </c>
      <c r="B10">
        <v>4.7090988541575698E-4</v>
      </c>
      <c r="C10">
        <v>6.9375884220222999E-4</v>
      </c>
      <c r="D10">
        <v>1.0720730845358799E-4</v>
      </c>
      <c r="E10">
        <v>1.0454355843294099E-4</v>
      </c>
      <c r="F10">
        <v>2.0190744752945E-4</v>
      </c>
      <c r="G10">
        <v>8.8444967368829302E-4</v>
      </c>
      <c r="H10">
        <v>6.7981146148458297E-4</v>
      </c>
      <c r="I10">
        <v>8.4923632361443404E-4</v>
      </c>
      <c r="J10">
        <v>6.44436269205517E-4</v>
      </c>
      <c r="K10">
        <v>4.0654239767553603E-4</v>
      </c>
      <c r="L10">
        <v>5.1657819412499599E-4</v>
      </c>
      <c r="M10">
        <v>5.93443517755906E-4</v>
      </c>
      <c r="N10">
        <v>8.6211798490762803E-4</v>
      </c>
      <c r="O10">
        <v>4.38186166159125E-4</v>
      </c>
      <c r="P10">
        <v>8.9224010996664298E-4</v>
      </c>
      <c r="Q10">
        <v>6.1371693840258702E-4</v>
      </c>
      <c r="R10">
        <v>8.2935612580658103E-4</v>
      </c>
      <c r="S10">
        <v>4.9805605491724705E-4</v>
      </c>
      <c r="T10">
        <v>6.9251813182997298E-4</v>
      </c>
      <c r="U10">
        <v>3.3902537464931002E-4</v>
      </c>
      <c r="V10">
        <v>5.2282850392376299E-4</v>
      </c>
      <c r="W10">
        <v>2.16223391019014E-4</v>
      </c>
      <c r="X10">
        <v>1.0070360201847601E-4</v>
      </c>
      <c r="Y10" s="1">
        <v>3.8604129920968798E-5</v>
      </c>
      <c r="AB10">
        <f>A10</f>
        <v>9.2421689650682402E-4</v>
      </c>
      <c r="AC10">
        <f t="shared" ref="AC10" si="1">B10</f>
        <v>4.7090988541575698E-4</v>
      </c>
      <c r="AD10">
        <f t="shared" ref="AD10" si="2">C10</f>
        <v>6.9375884220222999E-4</v>
      </c>
      <c r="AE10">
        <f t="shared" ref="AE10" si="3">D10</f>
        <v>1.0720730845358799E-4</v>
      </c>
      <c r="AF10">
        <f t="shared" ref="AF10" si="4">E10</f>
        <v>1.0454355843294099E-4</v>
      </c>
      <c r="AG10">
        <f t="shared" ref="AG10" si="5">F10</f>
        <v>2.0190744752945E-4</v>
      </c>
      <c r="AH10">
        <f t="shared" ref="AH10" si="6">G10</f>
        <v>8.8444967368829302E-4</v>
      </c>
      <c r="AI10">
        <f t="shared" ref="AI10" si="7">H10</f>
        <v>6.7981146148458297E-4</v>
      </c>
      <c r="AJ10">
        <f t="shared" ref="AJ10" si="8">I10</f>
        <v>8.4923632361443404E-4</v>
      </c>
      <c r="AK10">
        <f t="shared" ref="AK10" si="9">J10</f>
        <v>6.44436269205517E-4</v>
      </c>
      <c r="AL10">
        <f t="shared" ref="AL10" si="10">K10</f>
        <v>4.0654239767553603E-4</v>
      </c>
      <c r="AM10">
        <f t="shared" ref="AM10" si="11">L10</f>
        <v>5.1657819412499599E-4</v>
      </c>
      <c r="AN10">
        <f t="shared" ref="AN10" si="12">M10</f>
        <v>5.93443517755906E-4</v>
      </c>
      <c r="AO10">
        <f t="shared" ref="AO10" si="13">N10</f>
        <v>8.6211798490762803E-4</v>
      </c>
      <c r="AP10">
        <f t="shared" ref="AP10" si="14">O10</f>
        <v>4.38186166159125E-4</v>
      </c>
      <c r="AQ10">
        <f t="shared" ref="AQ10" si="15">P10</f>
        <v>8.9224010996664298E-4</v>
      </c>
      <c r="AR10">
        <f t="shared" ref="AR10" si="16">Q10</f>
        <v>6.1371693840258702E-4</v>
      </c>
      <c r="AS10">
        <f t="shared" ref="AS10" si="17">R10</f>
        <v>8.2935612580658103E-4</v>
      </c>
      <c r="AT10">
        <f t="shared" ref="AT10" si="18">S10</f>
        <v>4.9805605491724705E-4</v>
      </c>
      <c r="AU10">
        <f t="shared" ref="AU10" si="19">T10</f>
        <v>6.9251813182997298E-4</v>
      </c>
      <c r="AV10">
        <f t="shared" ref="AV10" si="20">U10</f>
        <v>3.3902537464931002E-4</v>
      </c>
      <c r="AW10">
        <f t="shared" ref="AW10" si="21">V10</f>
        <v>5.2282850392376299E-4</v>
      </c>
      <c r="AX10">
        <f t="shared" ref="AX10" si="22">W10</f>
        <v>2.16223391019014E-4</v>
      </c>
      <c r="AY10">
        <f t="shared" ref="AY10" si="23">X10</f>
        <v>1.0070360201847601E-4</v>
      </c>
      <c r="AZ10">
        <f t="shared" ref="AZ10" si="24">Y10</f>
        <v>3.8604129920968798E-5</v>
      </c>
    </row>
    <row r="12" spans="1:52" x14ac:dyDescent="0.25">
      <c r="A12" t="s">
        <v>4</v>
      </c>
      <c r="AB12" t="s">
        <v>4</v>
      </c>
    </row>
    <row r="13" spans="1:52" x14ac:dyDescent="0.25">
      <c r="A13">
        <v>7.0194947638598903E-4</v>
      </c>
      <c r="B13">
        <v>4.5643062088155599E-4</v>
      </c>
      <c r="C13">
        <v>8.9773414709317496E-4</v>
      </c>
      <c r="D13">
        <v>8.3518320469227905E-4</v>
      </c>
      <c r="E13">
        <v>3.8509513448081598E-4</v>
      </c>
      <c r="F13">
        <v>9.7367876970522204E-4</v>
      </c>
      <c r="G13">
        <v>5.92062011078364E-4</v>
      </c>
      <c r="H13">
        <v>7.6588331421529796E-4</v>
      </c>
      <c r="I13">
        <v>4.0719435847960602E-4</v>
      </c>
      <c r="J13">
        <v>1.96169911968271E-4</v>
      </c>
      <c r="K13">
        <v>1.7177701508183399E-4</v>
      </c>
      <c r="L13">
        <v>1.8120622623098601E-4</v>
      </c>
      <c r="M13">
        <v>6.0380551726243797E-4</v>
      </c>
      <c r="N13">
        <v>1.1263285511131801E-4</v>
      </c>
      <c r="O13" s="1">
        <v>1.9910748837421499E-5</v>
      </c>
      <c r="P13">
        <v>8.3299696418841999E-4</v>
      </c>
      <c r="Q13" s="1">
        <v>9.9411117932640799E-5</v>
      </c>
      <c r="R13">
        <v>4.5058453555176198E-4</v>
      </c>
      <c r="S13">
        <v>4.8849857308396903E-4</v>
      </c>
      <c r="T13">
        <v>6.2027240838356205E-4</v>
      </c>
      <c r="U13">
        <v>5.0401448240159599E-4</v>
      </c>
      <c r="V13">
        <v>9.3734314372896795E-4</v>
      </c>
      <c r="W13">
        <v>7.5039659436327503E-4</v>
      </c>
      <c r="X13">
        <v>5.7446649788296504E-4</v>
      </c>
      <c r="Y13">
        <v>6.1727213670528303E-4</v>
      </c>
      <c r="AB13">
        <f>A13</f>
        <v>7.0194947638598903E-4</v>
      </c>
      <c r="AC13">
        <f t="shared" ref="AC13:AZ13" si="25">B13</f>
        <v>4.5643062088155599E-4</v>
      </c>
      <c r="AD13">
        <f t="shared" si="25"/>
        <v>8.9773414709317496E-4</v>
      </c>
      <c r="AE13">
        <f t="shared" si="25"/>
        <v>8.3518320469227905E-4</v>
      </c>
      <c r="AF13">
        <f t="shared" si="25"/>
        <v>3.8509513448081598E-4</v>
      </c>
      <c r="AG13">
        <f t="shared" si="25"/>
        <v>9.7367876970522204E-4</v>
      </c>
      <c r="AH13">
        <f t="shared" si="25"/>
        <v>5.92062011078364E-4</v>
      </c>
      <c r="AI13">
        <f t="shared" si="25"/>
        <v>7.6588331421529796E-4</v>
      </c>
      <c r="AJ13">
        <f t="shared" si="25"/>
        <v>4.0719435847960602E-4</v>
      </c>
      <c r="AK13">
        <f t="shared" si="25"/>
        <v>1.96169911968271E-4</v>
      </c>
      <c r="AL13">
        <f t="shared" si="25"/>
        <v>1.7177701508183399E-4</v>
      </c>
      <c r="AM13">
        <f t="shared" si="25"/>
        <v>1.8120622623098601E-4</v>
      </c>
      <c r="AN13">
        <f t="shared" si="25"/>
        <v>6.0380551726243797E-4</v>
      </c>
      <c r="AO13">
        <f t="shared" si="25"/>
        <v>1.1263285511131801E-4</v>
      </c>
      <c r="AP13">
        <f t="shared" si="25"/>
        <v>1.9910748837421499E-5</v>
      </c>
      <c r="AQ13">
        <f t="shared" si="25"/>
        <v>8.3299696418841999E-4</v>
      </c>
      <c r="AR13">
        <f t="shared" si="25"/>
        <v>9.9411117932640799E-5</v>
      </c>
      <c r="AS13">
        <f t="shared" si="25"/>
        <v>4.5058453555176198E-4</v>
      </c>
      <c r="AT13">
        <f t="shared" si="25"/>
        <v>4.8849857308396903E-4</v>
      </c>
      <c r="AU13">
        <f t="shared" si="25"/>
        <v>6.2027240838356205E-4</v>
      </c>
      <c r="AV13">
        <f t="shared" si="25"/>
        <v>5.0401448240159599E-4</v>
      </c>
      <c r="AW13">
        <f t="shared" si="25"/>
        <v>9.3734314372896795E-4</v>
      </c>
      <c r="AX13">
        <f t="shared" si="25"/>
        <v>7.5039659436327503E-4</v>
      </c>
      <c r="AY13">
        <f t="shared" si="25"/>
        <v>5.7446649788296504E-4</v>
      </c>
      <c r="AZ13">
        <f t="shared" si="25"/>
        <v>6.1727213670528303E-4</v>
      </c>
    </row>
    <row r="15" spans="1:52" x14ac:dyDescent="0.25">
      <c r="A15" t="s">
        <v>38</v>
      </c>
      <c r="AB15" t="s">
        <v>38</v>
      </c>
    </row>
    <row r="16" spans="1:52" x14ac:dyDescent="0.25">
      <c r="A16">
        <f>$A5*A$9+$B5*A$10+A$13</f>
        <v>8.2217792497937272E-4</v>
      </c>
      <c r="B16">
        <f t="shared" ref="B16:Y17" si="26">$A5*B$9+$B5*B$10+B$13</f>
        <v>3.5249608619549464E-4</v>
      </c>
      <c r="C16">
        <f t="shared" si="26"/>
        <v>3.7013515143291824E-4</v>
      </c>
      <c r="D16">
        <f t="shared" si="26"/>
        <v>7.8756000520194172E-4</v>
      </c>
      <c r="E16">
        <f t="shared" si="26"/>
        <v>-1.7181317823342259E-4</v>
      </c>
      <c r="F16">
        <f t="shared" si="26"/>
        <v>3.2853638611967859E-4</v>
      </c>
      <c r="G16">
        <f t="shared" si="26"/>
        <v>7.6957167643837106E-4</v>
      </c>
      <c r="H16">
        <f t="shared" si="26"/>
        <v>9.916010658581277E-4</v>
      </c>
      <c r="I16">
        <f t="shared" si="26"/>
        <v>4.8308731954174738E-4</v>
      </c>
      <c r="J16">
        <f t="shared" si="26"/>
        <v>-1.9501399886208596E-4</v>
      </c>
      <c r="K16">
        <f t="shared" si="26"/>
        <v>-2.2252549244205179E-4</v>
      </c>
      <c r="L16">
        <f t="shared" si="26"/>
        <v>2.4456845178107676E-4</v>
      </c>
      <c r="M16">
        <f t="shared" si="26"/>
        <v>4.1635615471393919E-4</v>
      </c>
      <c r="N16">
        <f t="shared" si="26"/>
        <v>-2.0048005094612374E-4</v>
      </c>
      <c r="O16">
        <f t="shared" si="26"/>
        <v>-2.2183713348871629E-4</v>
      </c>
      <c r="P16">
        <f t="shared" si="26"/>
        <v>5.6844192552541676E-4</v>
      </c>
      <c r="Q16">
        <f t="shared" si="26"/>
        <v>-6.1446743440334321E-4</v>
      </c>
      <c r="R16">
        <f t="shared" si="26"/>
        <v>1.1016853048306926E-4</v>
      </c>
      <c r="S16">
        <f t="shared" si="26"/>
        <v>3.0264579958945301E-4</v>
      </c>
      <c r="T16">
        <f t="shared" si="26"/>
        <v>7.1913398360773145E-4</v>
      </c>
      <c r="U16">
        <f t="shared" si="26"/>
        <v>2.981222868436022E-4</v>
      </c>
      <c r="V16">
        <f t="shared" si="26"/>
        <v>6.4228397702429058E-4</v>
      </c>
      <c r="W16">
        <f t="shared" si="26"/>
        <v>-5.148003409534245E-5</v>
      </c>
      <c r="X16">
        <f t="shared" si="26"/>
        <v>-1.5949171087675004E-4</v>
      </c>
      <c r="Y16">
        <f t="shared" si="26"/>
        <v>3.1507484790715864E-4</v>
      </c>
      <c r="AB16">
        <f>$A5*AB$9+$B5*AB$10+AB$13</f>
        <v>8.2217792497937272E-4</v>
      </c>
      <c r="AC16">
        <f t="shared" ref="AC16:AZ16" si="27">$A5*AC$9+$B5*AC$10+AC$13</f>
        <v>3.5249608619549464E-4</v>
      </c>
      <c r="AD16">
        <f t="shared" si="27"/>
        <v>3.7013515143291824E-4</v>
      </c>
      <c r="AE16">
        <f t="shared" si="27"/>
        <v>7.8756000520194172E-4</v>
      </c>
      <c r="AF16">
        <f t="shared" si="27"/>
        <v>-1.7181317823342259E-4</v>
      </c>
      <c r="AG16">
        <f t="shared" si="27"/>
        <v>3.2853638611967859E-4</v>
      </c>
      <c r="AH16">
        <f t="shared" si="27"/>
        <v>7.6957167643837106E-4</v>
      </c>
      <c r="AI16">
        <f t="shared" si="27"/>
        <v>9.916010658581277E-4</v>
      </c>
      <c r="AJ16">
        <f t="shared" si="27"/>
        <v>4.8308731954174738E-4</v>
      </c>
      <c r="AK16">
        <f t="shared" si="27"/>
        <v>-1.9501399886208596E-4</v>
      </c>
      <c r="AL16">
        <f t="shared" si="27"/>
        <v>-2.2252549244205179E-4</v>
      </c>
      <c r="AM16">
        <f t="shared" si="27"/>
        <v>2.4456845178107676E-4</v>
      </c>
      <c r="AN16">
        <f t="shared" si="27"/>
        <v>4.1635615471393919E-4</v>
      </c>
      <c r="AO16">
        <f t="shared" si="27"/>
        <v>-2.0048005094612374E-4</v>
      </c>
      <c r="AP16">
        <f t="shared" si="27"/>
        <v>-2.2183713348871629E-4</v>
      </c>
      <c r="AQ16">
        <f t="shared" si="27"/>
        <v>5.6844192552541676E-4</v>
      </c>
      <c r="AR16">
        <f t="shared" si="27"/>
        <v>-6.1446743440334321E-4</v>
      </c>
      <c r="AS16">
        <f t="shared" si="27"/>
        <v>1.1016853048306926E-4</v>
      </c>
      <c r="AT16">
        <f t="shared" si="27"/>
        <v>3.0264579958945301E-4</v>
      </c>
      <c r="AU16">
        <f t="shared" si="27"/>
        <v>7.1913398360773145E-4</v>
      </c>
      <c r="AV16">
        <f t="shared" si="27"/>
        <v>2.981222868436022E-4</v>
      </c>
      <c r="AW16">
        <f t="shared" si="27"/>
        <v>6.4228397702429058E-4</v>
      </c>
      <c r="AX16">
        <f t="shared" si="27"/>
        <v>-5.148003409534245E-5</v>
      </c>
      <c r="AY16">
        <f t="shared" si="27"/>
        <v>-1.5949171087675004E-4</v>
      </c>
      <c r="AZ16">
        <f t="shared" si="27"/>
        <v>3.1507484790715864E-4</v>
      </c>
    </row>
    <row r="17" spans="1:52" x14ac:dyDescent="0.25">
      <c r="A17">
        <f>$A6*A$9+$B6*A$10+A$13</f>
        <v>5.8172102779260534E-4</v>
      </c>
      <c r="B17">
        <f t="shared" si="26"/>
        <v>5.6036515556761733E-4</v>
      </c>
      <c r="C17">
        <f t="shared" si="26"/>
        <v>1.4253331427534317E-3</v>
      </c>
      <c r="D17">
        <f t="shared" si="26"/>
        <v>8.8280640418261639E-4</v>
      </c>
      <c r="E17">
        <f t="shared" si="26"/>
        <v>9.4200344719505449E-4</v>
      </c>
      <c r="F17">
        <f t="shared" si="26"/>
        <v>1.6188211532907654E-3</v>
      </c>
      <c r="G17">
        <f t="shared" si="26"/>
        <v>4.1455234571835693E-4</v>
      </c>
      <c r="H17">
        <f t="shared" si="26"/>
        <v>5.4016556257246821E-4</v>
      </c>
      <c r="I17">
        <f t="shared" si="26"/>
        <v>3.3130139741746465E-4</v>
      </c>
      <c r="J17">
        <f t="shared" si="26"/>
        <v>5.8735382279862794E-4</v>
      </c>
      <c r="K17">
        <f t="shared" si="26"/>
        <v>5.6607952260571981E-4</v>
      </c>
      <c r="L17">
        <f t="shared" si="26"/>
        <v>1.1784400068089523E-4</v>
      </c>
      <c r="M17">
        <f t="shared" si="26"/>
        <v>7.9125487981093669E-4</v>
      </c>
      <c r="N17">
        <f t="shared" si="26"/>
        <v>4.2574576116875975E-4</v>
      </c>
      <c r="O17">
        <f t="shared" si="26"/>
        <v>2.616586311635593E-4</v>
      </c>
      <c r="P17">
        <f t="shared" si="26"/>
        <v>1.0975520028514232E-3</v>
      </c>
      <c r="Q17">
        <f t="shared" si="26"/>
        <v>8.132896702686247E-4</v>
      </c>
      <c r="R17">
        <f t="shared" si="26"/>
        <v>7.9100054062045469E-4</v>
      </c>
      <c r="S17">
        <f t="shared" si="26"/>
        <v>6.74351346578485E-4</v>
      </c>
      <c r="T17">
        <f t="shared" si="26"/>
        <v>5.2141083315939264E-4</v>
      </c>
      <c r="U17">
        <f t="shared" si="26"/>
        <v>7.0990667795958978E-4</v>
      </c>
      <c r="V17">
        <f t="shared" si="26"/>
        <v>1.2324023104336454E-3</v>
      </c>
      <c r="W17">
        <f t="shared" si="26"/>
        <v>1.5522732228218925E-3</v>
      </c>
      <c r="X17">
        <f t="shared" si="26"/>
        <v>1.30842470664268E-3</v>
      </c>
      <c r="Y17">
        <f t="shared" si="26"/>
        <v>9.1946942550340748E-4</v>
      </c>
      <c r="AB17">
        <f>$A6*AB$9+$B6*AB$10+AB$13</f>
        <v>5.8172102779260534E-4</v>
      </c>
      <c r="AC17">
        <f t="shared" ref="AC17:AZ17" si="28">$A6*AC$9+$B6*AC$10+AC$13</f>
        <v>5.6036515556761733E-4</v>
      </c>
      <c r="AD17">
        <f t="shared" si="28"/>
        <v>1.4253331427534317E-3</v>
      </c>
      <c r="AE17">
        <f t="shared" si="28"/>
        <v>8.8280640418261639E-4</v>
      </c>
      <c r="AF17">
        <f t="shared" si="28"/>
        <v>9.4200344719505449E-4</v>
      </c>
      <c r="AG17">
        <f t="shared" si="28"/>
        <v>1.6188211532907654E-3</v>
      </c>
      <c r="AH17">
        <f t="shared" si="28"/>
        <v>4.1455234571835693E-4</v>
      </c>
      <c r="AI17">
        <f t="shared" si="28"/>
        <v>5.4016556257246821E-4</v>
      </c>
      <c r="AJ17">
        <f t="shared" si="28"/>
        <v>3.3130139741746465E-4</v>
      </c>
      <c r="AK17">
        <f t="shared" si="28"/>
        <v>5.8735382279862794E-4</v>
      </c>
      <c r="AL17">
        <f t="shared" si="28"/>
        <v>5.6607952260571981E-4</v>
      </c>
      <c r="AM17">
        <f t="shared" si="28"/>
        <v>1.1784400068089523E-4</v>
      </c>
      <c r="AN17">
        <f t="shared" si="28"/>
        <v>7.9125487981093669E-4</v>
      </c>
      <c r="AO17">
        <f t="shared" si="28"/>
        <v>4.2574576116875975E-4</v>
      </c>
      <c r="AP17">
        <f t="shared" si="28"/>
        <v>2.616586311635593E-4</v>
      </c>
      <c r="AQ17">
        <f t="shared" si="28"/>
        <v>1.0975520028514232E-3</v>
      </c>
      <c r="AR17">
        <f t="shared" si="28"/>
        <v>8.132896702686247E-4</v>
      </c>
      <c r="AS17">
        <f t="shared" si="28"/>
        <v>7.9100054062045469E-4</v>
      </c>
      <c r="AT17">
        <f t="shared" si="28"/>
        <v>6.74351346578485E-4</v>
      </c>
      <c r="AU17">
        <f t="shared" si="28"/>
        <v>5.2141083315939264E-4</v>
      </c>
      <c r="AV17">
        <f t="shared" si="28"/>
        <v>7.0990667795958978E-4</v>
      </c>
      <c r="AW17">
        <f t="shared" si="28"/>
        <v>1.2324023104336454E-3</v>
      </c>
      <c r="AX17">
        <f t="shared" si="28"/>
        <v>1.5522732228218925E-3</v>
      </c>
      <c r="AY17">
        <f t="shared" si="28"/>
        <v>1.30842470664268E-3</v>
      </c>
      <c r="AZ17">
        <f t="shared" si="28"/>
        <v>9.1946942550340748E-4</v>
      </c>
    </row>
    <row r="19" spans="1:52" x14ac:dyDescent="0.25">
      <c r="A19" t="s">
        <v>39</v>
      </c>
      <c r="AB19" t="s">
        <v>39</v>
      </c>
    </row>
    <row r="20" spans="1:52" x14ac:dyDescent="0.25">
      <c r="A20">
        <f>MAX(0,A16)</f>
        <v>8.2217792497937272E-4</v>
      </c>
      <c r="B20">
        <f t="shared" ref="B20:Y21" si="29">MAX(0,B16)</f>
        <v>3.5249608619549464E-4</v>
      </c>
      <c r="C20">
        <f t="shared" si="29"/>
        <v>3.7013515143291824E-4</v>
      </c>
      <c r="D20">
        <f t="shared" si="29"/>
        <v>7.8756000520194172E-4</v>
      </c>
      <c r="E20">
        <f t="shared" si="29"/>
        <v>0</v>
      </c>
      <c r="F20">
        <f t="shared" si="29"/>
        <v>3.2853638611967859E-4</v>
      </c>
      <c r="G20">
        <f t="shared" si="29"/>
        <v>7.6957167643837106E-4</v>
      </c>
      <c r="H20">
        <f t="shared" si="29"/>
        <v>9.916010658581277E-4</v>
      </c>
      <c r="I20">
        <f t="shared" si="29"/>
        <v>4.8308731954174738E-4</v>
      </c>
      <c r="J20">
        <f t="shared" si="29"/>
        <v>0</v>
      </c>
      <c r="K20">
        <f t="shared" si="29"/>
        <v>0</v>
      </c>
      <c r="L20">
        <f t="shared" si="29"/>
        <v>2.4456845178107676E-4</v>
      </c>
      <c r="M20">
        <f t="shared" si="29"/>
        <v>4.1635615471393919E-4</v>
      </c>
      <c r="N20">
        <f t="shared" si="29"/>
        <v>0</v>
      </c>
      <c r="O20">
        <f t="shared" si="29"/>
        <v>0</v>
      </c>
      <c r="P20">
        <f t="shared" si="29"/>
        <v>5.6844192552541676E-4</v>
      </c>
      <c r="Q20">
        <f t="shared" si="29"/>
        <v>0</v>
      </c>
      <c r="R20">
        <f t="shared" si="29"/>
        <v>1.1016853048306926E-4</v>
      </c>
      <c r="S20">
        <f t="shared" si="29"/>
        <v>3.0264579958945301E-4</v>
      </c>
      <c r="T20">
        <f t="shared" si="29"/>
        <v>7.1913398360773145E-4</v>
      </c>
      <c r="U20">
        <f t="shared" si="29"/>
        <v>2.981222868436022E-4</v>
      </c>
      <c r="V20">
        <f t="shared" si="29"/>
        <v>6.4228397702429058E-4</v>
      </c>
      <c r="W20">
        <f t="shared" si="29"/>
        <v>0</v>
      </c>
      <c r="X20">
        <f t="shared" si="29"/>
        <v>0</v>
      </c>
      <c r="Y20">
        <f t="shared" si="29"/>
        <v>3.1507484790715864E-4</v>
      </c>
      <c r="AB20">
        <f>MAX(0,AB16)</f>
        <v>8.2217792497937272E-4</v>
      </c>
      <c r="AC20">
        <f t="shared" ref="AC20:AZ20" si="30">MAX(0,AC16)</f>
        <v>3.5249608619549464E-4</v>
      </c>
      <c r="AD20">
        <f t="shared" si="30"/>
        <v>3.7013515143291824E-4</v>
      </c>
      <c r="AE20">
        <f t="shared" si="30"/>
        <v>7.8756000520194172E-4</v>
      </c>
      <c r="AF20">
        <f t="shared" si="30"/>
        <v>0</v>
      </c>
      <c r="AG20">
        <f t="shared" si="30"/>
        <v>3.2853638611967859E-4</v>
      </c>
      <c r="AH20">
        <f t="shared" si="30"/>
        <v>7.6957167643837106E-4</v>
      </c>
      <c r="AI20">
        <f t="shared" si="30"/>
        <v>9.916010658581277E-4</v>
      </c>
      <c r="AJ20">
        <f t="shared" si="30"/>
        <v>4.8308731954174738E-4</v>
      </c>
      <c r="AK20">
        <f t="shared" si="30"/>
        <v>0</v>
      </c>
      <c r="AL20">
        <f t="shared" si="30"/>
        <v>0</v>
      </c>
      <c r="AM20">
        <f t="shared" si="30"/>
        <v>2.4456845178107676E-4</v>
      </c>
      <c r="AN20">
        <f t="shared" si="30"/>
        <v>4.1635615471393919E-4</v>
      </c>
      <c r="AO20">
        <f t="shared" si="30"/>
        <v>0</v>
      </c>
      <c r="AP20">
        <f t="shared" si="30"/>
        <v>0</v>
      </c>
      <c r="AQ20">
        <f t="shared" si="30"/>
        <v>5.6844192552541676E-4</v>
      </c>
      <c r="AR20">
        <f t="shared" si="30"/>
        <v>0</v>
      </c>
      <c r="AS20">
        <f t="shared" si="30"/>
        <v>1.1016853048306926E-4</v>
      </c>
      <c r="AT20">
        <f t="shared" si="30"/>
        <v>3.0264579958945301E-4</v>
      </c>
      <c r="AU20">
        <f t="shared" si="30"/>
        <v>7.1913398360773145E-4</v>
      </c>
      <c r="AV20">
        <f t="shared" si="30"/>
        <v>2.981222868436022E-4</v>
      </c>
      <c r="AW20">
        <f t="shared" si="30"/>
        <v>6.4228397702429058E-4</v>
      </c>
      <c r="AX20">
        <f t="shared" si="30"/>
        <v>0</v>
      </c>
      <c r="AY20">
        <f t="shared" si="30"/>
        <v>0</v>
      </c>
      <c r="AZ20">
        <f t="shared" si="30"/>
        <v>3.1507484790715864E-4</v>
      </c>
    </row>
    <row r="21" spans="1:52" x14ac:dyDescent="0.25">
      <c r="A21">
        <f>MAX(0,A17)</f>
        <v>5.8172102779260534E-4</v>
      </c>
      <c r="B21">
        <f t="shared" si="29"/>
        <v>5.6036515556761733E-4</v>
      </c>
      <c r="C21">
        <f t="shared" si="29"/>
        <v>1.4253331427534317E-3</v>
      </c>
      <c r="D21">
        <f t="shared" si="29"/>
        <v>8.8280640418261639E-4</v>
      </c>
      <c r="E21">
        <f t="shared" si="29"/>
        <v>9.4200344719505449E-4</v>
      </c>
      <c r="F21">
        <f t="shared" si="29"/>
        <v>1.6188211532907654E-3</v>
      </c>
      <c r="G21">
        <f t="shared" si="29"/>
        <v>4.1455234571835693E-4</v>
      </c>
      <c r="H21">
        <f t="shared" si="29"/>
        <v>5.4016556257246821E-4</v>
      </c>
      <c r="I21">
        <f t="shared" si="29"/>
        <v>3.3130139741746465E-4</v>
      </c>
      <c r="J21">
        <f t="shared" si="29"/>
        <v>5.8735382279862794E-4</v>
      </c>
      <c r="K21">
        <f t="shared" si="29"/>
        <v>5.6607952260571981E-4</v>
      </c>
      <c r="L21">
        <f t="shared" si="29"/>
        <v>1.1784400068089523E-4</v>
      </c>
      <c r="M21">
        <f t="shared" si="29"/>
        <v>7.9125487981093669E-4</v>
      </c>
      <c r="N21">
        <f t="shared" si="29"/>
        <v>4.2574576116875975E-4</v>
      </c>
      <c r="O21">
        <f t="shared" si="29"/>
        <v>2.616586311635593E-4</v>
      </c>
      <c r="P21">
        <f t="shared" si="29"/>
        <v>1.0975520028514232E-3</v>
      </c>
      <c r="Q21">
        <f t="shared" si="29"/>
        <v>8.132896702686247E-4</v>
      </c>
      <c r="R21">
        <f t="shared" si="29"/>
        <v>7.9100054062045469E-4</v>
      </c>
      <c r="S21">
        <f t="shared" si="29"/>
        <v>6.74351346578485E-4</v>
      </c>
      <c r="T21">
        <f t="shared" si="29"/>
        <v>5.2141083315939264E-4</v>
      </c>
      <c r="U21">
        <f t="shared" si="29"/>
        <v>7.0990667795958978E-4</v>
      </c>
      <c r="V21">
        <f t="shared" si="29"/>
        <v>1.2324023104336454E-3</v>
      </c>
      <c r="W21">
        <f t="shared" si="29"/>
        <v>1.5522732228218925E-3</v>
      </c>
      <c r="X21">
        <f t="shared" si="29"/>
        <v>1.30842470664268E-3</v>
      </c>
      <c r="Y21">
        <f t="shared" si="29"/>
        <v>9.1946942550340748E-4</v>
      </c>
      <c r="AB21">
        <f>MAX(0,AB17)</f>
        <v>5.8172102779260534E-4</v>
      </c>
      <c r="AC21">
        <f t="shared" ref="AC21:AZ21" si="31">MAX(0,AC17)</f>
        <v>5.6036515556761733E-4</v>
      </c>
      <c r="AD21">
        <f t="shared" si="31"/>
        <v>1.4253331427534317E-3</v>
      </c>
      <c r="AE21">
        <f t="shared" si="31"/>
        <v>8.8280640418261639E-4</v>
      </c>
      <c r="AF21">
        <f t="shared" si="31"/>
        <v>9.4200344719505449E-4</v>
      </c>
      <c r="AG21">
        <f t="shared" si="31"/>
        <v>1.6188211532907654E-3</v>
      </c>
      <c r="AH21">
        <f t="shared" si="31"/>
        <v>4.1455234571835693E-4</v>
      </c>
      <c r="AI21">
        <f t="shared" si="31"/>
        <v>5.4016556257246821E-4</v>
      </c>
      <c r="AJ21">
        <f t="shared" si="31"/>
        <v>3.3130139741746465E-4</v>
      </c>
      <c r="AK21">
        <f t="shared" si="31"/>
        <v>5.8735382279862794E-4</v>
      </c>
      <c r="AL21">
        <f t="shared" si="31"/>
        <v>5.6607952260571981E-4</v>
      </c>
      <c r="AM21">
        <f t="shared" si="31"/>
        <v>1.1784400068089523E-4</v>
      </c>
      <c r="AN21">
        <f t="shared" si="31"/>
        <v>7.9125487981093669E-4</v>
      </c>
      <c r="AO21">
        <f t="shared" si="31"/>
        <v>4.2574576116875975E-4</v>
      </c>
      <c r="AP21">
        <f t="shared" si="31"/>
        <v>2.616586311635593E-4</v>
      </c>
      <c r="AQ21">
        <f t="shared" si="31"/>
        <v>1.0975520028514232E-3</v>
      </c>
      <c r="AR21">
        <f t="shared" si="31"/>
        <v>8.132896702686247E-4</v>
      </c>
      <c r="AS21">
        <f t="shared" si="31"/>
        <v>7.9100054062045469E-4</v>
      </c>
      <c r="AT21">
        <f t="shared" si="31"/>
        <v>6.74351346578485E-4</v>
      </c>
      <c r="AU21">
        <f t="shared" si="31"/>
        <v>5.2141083315939264E-4</v>
      </c>
      <c r="AV21">
        <f t="shared" si="31"/>
        <v>7.0990667795958978E-4</v>
      </c>
      <c r="AW21">
        <f t="shared" si="31"/>
        <v>1.2324023104336454E-3</v>
      </c>
      <c r="AX21">
        <f t="shared" si="31"/>
        <v>1.5522732228218925E-3</v>
      </c>
      <c r="AY21">
        <f t="shared" si="31"/>
        <v>1.30842470664268E-3</v>
      </c>
      <c r="AZ21">
        <f t="shared" si="31"/>
        <v>9.1946942550340748E-4</v>
      </c>
    </row>
    <row r="25" spans="1:52" x14ac:dyDescent="0.25">
      <c r="A25" t="s">
        <v>5</v>
      </c>
      <c r="AB25" t="s">
        <v>5</v>
      </c>
      <c r="AM25" t="s">
        <v>21</v>
      </c>
    </row>
    <row r="26" spans="1:52" x14ac:dyDescent="0.25">
      <c r="A26">
        <v>2.6161213424931602E-4</v>
      </c>
      <c r="B26">
        <v>2.9849114341412298E-4</v>
      </c>
      <c r="C26">
        <v>8.1422574059428004E-4</v>
      </c>
      <c r="D26" s="1">
        <v>9.1915942135096897E-5</v>
      </c>
      <c r="E26">
        <v>6.0010052596565396E-4</v>
      </c>
      <c r="F26">
        <v>7.2856052681179401E-4</v>
      </c>
      <c r="G26">
        <v>1.87901073366603E-4</v>
      </c>
      <c r="H26" s="1">
        <v>5.5146627333068099E-5</v>
      </c>
      <c r="I26">
        <v>2.7496936790603801E-4</v>
      </c>
      <c r="J26">
        <v>6.5743301487559199E-4</v>
      </c>
      <c r="AB26" s="1">
        <f>A26</f>
        <v>2.6161213424931602E-4</v>
      </c>
      <c r="AC26">
        <f t="shared" ref="AC26:AK26" si="32">B26</f>
        <v>2.9849114341412298E-4</v>
      </c>
      <c r="AD26">
        <f t="shared" si="32"/>
        <v>8.1422574059428004E-4</v>
      </c>
      <c r="AE26">
        <f t="shared" si="32"/>
        <v>9.1915942135096897E-5</v>
      </c>
      <c r="AF26">
        <f t="shared" si="32"/>
        <v>6.0010052596565396E-4</v>
      </c>
      <c r="AG26">
        <f t="shared" si="32"/>
        <v>7.2856052681179401E-4</v>
      </c>
      <c r="AH26">
        <f t="shared" si="32"/>
        <v>1.87901073366603E-4</v>
      </c>
      <c r="AI26">
        <f t="shared" si="32"/>
        <v>5.5146627333068099E-5</v>
      </c>
      <c r="AJ26">
        <f t="shared" si="32"/>
        <v>2.7496936790603801E-4</v>
      </c>
      <c r="AK26">
        <f t="shared" si="32"/>
        <v>6.5743301487559199E-4</v>
      </c>
      <c r="AM26" s="13">
        <v>-2.2158941348493499E-9</v>
      </c>
    </row>
    <row r="27" spans="1:52" x14ac:dyDescent="0.25">
      <c r="A27">
        <v>5.6226566278042803E-4</v>
      </c>
      <c r="B27">
        <v>1.5006226330533599E-4</v>
      </c>
      <c r="C27">
        <v>4.3263079080478698E-4</v>
      </c>
      <c r="D27">
        <v>6.6929729857452005E-4</v>
      </c>
      <c r="E27">
        <v>4.2278467327012698E-4</v>
      </c>
      <c r="F27">
        <v>6.3318439927411601E-4</v>
      </c>
      <c r="G27">
        <v>9.6743595249367605E-4</v>
      </c>
      <c r="H27">
        <v>6.8306482230962495E-4</v>
      </c>
      <c r="I27">
        <v>3.91624833080026E-4</v>
      </c>
      <c r="J27">
        <v>1.87252569720098E-4</v>
      </c>
      <c r="AB27">
        <f t="shared" ref="AB27:AB50" si="33">A27</f>
        <v>5.6226566278042803E-4</v>
      </c>
      <c r="AC27">
        <f t="shared" ref="AC27:AC50" si="34">B27</f>
        <v>1.5006226330533599E-4</v>
      </c>
      <c r="AD27">
        <f t="shared" ref="AD27:AD50" si="35">C27</f>
        <v>4.3263079080478698E-4</v>
      </c>
      <c r="AE27">
        <f t="shared" ref="AE27:AE50" si="36">D27</f>
        <v>6.6929729857452005E-4</v>
      </c>
      <c r="AF27">
        <f t="shared" ref="AF27:AF50" si="37">E27</f>
        <v>4.2278467327012698E-4</v>
      </c>
      <c r="AG27">
        <f t="shared" ref="AG27:AG50" si="38">F27</f>
        <v>6.3318439927411601E-4</v>
      </c>
      <c r="AH27">
        <f t="shared" ref="AH27:AH50" si="39">G27</f>
        <v>9.6743595249367605E-4</v>
      </c>
      <c r="AI27">
        <f t="shared" ref="AI27:AI50" si="40">H27</f>
        <v>6.8306482230962495E-4</v>
      </c>
      <c r="AJ27">
        <f t="shared" ref="AJ27:AJ50" si="41">I27</f>
        <v>3.91624833080026E-4</v>
      </c>
      <c r="AK27">
        <f t="shared" ref="AK27:AK50" si="42">J27</f>
        <v>1.87252569720098E-4</v>
      </c>
    </row>
    <row r="28" spans="1:52" x14ac:dyDescent="0.25">
      <c r="A28">
        <v>3.4596066557173301E-4</v>
      </c>
      <c r="B28">
        <v>5.1106597356957695E-4</v>
      </c>
      <c r="C28">
        <v>8.9120940950057897E-4</v>
      </c>
      <c r="D28">
        <v>7.7556394247268903E-4</v>
      </c>
      <c r="E28">
        <v>3.18146600615374E-4</v>
      </c>
      <c r="F28">
        <v>9.2421689650682402E-4</v>
      </c>
      <c r="G28">
        <v>4.7090988541575698E-4</v>
      </c>
      <c r="H28">
        <v>6.9375884220222999E-4</v>
      </c>
      <c r="I28">
        <v>1.0720730845358799E-4</v>
      </c>
      <c r="J28">
        <v>1.0454355843294099E-4</v>
      </c>
      <c r="AB28">
        <f t="shared" si="33"/>
        <v>3.4596066557173301E-4</v>
      </c>
      <c r="AC28">
        <f t="shared" si="34"/>
        <v>5.1106597356957695E-4</v>
      </c>
      <c r="AD28">
        <f t="shared" si="35"/>
        <v>8.9120940950057897E-4</v>
      </c>
      <c r="AE28">
        <f t="shared" si="36"/>
        <v>7.7556394247268903E-4</v>
      </c>
      <c r="AF28">
        <f t="shared" si="37"/>
        <v>3.18146600615374E-4</v>
      </c>
      <c r="AG28">
        <f t="shared" si="38"/>
        <v>9.2421689650682402E-4</v>
      </c>
      <c r="AH28">
        <f t="shared" si="39"/>
        <v>4.7090988541575698E-4</v>
      </c>
      <c r="AI28">
        <f t="shared" si="40"/>
        <v>6.9375884220222999E-4</v>
      </c>
      <c r="AJ28">
        <f t="shared" si="41"/>
        <v>1.0720730845358799E-4</v>
      </c>
      <c r="AK28">
        <f t="shared" si="42"/>
        <v>1.0454355843294099E-4</v>
      </c>
    </row>
    <row r="29" spans="1:52" x14ac:dyDescent="0.25">
      <c r="A29">
        <v>2.0190744752945E-4</v>
      </c>
      <c r="B29">
        <v>8.8444967368829302E-4</v>
      </c>
      <c r="C29">
        <v>6.7981146148458297E-4</v>
      </c>
      <c r="D29">
        <v>8.4923632361443404E-4</v>
      </c>
      <c r="E29">
        <v>6.44436269205517E-4</v>
      </c>
      <c r="F29">
        <v>4.0654239767553603E-4</v>
      </c>
      <c r="G29">
        <v>5.1657819412499599E-4</v>
      </c>
      <c r="H29">
        <v>5.93443517755906E-4</v>
      </c>
      <c r="I29">
        <v>8.6211798490762803E-4</v>
      </c>
      <c r="J29">
        <v>4.38186166159125E-4</v>
      </c>
      <c r="AB29">
        <f t="shared" si="33"/>
        <v>2.0190744752945E-4</v>
      </c>
      <c r="AC29">
        <f t="shared" si="34"/>
        <v>8.8444967368829302E-4</v>
      </c>
      <c r="AD29">
        <f t="shared" si="35"/>
        <v>6.7981146148458297E-4</v>
      </c>
      <c r="AE29">
        <f t="shared" si="36"/>
        <v>8.4923632361443404E-4</v>
      </c>
      <c r="AF29">
        <f t="shared" si="37"/>
        <v>6.44436269205517E-4</v>
      </c>
      <c r="AG29">
        <f t="shared" si="38"/>
        <v>4.0654239767553603E-4</v>
      </c>
      <c r="AH29">
        <f t="shared" si="39"/>
        <v>5.1657819412499599E-4</v>
      </c>
      <c r="AI29">
        <f t="shared" si="40"/>
        <v>5.93443517755906E-4</v>
      </c>
      <c r="AJ29">
        <f t="shared" si="41"/>
        <v>8.6211798490762803E-4</v>
      </c>
      <c r="AK29">
        <f t="shared" si="42"/>
        <v>4.38186166159125E-4</v>
      </c>
    </row>
    <row r="30" spans="1:52" x14ac:dyDescent="0.25">
      <c r="A30">
        <v>8.9224010996664298E-4</v>
      </c>
      <c r="B30">
        <v>6.1371693840258702E-4</v>
      </c>
      <c r="C30">
        <v>8.2935612580658103E-4</v>
      </c>
      <c r="D30">
        <v>4.9805605491724705E-4</v>
      </c>
      <c r="E30">
        <v>6.9251813182997298E-4</v>
      </c>
      <c r="F30">
        <v>3.3902537464931002E-4</v>
      </c>
      <c r="G30">
        <v>5.2282850392376299E-4</v>
      </c>
      <c r="H30">
        <v>2.16223391019014E-4</v>
      </c>
      <c r="I30">
        <v>1.0070360201847601E-4</v>
      </c>
      <c r="J30" s="1">
        <v>3.8604129920968798E-5</v>
      </c>
      <c r="AB30">
        <f t="shared" si="33"/>
        <v>8.9224010996664298E-4</v>
      </c>
      <c r="AC30">
        <f t="shared" si="34"/>
        <v>6.1371693840258702E-4</v>
      </c>
      <c r="AD30">
        <f t="shared" si="35"/>
        <v>8.2935612580658103E-4</v>
      </c>
      <c r="AE30">
        <f t="shared" si="36"/>
        <v>4.9805605491724705E-4</v>
      </c>
      <c r="AF30">
        <f t="shared" si="37"/>
        <v>6.9251813182997298E-4</v>
      </c>
      <c r="AG30">
        <f t="shared" si="38"/>
        <v>3.3902537464931002E-4</v>
      </c>
      <c r="AH30">
        <f t="shared" si="39"/>
        <v>5.2282850392376299E-4</v>
      </c>
      <c r="AI30">
        <f t="shared" si="40"/>
        <v>2.16223391019014E-4</v>
      </c>
      <c r="AJ30">
        <f t="shared" si="41"/>
        <v>1.0070360201847601E-4</v>
      </c>
      <c r="AK30">
        <f t="shared" si="42"/>
        <v>3.8604129920968798E-5</v>
      </c>
    </row>
    <row r="31" spans="1:52" x14ac:dyDescent="0.25">
      <c r="A31">
        <v>7.0194947638598903E-4</v>
      </c>
      <c r="B31">
        <v>4.5643062088155599E-4</v>
      </c>
      <c r="C31">
        <v>8.9773414709317496E-4</v>
      </c>
      <c r="D31">
        <v>8.3518320469227905E-4</v>
      </c>
      <c r="E31">
        <v>3.8509513448081598E-4</v>
      </c>
      <c r="F31">
        <v>9.7367876970522204E-4</v>
      </c>
      <c r="G31">
        <v>5.92062011078364E-4</v>
      </c>
      <c r="H31">
        <v>7.6588331421529796E-4</v>
      </c>
      <c r="I31">
        <v>4.0719435847960602E-4</v>
      </c>
      <c r="J31">
        <v>1.96169911968271E-4</v>
      </c>
      <c r="AB31">
        <f t="shared" si="33"/>
        <v>7.0194947638598903E-4</v>
      </c>
      <c r="AC31">
        <f t="shared" si="34"/>
        <v>4.5643062088155599E-4</v>
      </c>
      <c r="AD31">
        <f t="shared" si="35"/>
        <v>8.9773414709317496E-4</v>
      </c>
      <c r="AE31">
        <f t="shared" si="36"/>
        <v>8.3518320469227905E-4</v>
      </c>
      <c r="AF31">
        <f t="shared" si="37"/>
        <v>3.8509513448081598E-4</v>
      </c>
      <c r="AG31">
        <f t="shared" si="38"/>
        <v>9.7367876970522204E-4</v>
      </c>
      <c r="AH31">
        <f t="shared" si="39"/>
        <v>5.92062011078364E-4</v>
      </c>
      <c r="AI31">
        <f t="shared" si="40"/>
        <v>7.6588331421529796E-4</v>
      </c>
      <c r="AJ31">
        <f t="shared" si="41"/>
        <v>4.0719435847960602E-4</v>
      </c>
      <c r="AK31">
        <f t="shared" si="42"/>
        <v>1.96169911968271E-4</v>
      </c>
    </row>
    <row r="32" spans="1:52" x14ac:dyDescent="0.25">
      <c r="A32">
        <v>1.7177701508183399E-4</v>
      </c>
      <c r="B32">
        <v>1.8120622623098601E-4</v>
      </c>
      <c r="C32">
        <v>6.0380551726243797E-4</v>
      </c>
      <c r="D32">
        <v>1.1263285511131801E-4</v>
      </c>
      <c r="E32" s="1">
        <v>1.9910748837421499E-5</v>
      </c>
      <c r="F32">
        <v>8.3299696418841999E-4</v>
      </c>
      <c r="G32" s="1">
        <v>9.9411117932640799E-5</v>
      </c>
      <c r="H32">
        <v>4.5058453555176198E-4</v>
      </c>
      <c r="I32">
        <v>4.8849857308396903E-4</v>
      </c>
      <c r="J32">
        <v>6.2027240838356205E-4</v>
      </c>
      <c r="AB32">
        <f t="shared" si="33"/>
        <v>1.7177701508183399E-4</v>
      </c>
      <c r="AC32">
        <f t="shared" si="34"/>
        <v>1.8120622623098601E-4</v>
      </c>
      <c r="AD32">
        <f t="shared" si="35"/>
        <v>6.0380551726243797E-4</v>
      </c>
      <c r="AE32">
        <f t="shared" si="36"/>
        <v>1.1263285511131801E-4</v>
      </c>
      <c r="AF32">
        <f t="shared" si="37"/>
        <v>1.9910748837421499E-5</v>
      </c>
      <c r="AG32">
        <f t="shared" si="38"/>
        <v>8.3299696418841999E-4</v>
      </c>
      <c r="AH32">
        <f t="shared" si="39"/>
        <v>9.9411117932640799E-5</v>
      </c>
      <c r="AI32">
        <f t="shared" si="40"/>
        <v>4.5058453555176198E-4</v>
      </c>
      <c r="AJ32">
        <f t="shared" si="41"/>
        <v>4.8849857308396903E-4</v>
      </c>
      <c r="AK32">
        <f t="shared" si="42"/>
        <v>6.2027240838356205E-4</v>
      </c>
    </row>
    <row r="33" spans="1:37" x14ac:dyDescent="0.25">
      <c r="A33">
        <v>5.0401448240159599E-4</v>
      </c>
      <c r="B33">
        <v>9.3734314372896795E-4</v>
      </c>
      <c r="C33">
        <v>7.5039659436327503E-4</v>
      </c>
      <c r="D33">
        <v>5.7446649788296504E-4</v>
      </c>
      <c r="E33">
        <v>6.1727213670528303E-4</v>
      </c>
      <c r="F33">
        <v>5.0655149160698E-4</v>
      </c>
      <c r="G33">
        <v>9.6476180887535403E-4</v>
      </c>
      <c r="H33">
        <v>2.2662606335913601E-4</v>
      </c>
      <c r="I33">
        <v>6.8902713714856804E-4</v>
      </c>
      <c r="J33">
        <v>5.5509667889786505E-4</v>
      </c>
      <c r="AB33">
        <f t="shared" si="33"/>
        <v>5.0401448240159599E-4</v>
      </c>
      <c r="AC33">
        <f t="shared" si="34"/>
        <v>9.3734314372896795E-4</v>
      </c>
      <c r="AD33">
        <f t="shared" si="35"/>
        <v>7.5039659436327503E-4</v>
      </c>
      <c r="AE33">
        <f t="shared" si="36"/>
        <v>5.7446649788296504E-4</v>
      </c>
      <c r="AF33">
        <f t="shared" si="37"/>
        <v>6.1727213670528303E-4</v>
      </c>
      <c r="AG33">
        <f t="shared" si="38"/>
        <v>5.0655149160698E-4</v>
      </c>
      <c r="AH33">
        <f t="shared" si="39"/>
        <v>9.6476180887535403E-4</v>
      </c>
      <c r="AI33">
        <f t="shared" si="40"/>
        <v>2.2662606335913601E-4</v>
      </c>
      <c r="AJ33">
        <f t="shared" si="41"/>
        <v>6.8902713714856804E-4</v>
      </c>
      <c r="AK33">
        <f t="shared" si="42"/>
        <v>5.5509667889786505E-4</v>
      </c>
    </row>
    <row r="34" spans="1:37" x14ac:dyDescent="0.25">
      <c r="A34" s="1">
        <v>4.2011789068686003E-5</v>
      </c>
      <c r="B34">
        <v>2.9614999978373302E-4</v>
      </c>
      <c r="C34">
        <v>9.2716693540159103E-4</v>
      </c>
      <c r="D34">
        <v>7.8456485742999904E-4</v>
      </c>
      <c r="E34" s="1">
        <v>1.28310935303882E-5</v>
      </c>
      <c r="F34">
        <v>2.9662632966274402E-4</v>
      </c>
      <c r="G34" s="1">
        <v>9.8053490465638201E-6</v>
      </c>
      <c r="H34">
        <v>8.2746694297807703E-4</v>
      </c>
      <c r="I34">
        <v>1.10367592309063E-4</v>
      </c>
      <c r="J34" s="1">
        <v>5.7455178774819402E-5</v>
      </c>
      <c r="AB34">
        <f t="shared" si="33"/>
        <v>4.2011789068686003E-5</v>
      </c>
      <c r="AC34">
        <f t="shared" si="34"/>
        <v>2.9614999978373302E-4</v>
      </c>
      <c r="AD34">
        <f t="shared" si="35"/>
        <v>9.2716693540159103E-4</v>
      </c>
      <c r="AE34">
        <f t="shared" si="36"/>
        <v>7.8456485742999904E-4</v>
      </c>
      <c r="AF34">
        <f t="shared" si="37"/>
        <v>1.28310935303882E-5</v>
      </c>
      <c r="AG34">
        <f t="shared" si="38"/>
        <v>2.9662632966274402E-4</v>
      </c>
      <c r="AH34">
        <f t="shared" si="39"/>
        <v>9.8053490465638201E-6</v>
      </c>
      <c r="AI34">
        <f t="shared" si="40"/>
        <v>8.2746694297807703E-4</v>
      </c>
      <c r="AJ34">
        <f t="shared" si="41"/>
        <v>1.10367592309063E-4</v>
      </c>
      <c r="AK34">
        <f t="shared" si="42"/>
        <v>5.7455178774819402E-5</v>
      </c>
    </row>
    <row r="35" spans="1:37" x14ac:dyDescent="0.25">
      <c r="A35">
        <v>9.8188334319509801E-4</v>
      </c>
      <c r="B35">
        <v>4.4586987941521301E-4</v>
      </c>
      <c r="C35">
        <v>3.18392999063676E-4</v>
      </c>
      <c r="D35" s="1">
        <v>4.9013389563092003E-5</v>
      </c>
      <c r="E35">
        <v>3.8959528429882202E-4</v>
      </c>
      <c r="F35">
        <v>3.6603905726213798E-4</v>
      </c>
      <c r="G35">
        <v>5.2348078805546398E-4</v>
      </c>
      <c r="H35" s="1">
        <v>6.7854664814829201E-6</v>
      </c>
      <c r="I35">
        <v>1.4796288029021799E-4</v>
      </c>
      <c r="J35">
        <v>2.0988652574840599E-4</v>
      </c>
      <c r="AB35">
        <f t="shared" si="33"/>
        <v>9.8188334319509801E-4</v>
      </c>
      <c r="AC35">
        <f t="shared" si="34"/>
        <v>4.4586987941521301E-4</v>
      </c>
      <c r="AD35">
        <f t="shared" si="35"/>
        <v>3.18392999063676E-4</v>
      </c>
      <c r="AE35">
        <f t="shared" si="36"/>
        <v>4.9013389563092003E-5</v>
      </c>
      <c r="AF35">
        <f t="shared" si="37"/>
        <v>3.8959528429882202E-4</v>
      </c>
      <c r="AG35">
        <f t="shared" si="38"/>
        <v>3.6603905726213798E-4</v>
      </c>
      <c r="AH35">
        <f t="shared" si="39"/>
        <v>5.2348078805546398E-4</v>
      </c>
      <c r="AI35">
        <f t="shared" si="40"/>
        <v>6.7854664814829201E-6</v>
      </c>
      <c r="AJ35">
        <f t="shared" si="41"/>
        <v>1.4796288029021799E-4</v>
      </c>
      <c r="AK35">
        <f t="shared" si="42"/>
        <v>2.0988652574840599E-4</v>
      </c>
    </row>
    <row r="36" spans="1:37" x14ac:dyDescent="0.25">
      <c r="A36">
        <v>4.4050451874869698E-4</v>
      </c>
      <c r="B36">
        <v>3.0230336630986598E-4</v>
      </c>
      <c r="C36">
        <v>6.1332767649039798E-4</v>
      </c>
      <c r="D36">
        <v>2.8543260553929499E-4</v>
      </c>
      <c r="E36">
        <v>9.0963301008441895E-4</v>
      </c>
      <c r="F36">
        <v>9.6186995819807597E-4</v>
      </c>
      <c r="G36" s="1">
        <v>5.9434865435902399E-5</v>
      </c>
      <c r="H36">
        <v>2.0905971915497899E-4</v>
      </c>
      <c r="I36">
        <v>5.6302318325590704E-4</v>
      </c>
      <c r="J36">
        <v>7.7066022948397896E-4</v>
      </c>
      <c r="AB36">
        <f t="shared" si="33"/>
        <v>4.4050451874869698E-4</v>
      </c>
      <c r="AC36">
        <f t="shared" si="34"/>
        <v>3.0230336630986598E-4</v>
      </c>
      <c r="AD36">
        <f t="shared" si="35"/>
        <v>6.1332767649039798E-4</v>
      </c>
      <c r="AE36">
        <f t="shared" si="36"/>
        <v>2.8543260553929499E-4</v>
      </c>
      <c r="AF36">
        <f t="shared" si="37"/>
        <v>9.0963301008441895E-4</v>
      </c>
      <c r="AG36">
        <f t="shared" si="38"/>
        <v>9.6186995819807597E-4</v>
      </c>
      <c r="AH36">
        <f t="shared" si="39"/>
        <v>5.9434865435902399E-5</v>
      </c>
      <c r="AI36">
        <f t="shared" si="40"/>
        <v>2.0905971915497899E-4</v>
      </c>
      <c r="AJ36">
        <f t="shared" si="41"/>
        <v>5.6302318325590704E-4</v>
      </c>
      <c r="AK36">
        <f t="shared" si="42"/>
        <v>7.7066022948397896E-4</v>
      </c>
    </row>
    <row r="37" spans="1:37" x14ac:dyDescent="0.25">
      <c r="A37" s="1">
        <v>6.40242313243811E-5</v>
      </c>
      <c r="B37">
        <v>1.8480268442987901E-4</v>
      </c>
      <c r="C37">
        <v>4.5672012169068902E-4</v>
      </c>
      <c r="D37">
        <v>6.6869075855017297E-4</v>
      </c>
      <c r="E37">
        <v>9.0332792698881101E-4</v>
      </c>
      <c r="F37">
        <v>8.6697296354154997E-4</v>
      </c>
      <c r="G37">
        <v>7.9375541541825702E-4</v>
      </c>
      <c r="H37" s="1">
        <v>5.2732143376550998E-5</v>
      </c>
      <c r="I37">
        <v>9.7663649329218696E-4</v>
      </c>
      <c r="J37">
        <v>6.1462794915115597E-4</v>
      </c>
      <c r="AB37">
        <f t="shared" si="33"/>
        <v>6.40242313243811E-5</v>
      </c>
      <c r="AC37">
        <f t="shared" si="34"/>
        <v>1.8480268442987901E-4</v>
      </c>
      <c r="AD37">
        <f t="shared" si="35"/>
        <v>4.5672012169068902E-4</v>
      </c>
      <c r="AE37">
        <f t="shared" si="36"/>
        <v>6.6869075855017297E-4</v>
      </c>
      <c r="AF37">
        <f t="shared" si="37"/>
        <v>9.0332792698881101E-4</v>
      </c>
      <c r="AG37">
        <f t="shared" si="38"/>
        <v>8.6697296354154997E-4</v>
      </c>
      <c r="AH37">
        <f t="shared" si="39"/>
        <v>7.9375541541825702E-4</v>
      </c>
      <c r="AI37">
        <f t="shared" si="40"/>
        <v>5.2732143376550998E-5</v>
      </c>
      <c r="AJ37">
        <f t="shared" si="41"/>
        <v>9.7663649329218696E-4</v>
      </c>
      <c r="AK37">
        <f t="shared" si="42"/>
        <v>6.1462794915115597E-4</v>
      </c>
    </row>
    <row r="38" spans="1:37" x14ac:dyDescent="0.25">
      <c r="A38" s="1">
        <v>8.6115815201450002E-5</v>
      </c>
      <c r="B38">
        <v>2.5492877538976501E-4</v>
      </c>
      <c r="C38">
        <v>6.2075408456629001E-4</v>
      </c>
      <c r="D38">
        <v>3.8564011688363903E-4</v>
      </c>
      <c r="E38">
        <v>4.4660347549054202E-4</v>
      </c>
      <c r="F38">
        <v>8.04585065598749E-4</v>
      </c>
      <c r="G38">
        <v>8.2403097741477803E-4</v>
      </c>
      <c r="H38">
        <v>5.4678698018030699E-4</v>
      </c>
      <c r="I38">
        <v>7.92451104054444E-4</v>
      </c>
      <c r="J38">
        <v>4.0600492909305402E-4</v>
      </c>
      <c r="AB38">
        <f t="shared" si="33"/>
        <v>8.6115815201450002E-5</v>
      </c>
      <c r="AC38">
        <f t="shared" si="34"/>
        <v>2.5492877538976501E-4</v>
      </c>
      <c r="AD38">
        <f t="shared" si="35"/>
        <v>6.2075408456629001E-4</v>
      </c>
      <c r="AE38">
        <f t="shared" si="36"/>
        <v>3.8564011688363903E-4</v>
      </c>
      <c r="AF38">
        <f t="shared" si="37"/>
        <v>4.4660347549054202E-4</v>
      </c>
      <c r="AG38">
        <f t="shared" si="38"/>
        <v>8.04585065598749E-4</v>
      </c>
      <c r="AH38">
        <f t="shared" si="39"/>
        <v>8.2403097741477803E-4</v>
      </c>
      <c r="AI38">
        <f t="shared" si="40"/>
        <v>5.4678698018030699E-4</v>
      </c>
      <c r="AJ38">
        <f t="shared" si="41"/>
        <v>7.92451104054444E-4</v>
      </c>
      <c r="AK38">
        <f t="shared" si="42"/>
        <v>4.0600492909305402E-4</v>
      </c>
    </row>
    <row r="39" spans="1:37" x14ac:dyDescent="0.25">
      <c r="A39">
        <v>9.7448183731841005E-4</v>
      </c>
      <c r="B39">
        <v>6.0515916542603504E-4</v>
      </c>
      <c r="C39">
        <v>9.6769798268681799E-4</v>
      </c>
      <c r="D39" s="1">
        <v>4.3987692056397002E-5</v>
      </c>
      <c r="E39">
        <v>8.8269265284269996E-4</v>
      </c>
      <c r="F39">
        <v>5.5937718754487601E-4</v>
      </c>
      <c r="G39">
        <v>7.1363903095879701E-4</v>
      </c>
      <c r="H39">
        <v>1.9259497537901999E-4</v>
      </c>
      <c r="I39">
        <v>5.4869137599099303E-4</v>
      </c>
      <c r="J39">
        <v>2.8927792412191902E-4</v>
      </c>
      <c r="AB39">
        <f t="shared" si="33"/>
        <v>9.7448183731841005E-4</v>
      </c>
      <c r="AC39">
        <f t="shared" si="34"/>
        <v>6.0515916542603504E-4</v>
      </c>
      <c r="AD39">
        <f t="shared" si="35"/>
        <v>9.6769798268681799E-4</v>
      </c>
      <c r="AE39">
        <f t="shared" si="36"/>
        <v>4.3987692056397002E-5</v>
      </c>
      <c r="AF39">
        <f t="shared" si="37"/>
        <v>8.8269265284269996E-4</v>
      </c>
      <c r="AG39">
        <f t="shared" si="38"/>
        <v>5.5937718754487601E-4</v>
      </c>
      <c r="AH39">
        <f t="shared" si="39"/>
        <v>7.1363903095879701E-4</v>
      </c>
      <c r="AI39">
        <f t="shared" si="40"/>
        <v>1.9259497537901999E-4</v>
      </c>
      <c r="AJ39">
        <f t="shared" si="41"/>
        <v>5.4869137599099303E-4</v>
      </c>
      <c r="AK39">
        <f t="shared" si="42"/>
        <v>2.8927792412191902E-4</v>
      </c>
    </row>
    <row r="40" spans="1:37" x14ac:dyDescent="0.25">
      <c r="A40">
        <v>1.0548047686670599E-4</v>
      </c>
      <c r="B40" s="1">
        <v>3.18677061811711E-6</v>
      </c>
      <c r="C40">
        <v>9.0684001986460303E-4</v>
      </c>
      <c r="D40">
        <v>6.7090431503582701E-4</v>
      </c>
      <c r="E40">
        <v>2.05021731666507E-4</v>
      </c>
      <c r="F40">
        <v>2.5781867756274299E-4</v>
      </c>
      <c r="G40">
        <v>4.6559431152174801E-4</v>
      </c>
      <c r="H40">
        <v>8.18287253269473E-4</v>
      </c>
      <c r="I40">
        <v>1.17625602878479E-4</v>
      </c>
      <c r="J40">
        <v>9.6778483016372895E-4</v>
      </c>
      <c r="AB40">
        <f t="shared" si="33"/>
        <v>1.0548047686670599E-4</v>
      </c>
      <c r="AC40">
        <f t="shared" si="34"/>
        <v>3.18677061811711E-6</v>
      </c>
      <c r="AD40">
        <f t="shared" si="35"/>
        <v>9.0684001986460303E-4</v>
      </c>
      <c r="AE40">
        <f t="shared" si="36"/>
        <v>6.7090431503582701E-4</v>
      </c>
      <c r="AF40">
        <f t="shared" si="37"/>
        <v>2.05021731666507E-4</v>
      </c>
      <c r="AG40">
        <f t="shared" si="38"/>
        <v>2.5781867756274299E-4</v>
      </c>
      <c r="AH40">
        <f t="shared" si="39"/>
        <v>4.6559431152174801E-4</v>
      </c>
      <c r="AI40">
        <f t="shared" si="40"/>
        <v>8.18287253269473E-4</v>
      </c>
      <c r="AJ40">
        <f t="shared" si="41"/>
        <v>1.17625602878479E-4</v>
      </c>
      <c r="AK40">
        <f t="shared" si="42"/>
        <v>9.6778483016372895E-4</v>
      </c>
    </row>
    <row r="41" spans="1:37" x14ac:dyDescent="0.25">
      <c r="A41">
        <v>9.43910766427087E-4</v>
      </c>
      <c r="B41">
        <v>2.4466009569263302E-4</v>
      </c>
      <c r="C41">
        <v>6.4078185950193001E-4</v>
      </c>
      <c r="D41">
        <v>3.60097532766086E-4</v>
      </c>
      <c r="E41">
        <v>6.9732334450558402E-4</v>
      </c>
      <c r="F41" s="1">
        <v>8.6916100147753405E-5</v>
      </c>
      <c r="G41">
        <v>4.6996588020642601E-4</v>
      </c>
      <c r="H41">
        <v>5.8849080369009299E-4</v>
      </c>
      <c r="I41">
        <v>6.2647573592468201E-4</v>
      </c>
      <c r="J41">
        <v>6.9279547417156297E-4</v>
      </c>
      <c r="AB41">
        <f t="shared" si="33"/>
        <v>9.43910766427087E-4</v>
      </c>
      <c r="AC41">
        <f t="shared" si="34"/>
        <v>2.4466009569263302E-4</v>
      </c>
      <c r="AD41">
        <f t="shared" si="35"/>
        <v>6.4078185950193001E-4</v>
      </c>
      <c r="AE41">
        <f t="shared" si="36"/>
        <v>3.60097532766086E-4</v>
      </c>
      <c r="AF41">
        <f t="shared" si="37"/>
        <v>6.9732334450558402E-4</v>
      </c>
      <c r="AG41">
        <f t="shared" si="38"/>
        <v>8.6916100147753405E-5</v>
      </c>
      <c r="AH41">
        <f t="shared" si="39"/>
        <v>4.6996588020642601E-4</v>
      </c>
      <c r="AI41">
        <f t="shared" si="40"/>
        <v>5.8849080369009299E-4</v>
      </c>
      <c r="AJ41">
        <f t="shared" si="41"/>
        <v>6.2647573592468201E-4</v>
      </c>
      <c r="AK41">
        <f t="shared" si="42"/>
        <v>6.9279547417156297E-4</v>
      </c>
    </row>
    <row r="42" spans="1:37" x14ac:dyDescent="0.25">
      <c r="A42">
        <v>8.9138137300100596E-4</v>
      </c>
      <c r="B42">
        <v>2.41250209907425E-4</v>
      </c>
      <c r="C42">
        <v>1.5319431733318601E-4</v>
      </c>
      <c r="D42">
        <v>3.9060693721297503E-4</v>
      </c>
      <c r="E42">
        <v>5.6882814768911805E-4</v>
      </c>
      <c r="F42">
        <v>9.6052876092055399E-4</v>
      </c>
      <c r="G42">
        <v>7.1050558561641804E-4</v>
      </c>
      <c r="H42">
        <v>7.38442550669629E-4</v>
      </c>
      <c r="I42">
        <v>9.7271705381062295E-4</v>
      </c>
      <c r="J42">
        <v>2.6774316275858902E-4</v>
      </c>
      <c r="AB42">
        <f t="shared" si="33"/>
        <v>8.9138137300100596E-4</v>
      </c>
      <c r="AC42">
        <f t="shared" si="34"/>
        <v>2.41250209907425E-4</v>
      </c>
      <c r="AD42">
        <f t="shared" si="35"/>
        <v>1.5319431733318601E-4</v>
      </c>
      <c r="AE42">
        <f t="shared" si="36"/>
        <v>3.9060693721297503E-4</v>
      </c>
      <c r="AF42">
        <f t="shared" si="37"/>
        <v>5.6882814768911805E-4</v>
      </c>
      <c r="AG42">
        <f t="shared" si="38"/>
        <v>9.6052876092055399E-4</v>
      </c>
      <c r="AH42">
        <f t="shared" si="39"/>
        <v>7.1050558561641804E-4</v>
      </c>
      <c r="AI42">
        <f t="shared" si="40"/>
        <v>7.38442550669629E-4</v>
      </c>
      <c r="AJ42">
        <f t="shared" si="41"/>
        <v>9.7271705381062295E-4</v>
      </c>
      <c r="AK42">
        <f t="shared" si="42"/>
        <v>2.6774316275858902E-4</v>
      </c>
    </row>
    <row r="43" spans="1:37" x14ac:dyDescent="0.25">
      <c r="A43">
        <v>2.5946162552587697E-4</v>
      </c>
      <c r="B43">
        <v>4.2254083756890199E-4</v>
      </c>
      <c r="C43">
        <v>2.9542000741973297E-4</v>
      </c>
      <c r="D43">
        <v>6.5110338522846901E-4</v>
      </c>
      <c r="E43">
        <v>9.5171392081953496E-4</v>
      </c>
      <c r="F43">
        <v>1.5351149253602401E-4</v>
      </c>
      <c r="G43">
        <v>5.1794768222013395E-4</v>
      </c>
      <c r="H43">
        <v>6.7757809879823703E-4</v>
      </c>
      <c r="I43">
        <v>4.9317766658113201E-4</v>
      </c>
      <c r="J43">
        <v>9.1374384089401703E-4</v>
      </c>
      <c r="AB43">
        <f t="shared" si="33"/>
        <v>2.5946162552587697E-4</v>
      </c>
      <c r="AC43">
        <f t="shared" si="34"/>
        <v>4.2254083756890199E-4</v>
      </c>
      <c r="AD43">
        <f t="shared" si="35"/>
        <v>2.9542000741973297E-4</v>
      </c>
      <c r="AE43">
        <f t="shared" si="36"/>
        <v>6.5110338522846901E-4</v>
      </c>
      <c r="AF43">
        <f t="shared" si="37"/>
        <v>9.5171392081953496E-4</v>
      </c>
      <c r="AG43">
        <f t="shared" si="38"/>
        <v>1.5351149253602401E-4</v>
      </c>
      <c r="AH43">
        <f t="shared" si="39"/>
        <v>5.1794768222013395E-4</v>
      </c>
      <c r="AI43">
        <f t="shared" si="40"/>
        <v>6.7757809879823703E-4</v>
      </c>
      <c r="AJ43">
        <f t="shared" si="41"/>
        <v>4.9317766658113201E-4</v>
      </c>
      <c r="AK43">
        <f t="shared" si="42"/>
        <v>9.1374384089401703E-4</v>
      </c>
    </row>
    <row r="44" spans="1:37" x14ac:dyDescent="0.25">
      <c r="A44">
        <v>7.3689798620145798E-4</v>
      </c>
      <c r="B44">
        <v>8.82176795610569E-4</v>
      </c>
      <c r="C44">
        <v>1.11764988119107E-4</v>
      </c>
      <c r="D44">
        <v>1.9576350349670901E-4</v>
      </c>
      <c r="E44" s="1">
        <v>6.5704225603611794E-5</v>
      </c>
      <c r="F44">
        <v>8.2931949846468405E-4</v>
      </c>
      <c r="G44">
        <v>9.6281866180581604E-4</v>
      </c>
      <c r="H44" s="1">
        <v>1.39910210284335E-5</v>
      </c>
      <c r="I44">
        <v>7.8925364387157505E-4</v>
      </c>
      <c r="J44">
        <v>7.2783119852797397E-4</v>
      </c>
      <c r="AB44">
        <f t="shared" si="33"/>
        <v>7.3689798620145798E-4</v>
      </c>
      <c r="AC44">
        <f t="shared" si="34"/>
        <v>8.82176795610569E-4</v>
      </c>
      <c r="AD44">
        <f t="shared" si="35"/>
        <v>1.11764988119107E-4</v>
      </c>
      <c r="AE44">
        <f t="shared" si="36"/>
        <v>1.9576350349670901E-4</v>
      </c>
      <c r="AF44">
        <f t="shared" si="37"/>
        <v>6.5704225603611794E-5</v>
      </c>
      <c r="AG44">
        <f t="shared" si="38"/>
        <v>8.2931949846468405E-4</v>
      </c>
      <c r="AH44">
        <f t="shared" si="39"/>
        <v>9.6281866180581604E-4</v>
      </c>
      <c r="AI44">
        <f t="shared" si="40"/>
        <v>1.39910210284335E-5</v>
      </c>
      <c r="AJ44">
        <f t="shared" si="41"/>
        <v>7.8925364387157505E-4</v>
      </c>
      <c r="AK44">
        <f t="shared" si="42"/>
        <v>7.2783119852797397E-4</v>
      </c>
    </row>
    <row r="45" spans="1:37" x14ac:dyDescent="0.25">
      <c r="A45">
        <v>9.0818679438537699E-4</v>
      </c>
      <c r="B45">
        <v>2.7038547325939998E-4</v>
      </c>
      <c r="C45">
        <v>7.1477718331658499E-4</v>
      </c>
      <c r="D45">
        <v>2.37422881469219E-4</v>
      </c>
      <c r="E45" s="1">
        <v>7.6033200044766595E-5</v>
      </c>
      <c r="F45">
        <v>7.4520406270327396E-4</v>
      </c>
      <c r="G45" s="1">
        <v>4.22129714030623E-5</v>
      </c>
      <c r="H45">
        <v>6.9959446315762401E-4</v>
      </c>
      <c r="I45">
        <v>2.8346246470236503E-4</v>
      </c>
      <c r="J45">
        <v>4.8742339508457699E-4</v>
      </c>
      <c r="AB45">
        <f t="shared" si="33"/>
        <v>9.0818679438537699E-4</v>
      </c>
      <c r="AC45">
        <f t="shared" si="34"/>
        <v>2.7038547325939998E-4</v>
      </c>
      <c r="AD45">
        <f t="shared" si="35"/>
        <v>7.1477718331658499E-4</v>
      </c>
      <c r="AE45">
        <f t="shared" si="36"/>
        <v>2.37422881469219E-4</v>
      </c>
      <c r="AF45">
        <f t="shared" si="37"/>
        <v>7.6033200044766595E-5</v>
      </c>
      <c r="AG45">
        <f t="shared" si="38"/>
        <v>7.4520406270327396E-4</v>
      </c>
      <c r="AH45">
        <f t="shared" si="39"/>
        <v>4.22129714030623E-5</v>
      </c>
      <c r="AI45">
        <f t="shared" si="40"/>
        <v>6.9959446315762401E-4</v>
      </c>
      <c r="AJ45">
        <f t="shared" si="41"/>
        <v>2.8346246470236503E-4</v>
      </c>
      <c r="AK45">
        <f t="shared" si="42"/>
        <v>4.8742339508457699E-4</v>
      </c>
    </row>
    <row r="46" spans="1:37" x14ac:dyDescent="0.25">
      <c r="A46">
        <v>8.9153315387134895E-4</v>
      </c>
      <c r="B46">
        <v>2.4340787900021201E-4</v>
      </c>
      <c r="C46">
        <v>4.6832438185671497E-4</v>
      </c>
      <c r="D46">
        <v>3.5504944704024398E-4</v>
      </c>
      <c r="E46">
        <v>1.90380886876988E-4</v>
      </c>
      <c r="F46">
        <v>4.73651468342625E-4</v>
      </c>
      <c r="G46">
        <v>1.81630327011425E-4</v>
      </c>
      <c r="H46">
        <v>7.9900749165856999E-4</v>
      </c>
      <c r="I46">
        <v>6.1482164162787701E-4</v>
      </c>
      <c r="J46">
        <v>2.8313075283585099E-4</v>
      </c>
      <c r="AB46">
        <f t="shared" si="33"/>
        <v>8.9153315387134895E-4</v>
      </c>
      <c r="AC46">
        <f t="shared" si="34"/>
        <v>2.4340787900021201E-4</v>
      </c>
      <c r="AD46">
        <f t="shared" si="35"/>
        <v>4.6832438185671497E-4</v>
      </c>
      <c r="AE46">
        <f t="shared" si="36"/>
        <v>3.5504944704024398E-4</v>
      </c>
      <c r="AF46">
        <f t="shared" si="37"/>
        <v>1.90380886876988E-4</v>
      </c>
      <c r="AG46">
        <f t="shared" si="38"/>
        <v>4.73651468342625E-4</v>
      </c>
      <c r="AH46">
        <f t="shared" si="39"/>
        <v>1.81630327011425E-4</v>
      </c>
      <c r="AI46">
        <f t="shared" si="40"/>
        <v>7.9900749165856999E-4</v>
      </c>
      <c r="AJ46">
        <f t="shared" si="41"/>
        <v>6.1482164162787701E-4</v>
      </c>
      <c r="AK46">
        <f t="shared" si="42"/>
        <v>2.8313075283585099E-4</v>
      </c>
    </row>
    <row r="47" spans="1:37" x14ac:dyDescent="0.25">
      <c r="A47">
        <v>9.7310499526401598E-4</v>
      </c>
      <c r="B47">
        <v>3.4527684446874303E-4</v>
      </c>
      <c r="C47">
        <v>6.7125666119892998E-4</v>
      </c>
      <c r="D47">
        <v>7.3322372648425402E-4</v>
      </c>
      <c r="E47">
        <v>2.6522639017663902E-4</v>
      </c>
      <c r="F47" s="1">
        <v>1.17638015878102E-5</v>
      </c>
      <c r="G47">
        <v>8.9261587663313699E-4</v>
      </c>
      <c r="H47">
        <v>9.5641651359162797E-4</v>
      </c>
      <c r="I47">
        <v>1.7022808341799099E-4</v>
      </c>
      <c r="J47">
        <v>1.5360521112385201E-4</v>
      </c>
      <c r="AB47">
        <f t="shared" si="33"/>
        <v>9.7310499526401598E-4</v>
      </c>
      <c r="AC47">
        <f t="shared" si="34"/>
        <v>3.4527684446874303E-4</v>
      </c>
      <c r="AD47">
        <f t="shared" si="35"/>
        <v>6.7125666119892998E-4</v>
      </c>
      <c r="AE47">
        <f t="shared" si="36"/>
        <v>7.3322372648425402E-4</v>
      </c>
      <c r="AF47">
        <f t="shared" si="37"/>
        <v>2.6522639017663902E-4</v>
      </c>
      <c r="AG47">
        <f t="shared" si="38"/>
        <v>1.17638015878102E-5</v>
      </c>
      <c r="AH47">
        <f t="shared" si="39"/>
        <v>8.9261587663313699E-4</v>
      </c>
      <c r="AI47">
        <f t="shared" si="40"/>
        <v>9.5641651359162797E-4</v>
      </c>
      <c r="AJ47">
        <f t="shared" si="41"/>
        <v>1.7022808341799099E-4</v>
      </c>
      <c r="AK47">
        <f t="shared" si="42"/>
        <v>1.5360521112385201E-4</v>
      </c>
    </row>
    <row r="48" spans="1:37" x14ac:dyDescent="0.25">
      <c r="A48">
        <v>4.3266741944339801E-4</v>
      </c>
      <c r="B48">
        <v>5.9756956814974096E-4</v>
      </c>
      <c r="C48">
        <v>9.8898262735747609E-4</v>
      </c>
      <c r="D48">
        <v>9.6349611735593995E-4</v>
      </c>
      <c r="E48">
        <v>9.878528399459689E-4</v>
      </c>
      <c r="F48">
        <v>2.4556941523742702E-4</v>
      </c>
      <c r="G48">
        <v>5.9888320179178904E-4</v>
      </c>
      <c r="H48">
        <v>4.3586914371373099E-4</v>
      </c>
      <c r="I48">
        <v>2.3140229573788E-4</v>
      </c>
      <c r="J48" s="1">
        <v>6.5377370716716203E-5</v>
      </c>
      <c r="AB48">
        <f t="shared" si="33"/>
        <v>4.3266741944339801E-4</v>
      </c>
      <c r="AC48">
        <f t="shared" si="34"/>
        <v>5.9756956814974096E-4</v>
      </c>
      <c r="AD48">
        <f t="shared" si="35"/>
        <v>9.8898262735747609E-4</v>
      </c>
      <c r="AE48">
        <f t="shared" si="36"/>
        <v>9.6349611735593995E-4</v>
      </c>
      <c r="AF48">
        <f t="shared" si="37"/>
        <v>9.878528399459689E-4</v>
      </c>
      <c r="AG48">
        <f t="shared" si="38"/>
        <v>2.4556941523742702E-4</v>
      </c>
      <c r="AH48">
        <f t="shared" si="39"/>
        <v>5.9888320179178904E-4</v>
      </c>
      <c r="AI48">
        <f t="shared" si="40"/>
        <v>4.3586914371373099E-4</v>
      </c>
      <c r="AJ48">
        <f t="shared" si="41"/>
        <v>2.3140229573788E-4</v>
      </c>
      <c r="AK48">
        <f t="shared" si="42"/>
        <v>6.5377370716716203E-5</v>
      </c>
    </row>
    <row r="49" spans="1:40" x14ac:dyDescent="0.25">
      <c r="A49">
        <v>1.6872837375605601E-4</v>
      </c>
      <c r="B49">
        <v>3.58451728786206E-4</v>
      </c>
      <c r="C49" s="1">
        <v>8.8021730475156698E-5</v>
      </c>
      <c r="D49">
        <v>1.5073899136995499E-4</v>
      </c>
      <c r="E49" s="1">
        <v>4.4651485169873003E-5</v>
      </c>
      <c r="F49">
        <v>6.2290627369217299E-4</v>
      </c>
      <c r="G49">
        <v>4.9271647986610196E-4</v>
      </c>
      <c r="H49">
        <v>2.4355300309989399E-4</v>
      </c>
      <c r="I49">
        <v>5.2634873952229697E-4</v>
      </c>
      <c r="J49">
        <v>4.2444677765597801E-4</v>
      </c>
      <c r="AB49">
        <f t="shared" si="33"/>
        <v>1.6872837375605601E-4</v>
      </c>
      <c r="AC49">
        <f t="shared" si="34"/>
        <v>3.58451728786206E-4</v>
      </c>
      <c r="AD49">
        <f t="shared" si="35"/>
        <v>8.8021730475156698E-5</v>
      </c>
      <c r="AE49">
        <f t="shared" si="36"/>
        <v>1.5073899136995499E-4</v>
      </c>
      <c r="AF49">
        <f t="shared" si="37"/>
        <v>4.4651485169873003E-5</v>
      </c>
      <c r="AG49">
        <f t="shared" si="38"/>
        <v>6.2290627369217299E-4</v>
      </c>
      <c r="AH49">
        <f t="shared" si="39"/>
        <v>4.9271647986610196E-4</v>
      </c>
      <c r="AI49">
        <f t="shared" si="40"/>
        <v>2.4355300309989399E-4</v>
      </c>
      <c r="AJ49">
        <f t="shared" si="41"/>
        <v>5.2634873952229697E-4</v>
      </c>
      <c r="AK49">
        <f t="shared" si="42"/>
        <v>4.2444677765597801E-4</v>
      </c>
    </row>
    <row r="50" spans="1:40" x14ac:dyDescent="0.25">
      <c r="A50">
        <v>6.59153223705087E-4</v>
      </c>
      <c r="B50">
        <v>9.3266721974795798E-4</v>
      </c>
      <c r="C50">
        <v>3.5329210647358299E-4</v>
      </c>
      <c r="D50">
        <v>6.4515153267488896E-4</v>
      </c>
      <c r="E50">
        <v>2.18916738210315E-4</v>
      </c>
      <c r="F50">
        <v>9.39899399015984E-4</v>
      </c>
      <c r="G50">
        <v>6.1769248048211902E-4</v>
      </c>
      <c r="H50">
        <v>1.5874743760039601E-4</v>
      </c>
      <c r="I50">
        <v>2.5705106090102002E-4</v>
      </c>
      <c r="J50">
        <v>1.5915136061353701E-4</v>
      </c>
      <c r="AB50">
        <f t="shared" si="33"/>
        <v>6.59153223705087E-4</v>
      </c>
      <c r="AC50" s="1">
        <f>B50+AB2</f>
        <v>1.932667219747958E-3</v>
      </c>
      <c r="AD50">
        <f t="shared" si="35"/>
        <v>3.5329210647358299E-4</v>
      </c>
      <c r="AE50">
        <f t="shared" si="36"/>
        <v>6.4515153267488896E-4</v>
      </c>
      <c r="AF50">
        <f t="shared" si="37"/>
        <v>2.18916738210315E-4</v>
      </c>
      <c r="AG50">
        <f t="shared" si="38"/>
        <v>9.39899399015984E-4</v>
      </c>
      <c r="AH50">
        <f t="shared" si="39"/>
        <v>6.1769248048211902E-4</v>
      </c>
      <c r="AI50">
        <f t="shared" si="40"/>
        <v>1.5874743760039601E-4</v>
      </c>
      <c r="AJ50">
        <f t="shared" si="41"/>
        <v>2.5705106090102002E-4</v>
      </c>
      <c r="AK50">
        <f t="shared" si="42"/>
        <v>1.5915136061353701E-4</v>
      </c>
      <c r="AN50">
        <v>-1.0915823800417002E-7</v>
      </c>
    </row>
    <row r="52" spans="1:40" x14ac:dyDescent="0.25">
      <c r="A52" t="s">
        <v>6</v>
      </c>
      <c r="AB52" t="s">
        <v>6</v>
      </c>
    </row>
    <row r="53" spans="1:40" x14ac:dyDescent="0.25">
      <c r="A53">
        <v>1.7913403446968899E-4</v>
      </c>
      <c r="B53">
        <v>3.0679885666842001E-4</v>
      </c>
      <c r="C53">
        <v>8.2307044316299997E-4</v>
      </c>
      <c r="D53">
        <v>4.5705880163112198E-4</v>
      </c>
      <c r="E53">
        <v>2.7716996745899802E-4</v>
      </c>
      <c r="F53">
        <v>4.1907586076753601E-4</v>
      </c>
      <c r="G53">
        <v>2.6739823009819101E-4</v>
      </c>
      <c r="H53">
        <v>7.3368241617329303E-4</v>
      </c>
      <c r="I53" s="1">
        <v>5.8781247010298803E-5</v>
      </c>
      <c r="J53">
        <v>2.8922856014727897E-4</v>
      </c>
      <c r="AB53">
        <f>A53</f>
        <v>1.7913403446968899E-4</v>
      </c>
      <c r="AC53">
        <f t="shared" ref="AC53:AK53" si="43">B53</f>
        <v>3.0679885666842001E-4</v>
      </c>
      <c r="AD53">
        <f t="shared" si="43"/>
        <v>8.2307044316299997E-4</v>
      </c>
      <c r="AE53">
        <f t="shared" si="43"/>
        <v>4.5705880163112198E-4</v>
      </c>
      <c r="AF53">
        <f t="shared" si="43"/>
        <v>2.7716996745899802E-4</v>
      </c>
      <c r="AG53">
        <f t="shared" si="43"/>
        <v>4.1907586076753601E-4</v>
      </c>
      <c r="AH53">
        <f t="shared" si="43"/>
        <v>2.6739823009819101E-4</v>
      </c>
      <c r="AI53">
        <f t="shared" si="43"/>
        <v>7.3368241617329303E-4</v>
      </c>
      <c r="AJ53">
        <f t="shared" si="43"/>
        <v>5.8781247010298803E-5</v>
      </c>
      <c r="AK53">
        <f t="shared" si="43"/>
        <v>2.8922856014727897E-4</v>
      </c>
    </row>
    <row r="55" spans="1:40" x14ac:dyDescent="0.25">
      <c r="A55" t="s">
        <v>40</v>
      </c>
      <c r="AB55" t="s">
        <v>40</v>
      </c>
    </row>
    <row r="56" spans="1:40" x14ac:dyDescent="0.25">
      <c r="A56" s="1">
        <f>$A20*A$26+$B20*A$27+$C20*A$28+$D20*A$29+$E20*A$30+$F20*A$31+$G20*A$32+$H20*A$33+$I20*A$34+$J20*A$35+$K20*A$36+$L20*A$37+$M20*A$38+$N20*A$39+$O20*A$40+$P20*A$41+$Q20*A$42+$R20*A$43+$S20*A$44+$T20*A$45+$U20*A$46+$V20*A$47+$W20*A$48+$X20*A$49+$Y20*A$50+A$53</f>
        <v>1.8330853783559743E-4</v>
      </c>
      <c r="B56" s="1">
        <f t="shared" ref="B56:J57" si="44">$A20*B$26+$B20*B$27+$C20*B$28+$D20*B$29+$E20*B$30+$F20*B$31+$G20*B$32+$H20*B$33+$I20*B$34+$J20*B$35+$K20*B$36+$L20*B$37+$M20*B$38+$N20*B$39+$O20*B$40+$P20*B$41+$Q20*B$42+$R20*B$43+$S20*B$44+$T20*B$45+$U20*B$46+$V20*B$47+$W20*B$48+$X20*B$49+$Y20*B$50+B$53</f>
        <v>3.1073141393999932E-4</v>
      </c>
      <c r="C56" s="1">
        <f t="shared" si="44"/>
        <v>8.2870611104688676E-4</v>
      </c>
      <c r="D56" s="1">
        <f t="shared" si="44"/>
        <v>4.6124648048878912E-4</v>
      </c>
      <c r="E56" s="1">
        <f t="shared" si="44"/>
        <v>2.8047655717502876E-4</v>
      </c>
      <c r="F56" s="1">
        <f t="shared" si="44"/>
        <v>4.240119961776463E-4</v>
      </c>
      <c r="G56" s="1">
        <f t="shared" si="44"/>
        <v>2.7171254363971654E-4</v>
      </c>
      <c r="H56" s="1">
        <f t="shared" si="44"/>
        <v>7.3797510228614687E-4</v>
      </c>
      <c r="I56" s="1">
        <f t="shared" si="44"/>
        <v>6.2905860892057222E-5</v>
      </c>
      <c r="J56" s="1">
        <f t="shared" si="44"/>
        <v>2.9295671855375792E-4</v>
      </c>
      <c r="AB56" s="1">
        <f>$A20*AB$26+$B20*AB$27+$C20*AB$28+$D20*AB$29+$E20*AB$30+$F20*AB$31+$G20*AB$32+$H20*AB$33+$I20*AB$34+$J20*AB$35+$K20*AB$36+$L20*AB$37+$M20*AB$38+$N20*AB$39+$O20*AB$40+$P20*AB$41+$Q20*AB$42+$R20*AB$43+$S20*AB$44+$T20*AB$45+$U20*AB$46+$V20*AB$47+$W20*AB$48+$X20*AB$49+$Y20*AB$50+AB$53</f>
        <v>1.8330853783559743E-4</v>
      </c>
      <c r="AC56" s="1">
        <f t="shared" ref="AC56:AK56" si="45">$A20*AC$26+$B20*AC$27+$C20*AC$28+$D20*AC$29+$E20*AC$30+$F20*AC$31+$G20*AC$32+$H20*AC$33+$I20*AC$34+$J20*AC$35+$K20*AC$36+$L20*AC$37+$M20*AC$38+$N20*AC$39+$O20*AC$40+$P20*AC$41+$Q20*AC$42+$R20*AC$43+$S20*AC$44+$T20*AC$45+$U20*AC$46+$V20*AC$47+$W20*AC$48+$X20*AC$49+$Y20*AC$50+AC$53</f>
        <v>3.1104648878790646E-4</v>
      </c>
      <c r="AD56" s="1">
        <f t="shared" si="45"/>
        <v>8.2870611104688676E-4</v>
      </c>
      <c r="AE56" s="1">
        <f t="shared" si="45"/>
        <v>4.6124648048878912E-4</v>
      </c>
      <c r="AF56" s="1">
        <f t="shared" si="45"/>
        <v>2.8047655717502876E-4</v>
      </c>
      <c r="AG56" s="1">
        <f t="shared" si="45"/>
        <v>4.240119961776463E-4</v>
      </c>
      <c r="AH56" s="1">
        <f t="shared" si="45"/>
        <v>2.7171254363971654E-4</v>
      </c>
      <c r="AI56" s="1">
        <f t="shared" si="45"/>
        <v>7.3797510228614687E-4</v>
      </c>
      <c r="AJ56" s="1">
        <f t="shared" si="45"/>
        <v>6.2905860892057222E-5</v>
      </c>
      <c r="AK56" s="1">
        <f t="shared" si="45"/>
        <v>2.9295671855375792E-4</v>
      </c>
    </row>
    <row r="57" spans="1:40" x14ac:dyDescent="0.25">
      <c r="A57" s="1">
        <f>$A21*A$26+$B21*A$27+$C21*A$28+$D21*A$29+$E21*A$30+$F21*A$31+$G21*A$32+$H21*A$33+$I21*A$34+$J21*A$35+$K21*A$36+$L21*A$37+$M21*A$38+$N21*A$39+$O21*A$40+$P21*A$41+$Q21*A$42+$R21*A$43+$S21*A$44+$T21*A$45+$U21*A$46+$V21*A$47+$W21*A$48+$X21*A$49+$Y21*A$50+A$53</f>
        <v>1.9021835500923485E-4</v>
      </c>
      <c r="B57" s="1">
        <f t="shared" si="44"/>
        <v>3.1586467706181499E-4</v>
      </c>
      <c r="C57" s="1">
        <f t="shared" si="44"/>
        <v>8.352272879347299E-4</v>
      </c>
      <c r="D57" s="1">
        <f t="shared" si="44"/>
        <v>4.6747461095746724E-4</v>
      </c>
      <c r="E57" s="1">
        <f t="shared" si="44"/>
        <v>2.8635294603204087E-4</v>
      </c>
      <c r="F57" s="1">
        <f t="shared" si="44"/>
        <v>4.3030439376576436E-4</v>
      </c>
      <c r="G57" s="1">
        <f t="shared" si="44"/>
        <v>2.7825167040031857E-4</v>
      </c>
      <c r="H57" s="1">
        <f t="shared" si="44"/>
        <v>7.4353792957591836E-4</v>
      </c>
      <c r="I57" s="1">
        <f t="shared" si="44"/>
        <v>6.7331291701364299E-5</v>
      </c>
      <c r="J57" s="1">
        <f t="shared" si="44"/>
        <v>2.9615066385341957E-4</v>
      </c>
      <c r="AB57" s="1">
        <f>$A21*AB$26+$B21*AB$27+$C21*AB$28+$D21*AB$29+$E21*AB$30+$F21*AB$31+$G21*AB$32+$H21*AB$33+$I21*AB$34+$J21*AB$35+$K21*AB$36+$L21*AB$37+$M21*AB$38+$N21*AB$39+$O21*AB$40+$P21*AB$41+$Q21*AB$42+$R21*AB$43+$S21*AB$44+$T21*AB$45+$U21*AB$46+$V21*AB$47+$W21*AB$48+$X21*AB$49+$Y21*AB$50+AB$53</f>
        <v>1.9021835500923485E-4</v>
      </c>
      <c r="AC57" s="1">
        <f t="shared" ref="AC57:AK57" si="46">$A21*AC$26+$B21*AC$27+$C21*AC$28+$D21*AC$29+$E21*AC$30+$F21*AC$31+$G21*AC$32+$H21*AC$33+$I21*AC$34+$J21*AC$35+$K21*AC$36+$L21*AC$37+$M21*AC$38+$N21*AC$39+$O21*AC$40+$P21*AC$41+$Q21*AC$42+$R21*AC$43+$S21*AC$44+$T21*AC$45+$U21*AC$46+$V21*AC$47+$W21*AC$48+$X21*AC$49+$Y21*AC$50+AC$53</f>
        <v>3.1678414648731839E-4</v>
      </c>
      <c r="AD57" s="1">
        <f t="shared" si="46"/>
        <v>8.352272879347299E-4</v>
      </c>
      <c r="AE57" s="1">
        <f t="shared" si="46"/>
        <v>4.6747461095746724E-4</v>
      </c>
      <c r="AF57" s="1">
        <f t="shared" si="46"/>
        <v>2.8635294603204087E-4</v>
      </c>
      <c r="AG57" s="1">
        <f t="shared" si="46"/>
        <v>4.3030439376576436E-4</v>
      </c>
      <c r="AH57" s="1">
        <f t="shared" si="46"/>
        <v>2.7825167040031857E-4</v>
      </c>
      <c r="AI57" s="1">
        <f t="shared" si="46"/>
        <v>7.4353792957591836E-4</v>
      </c>
      <c r="AJ57" s="1">
        <f t="shared" si="46"/>
        <v>6.7331291701364299E-5</v>
      </c>
      <c r="AK57" s="1">
        <f t="shared" si="46"/>
        <v>2.9615066385341957E-4</v>
      </c>
    </row>
    <row r="59" spans="1:40" x14ac:dyDescent="0.25">
      <c r="A59" t="s">
        <v>41</v>
      </c>
      <c r="AB59" t="s">
        <v>41</v>
      </c>
    </row>
    <row r="60" spans="1:40" x14ac:dyDescent="0.25">
      <c r="A60" s="11">
        <f>MAX(0,A56)</f>
        <v>1.8330853783559743E-4</v>
      </c>
      <c r="B60" s="11">
        <f t="shared" ref="B60:J61" si="47">MAX(0,B56)</f>
        <v>3.1073141393999932E-4</v>
      </c>
      <c r="C60" s="11">
        <f t="shared" si="47"/>
        <v>8.2870611104688676E-4</v>
      </c>
      <c r="D60" s="11">
        <f t="shared" si="47"/>
        <v>4.6124648048878912E-4</v>
      </c>
      <c r="E60" s="11">
        <f t="shared" si="47"/>
        <v>2.8047655717502876E-4</v>
      </c>
      <c r="F60" s="11">
        <f t="shared" si="47"/>
        <v>4.240119961776463E-4</v>
      </c>
      <c r="G60" s="11">
        <f t="shared" si="47"/>
        <v>2.7171254363971654E-4</v>
      </c>
      <c r="H60" s="11">
        <f t="shared" si="47"/>
        <v>7.3797510228614687E-4</v>
      </c>
      <c r="I60" s="11">
        <f t="shared" si="47"/>
        <v>6.2905860892057222E-5</v>
      </c>
      <c r="J60" s="11">
        <f t="shared" si="47"/>
        <v>2.9295671855375792E-4</v>
      </c>
      <c r="AB60" s="11">
        <f>MAX(0,AB56)</f>
        <v>1.8330853783559743E-4</v>
      </c>
      <c r="AC60" s="11">
        <f t="shared" ref="AC60:AK60" si="48">MAX(0,AC56)</f>
        <v>3.1104648878790646E-4</v>
      </c>
      <c r="AD60" s="11">
        <f t="shared" si="48"/>
        <v>8.2870611104688676E-4</v>
      </c>
      <c r="AE60" s="11">
        <f t="shared" si="48"/>
        <v>4.6124648048878912E-4</v>
      </c>
      <c r="AF60" s="11">
        <f t="shared" si="48"/>
        <v>2.8047655717502876E-4</v>
      </c>
      <c r="AG60" s="11">
        <f t="shared" si="48"/>
        <v>4.240119961776463E-4</v>
      </c>
      <c r="AH60" s="11">
        <f t="shared" si="48"/>
        <v>2.7171254363971654E-4</v>
      </c>
      <c r="AI60" s="11">
        <f t="shared" si="48"/>
        <v>7.3797510228614687E-4</v>
      </c>
      <c r="AJ60" s="11">
        <f t="shared" si="48"/>
        <v>6.2905860892057222E-5</v>
      </c>
      <c r="AK60" s="11">
        <f t="shared" si="48"/>
        <v>2.9295671855375792E-4</v>
      </c>
    </row>
    <row r="61" spans="1:40" x14ac:dyDescent="0.25">
      <c r="A61" s="11">
        <f>MAX(0,A57)</f>
        <v>1.9021835500923485E-4</v>
      </c>
      <c r="B61" s="11">
        <f t="shared" si="47"/>
        <v>3.1586467706181499E-4</v>
      </c>
      <c r="C61" s="11">
        <f t="shared" si="47"/>
        <v>8.352272879347299E-4</v>
      </c>
      <c r="D61" s="11">
        <f t="shared" si="47"/>
        <v>4.6747461095746724E-4</v>
      </c>
      <c r="E61" s="11">
        <f t="shared" si="47"/>
        <v>2.8635294603204087E-4</v>
      </c>
      <c r="F61" s="11">
        <f t="shared" si="47"/>
        <v>4.3030439376576436E-4</v>
      </c>
      <c r="G61" s="11">
        <f t="shared" si="47"/>
        <v>2.7825167040031857E-4</v>
      </c>
      <c r="H61" s="11">
        <f t="shared" si="47"/>
        <v>7.4353792957591836E-4</v>
      </c>
      <c r="I61" s="11">
        <f t="shared" si="47"/>
        <v>6.7331291701364299E-5</v>
      </c>
      <c r="J61" s="11">
        <f t="shared" si="47"/>
        <v>2.9615066385341957E-4</v>
      </c>
      <c r="AB61" s="11">
        <f>MAX(0,AB57)</f>
        <v>1.9021835500923485E-4</v>
      </c>
      <c r="AC61" s="11">
        <f t="shared" ref="AC61:AK61" si="49">MAX(0,AC57)</f>
        <v>3.1678414648731839E-4</v>
      </c>
      <c r="AD61" s="11">
        <f t="shared" si="49"/>
        <v>8.352272879347299E-4</v>
      </c>
      <c r="AE61" s="11">
        <f t="shared" si="49"/>
        <v>4.6747461095746724E-4</v>
      </c>
      <c r="AF61" s="11">
        <f t="shared" si="49"/>
        <v>2.8635294603204087E-4</v>
      </c>
      <c r="AG61" s="11">
        <f t="shared" si="49"/>
        <v>4.3030439376576436E-4</v>
      </c>
      <c r="AH61" s="11">
        <f t="shared" si="49"/>
        <v>2.7825167040031857E-4</v>
      </c>
      <c r="AI61" s="11">
        <f t="shared" si="49"/>
        <v>7.4353792957591836E-4</v>
      </c>
      <c r="AJ61" s="11">
        <f t="shared" si="49"/>
        <v>6.7331291701364299E-5</v>
      </c>
      <c r="AK61" s="11">
        <f t="shared" si="49"/>
        <v>2.9615066385341957E-4</v>
      </c>
    </row>
    <row r="65" spans="1:43" x14ac:dyDescent="0.25">
      <c r="A65" t="s">
        <v>36</v>
      </c>
      <c r="AB65" t="s">
        <v>36</v>
      </c>
      <c r="AJ65" t="s">
        <v>50</v>
      </c>
      <c r="AM65" t="s">
        <v>51</v>
      </c>
      <c r="AP65" t="s">
        <v>52</v>
      </c>
    </row>
    <row r="66" spans="1:43" x14ac:dyDescent="0.25">
      <c r="A66">
        <v>2.6161213424931602E-4</v>
      </c>
      <c r="B66">
        <v>2.9849114341412298E-4</v>
      </c>
      <c r="Y66">
        <v>0</v>
      </c>
      <c r="Z66">
        <v>0</v>
      </c>
      <c r="AB66" s="2">
        <f>A66+Y66*$AB$2</f>
        <v>2.6161213424931602E-4</v>
      </c>
      <c r="AC66" s="2">
        <f>B66+Z66*$AB$2</f>
        <v>2.9849114341412298E-4</v>
      </c>
      <c r="AF66">
        <v>-1.7351540204657567E-6</v>
      </c>
      <c r="AG66">
        <v>1.7351630132722562E-6</v>
      </c>
      <c r="AJ66">
        <v>3.4794958318517708E-4</v>
      </c>
      <c r="AK66">
        <v>5.1277342868462719E-4</v>
      </c>
      <c r="AM66" s="11">
        <f>AJ66-AB81</f>
        <v>1.8305199578425978E-7</v>
      </c>
      <c r="AN66" s="11">
        <f>AK66-AC81</f>
        <v>-2.8960401459755813E-11</v>
      </c>
      <c r="AP66" s="11">
        <f>AM66/$AB$2</f>
        <v>1.8305199578425978E-4</v>
      </c>
      <c r="AQ66" s="11">
        <f>AN66/$AB$2</f>
        <v>-2.8960401459755813E-8</v>
      </c>
    </row>
    <row r="67" spans="1:43" x14ac:dyDescent="0.25">
      <c r="A67">
        <v>8.1422574059428004E-4</v>
      </c>
      <c r="B67" s="1">
        <v>9.1915942135096897E-5</v>
      </c>
      <c r="Y67">
        <v>0</v>
      </c>
      <c r="Z67">
        <v>0</v>
      </c>
      <c r="AB67" s="2">
        <f t="shared" ref="AB67:AB75" si="50">A67+Y67*$AB$2</f>
        <v>8.1422574059428004E-4</v>
      </c>
      <c r="AC67" s="2">
        <f t="shared" ref="AC67:AC75" si="51">B67+Z67*$AB$2</f>
        <v>9.1915942135096897E-5</v>
      </c>
      <c r="AF67">
        <v>-1.2962273476802011E-6</v>
      </c>
      <c r="AJ67">
        <v>3.4798343084431097E-4</v>
      </c>
      <c r="AK67">
        <v>5.1279738499440349E-4</v>
      </c>
      <c r="AM67" s="11">
        <f>AJ67-AB82</f>
        <v>1.8946969933530131E-7</v>
      </c>
      <c r="AN67" s="11">
        <f>AK67-AC82</f>
        <v>-8.4513898483684624E-11</v>
      </c>
      <c r="AP67" s="11">
        <f>AM67/$AB$2</f>
        <v>1.8946969933530131E-4</v>
      </c>
      <c r="AQ67" s="11">
        <f>AN67/$AB$2</f>
        <v>-8.4513898483684624E-8</v>
      </c>
    </row>
    <row r="68" spans="1:43" x14ac:dyDescent="0.25">
      <c r="A68">
        <v>6.0010052596565396E-4</v>
      </c>
      <c r="B68">
        <v>7.2856052681179401E-4</v>
      </c>
      <c r="Y68">
        <v>0</v>
      </c>
      <c r="Z68">
        <v>0</v>
      </c>
      <c r="AB68" s="2">
        <f t="shared" si="50"/>
        <v>6.0010052596565396E-4</v>
      </c>
      <c r="AC68" s="2">
        <f t="shared" si="51"/>
        <v>7.2856052681179401E-4</v>
      </c>
    </row>
    <row r="69" spans="1:43" x14ac:dyDescent="0.25">
      <c r="A69">
        <v>1.87901073366603E-4</v>
      </c>
      <c r="B69" s="1">
        <v>5.5146627333068099E-5</v>
      </c>
      <c r="Y69">
        <v>0</v>
      </c>
      <c r="Z69">
        <v>0</v>
      </c>
      <c r="AB69" s="2">
        <f t="shared" si="50"/>
        <v>1.87901073366603E-4</v>
      </c>
      <c r="AC69" s="2">
        <f t="shared" si="51"/>
        <v>5.5146627333068099E-5</v>
      </c>
    </row>
    <row r="70" spans="1:43" x14ac:dyDescent="0.25">
      <c r="A70">
        <v>2.7496936790603801E-4</v>
      </c>
      <c r="B70">
        <v>6.5743301487559199E-4</v>
      </c>
      <c r="Y70">
        <v>0</v>
      </c>
      <c r="Z70">
        <v>0</v>
      </c>
      <c r="AB70" s="2">
        <f t="shared" si="50"/>
        <v>2.7496936790603801E-4</v>
      </c>
      <c r="AC70" s="2">
        <f t="shared" si="51"/>
        <v>6.5743301487559199E-4</v>
      </c>
    </row>
    <row r="71" spans="1:43" x14ac:dyDescent="0.25">
      <c r="A71">
        <v>5.6226566278042803E-4</v>
      </c>
      <c r="B71">
        <v>1.5006226330533599E-4</v>
      </c>
      <c r="Y71">
        <v>0</v>
      </c>
      <c r="Z71">
        <v>0</v>
      </c>
      <c r="AB71" s="2">
        <f t="shared" si="50"/>
        <v>5.6226566278042803E-4</v>
      </c>
      <c r="AC71" s="2">
        <f t="shared" si="51"/>
        <v>1.5006226330533599E-4</v>
      </c>
    </row>
    <row r="72" spans="1:43" x14ac:dyDescent="0.25">
      <c r="A72">
        <v>4.3263079080478698E-4</v>
      </c>
      <c r="B72">
        <v>6.6929729857452005E-4</v>
      </c>
      <c r="Y72">
        <v>0</v>
      </c>
      <c r="Z72">
        <v>0</v>
      </c>
      <c r="AB72" s="2">
        <f t="shared" si="50"/>
        <v>4.3263079080478698E-4</v>
      </c>
      <c r="AC72" s="2">
        <f t="shared" si="51"/>
        <v>6.6929729857452005E-4</v>
      </c>
    </row>
    <row r="73" spans="1:43" x14ac:dyDescent="0.25">
      <c r="A73">
        <v>4.2278467327012698E-4</v>
      </c>
      <c r="B73">
        <v>6.3318439927411601E-4</v>
      </c>
      <c r="Y73">
        <v>0</v>
      </c>
      <c r="Z73">
        <v>0</v>
      </c>
      <c r="AB73" s="2">
        <f t="shared" si="50"/>
        <v>4.2278467327012698E-4</v>
      </c>
      <c r="AC73" s="2">
        <f t="shared" si="51"/>
        <v>6.3318439927411601E-4</v>
      </c>
    </row>
    <row r="74" spans="1:43" x14ac:dyDescent="0.25">
      <c r="A74">
        <v>9.6743595249367605E-4</v>
      </c>
      <c r="B74">
        <v>6.8306482230962495E-4</v>
      </c>
      <c r="Y74">
        <v>0</v>
      </c>
      <c r="Z74">
        <v>0</v>
      </c>
      <c r="AB74" s="2">
        <f t="shared" si="50"/>
        <v>9.6743595249367605E-4</v>
      </c>
      <c r="AC74" s="2">
        <f t="shared" si="51"/>
        <v>6.8306482230962495E-4</v>
      </c>
    </row>
    <row r="75" spans="1:43" x14ac:dyDescent="0.25">
      <c r="A75">
        <v>3.91624833080026E-4</v>
      </c>
      <c r="B75">
        <v>1.87252569720098E-4</v>
      </c>
      <c r="Y75">
        <v>0</v>
      </c>
      <c r="Z75">
        <v>0</v>
      </c>
      <c r="AB75" s="2">
        <f t="shared" si="50"/>
        <v>3.91624833080026E-4</v>
      </c>
      <c r="AC75" s="2">
        <f t="shared" si="51"/>
        <v>1.87252569720098E-4</v>
      </c>
      <c r="AF75">
        <v>-8.106262328055891E-7</v>
      </c>
      <c r="AG75">
        <v>8.1064799317687175E-7</v>
      </c>
    </row>
    <row r="77" spans="1:43" x14ac:dyDescent="0.25">
      <c r="A77" t="s">
        <v>37</v>
      </c>
      <c r="AB77" t="s">
        <v>37</v>
      </c>
      <c r="AF77" t="s">
        <v>49</v>
      </c>
    </row>
    <row r="78" spans="1:43" x14ac:dyDescent="0.25">
      <c r="A78">
        <v>3.4596066557173301E-4</v>
      </c>
      <c r="B78">
        <v>5.1106597356957695E-4</v>
      </c>
      <c r="AB78" s="1">
        <f>A78</f>
        <v>3.4596066557173301E-4</v>
      </c>
      <c r="AC78" s="1">
        <f>B78</f>
        <v>5.1106597356957695E-4</v>
      </c>
      <c r="AF78" s="4">
        <v>8.3748581847231662E-5</v>
      </c>
      <c r="AG78" s="4">
        <v>1.6625140630832647E-4</v>
      </c>
    </row>
    <row r="80" spans="1:43" x14ac:dyDescent="0.25">
      <c r="A80" t="s">
        <v>42</v>
      </c>
      <c r="AB80" t="s">
        <v>42</v>
      </c>
      <c r="AF80" t="s">
        <v>45</v>
      </c>
      <c r="AP80" t="s">
        <v>53</v>
      </c>
    </row>
    <row r="81" spans="1:43" x14ac:dyDescent="0.25">
      <c r="A81" s="11">
        <f>$A60*A$66+$B60*A$67+$C60*A$68+$D60*A$69+$E60*A$70+$F60*A$71+$G60*A$72+$H60*A$73+$I60*A$74+$J60*A$75+A$78</f>
        <v>3.4776627464734144E-4</v>
      </c>
      <c r="B81" s="11">
        <f>$A60*B$66+$B60*B$67+$C60*B$68+$D60*B$69+$E60*B$70+$F60*B$71+$G60*B$72+$H60*B$73+$I60*B$74+$J60*B$75+B$78</f>
        <v>5.1277342868462719E-4</v>
      </c>
      <c r="AB81" s="11">
        <f>$AB60*AB$66+$AC60*AB$67+$AD60*AB$68+$AE60*AB$69+$AF60*AB$70+$AG60*AB$71+$AH60*AB$72+$AI60*AB$73+$AJ60*AB$74+$AK60*AB$75+AB$78</f>
        <v>3.4776653118939282E-4</v>
      </c>
      <c r="AC81" s="11">
        <f>$AB60*AC$66+$AC60*AC$67+$AD60*AC$68+$AE60*AC$69+$AF60*AC$70+$AG60*AC$71+$AH60*AC$72+$AI60*AC$73+$AJ60*AC$74+$AK60*AC$75+AC$78</f>
        <v>5.1277345764502865E-4</v>
      </c>
      <c r="AF81">
        <v>0.25004187410460066</v>
      </c>
      <c r="AG81">
        <v>-0.24991687411057839</v>
      </c>
      <c r="AP81" s="11">
        <f>AP66*AF81</f>
        <v>4.5770664084483778E-5</v>
      </c>
      <c r="AQ81" s="11">
        <f>AQ66*AG81</f>
        <v>7.2376930058096044E-9</v>
      </c>
    </row>
    <row r="82" spans="1:43" x14ac:dyDescent="0.25">
      <c r="A82" s="11">
        <f>$A61*A$66+$B61*A$67+$C61*A$68+$D61*A$69+$E61*A$70+$F61*A$71+$G61*A$72+$H61*A$73+$I61*A$74+$J61*A$75+A$78</f>
        <v>3.4779321248930176E-4</v>
      </c>
      <c r="B82" s="11">
        <f>$A61*B$66+$B61*B$67+$C61*B$68+$D61*B$69+$E61*B$70+$F61*B$71+$G61*B$72+$H61*B$73+$I61*B$74+$J61*B$75+B$78</f>
        <v>5.1279738499440349E-4</v>
      </c>
      <c r="AB82" s="11">
        <f>$AB61*AB$66+$AC61*AB$67+$AD61*AB$68+$AE61*AB$69+$AF61*AB$70+$AG61*AB$71+$AH61*AB$72+$AI61*AB$73+$AJ61*AB$74+$AK61*AB$75+AB$78</f>
        <v>3.4779396114497567E-4</v>
      </c>
      <c r="AC82" s="11">
        <f>$AB61*AC$66+$AC61*AC$67+$AD61*AC$68+$AE61*AC$69+$AF61*AC$70+$AG61*AC$71+$AH61*AC$72+$AI61*AC$73+$AJ61*AC$74+$AK61*AC$75+AC$78</f>
        <v>5.1279746950830198E-4</v>
      </c>
      <c r="AF82">
        <v>-0.24995812552275343</v>
      </c>
      <c r="AG82">
        <v>0.2500831255167757</v>
      </c>
      <c r="AP82" s="11">
        <f>AP67*AF82</f>
        <v>-4.7359490889211595E-5</v>
      </c>
      <c r="AQ82" s="11">
        <f>AQ67*AG82</f>
        <v>-2.113549988240734E-8</v>
      </c>
    </row>
    <row r="84" spans="1:43" x14ac:dyDescent="0.25">
      <c r="A84" t="s">
        <v>43</v>
      </c>
      <c r="AB84" t="s">
        <v>43</v>
      </c>
      <c r="AP84" s="11">
        <f>SUM(AP81:AQ82)</f>
        <v>-1.6027246116044151E-6</v>
      </c>
    </row>
    <row r="85" spans="1:43" x14ac:dyDescent="0.25">
      <c r="A85">
        <f>EXP(A81)</f>
        <v>1.0003478267523487</v>
      </c>
      <c r="B85">
        <f>EXP(B81)</f>
        <v>1.0005129049194532</v>
      </c>
      <c r="AB85">
        <f>EXP(AB81)</f>
        <v>1.0003478270089801</v>
      </c>
      <c r="AC85">
        <f>EXP(AC81)</f>
        <v>1.0005129049484285</v>
      </c>
    </row>
    <row r="86" spans="1:43" x14ac:dyDescent="0.25">
      <c r="A86">
        <f>EXP(A82)</f>
        <v>1.0003478536995607</v>
      </c>
      <c r="B86">
        <f>EXP(B82)</f>
        <v>1.0005129288880505</v>
      </c>
      <c r="AB86">
        <f>EXP(AB82)</f>
        <v>1.000347854448477</v>
      </c>
      <c r="AC86">
        <f>EXP(AC82)</f>
        <v>1.0005129289726078</v>
      </c>
    </row>
    <row r="88" spans="1:43" x14ac:dyDescent="0.25">
      <c r="A88" t="s">
        <v>44</v>
      </c>
      <c r="AB88" t="s">
        <v>44</v>
      </c>
    </row>
    <row r="89" spans="1:43" x14ac:dyDescent="0.25">
      <c r="A89">
        <f>A85/SUM($A85:$B85)</f>
        <v>0.49995874821158431</v>
      </c>
      <c r="B89">
        <f>B85/SUM($A85:$B85)</f>
        <v>0.50004125178841574</v>
      </c>
      <c r="AB89">
        <f>AB85/SUM($AB85:$AC85)</f>
        <v>0.49995874826847964</v>
      </c>
      <c r="AC89">
        <f>AC85/SUM($AB85:$AC85)</f>
        <v>0.50004125173152025</v>
      </c>
    </row>
    <row r="90" spans="1:43" x14ac:dyDescent="0.25">
      <c r="A90">
        <f>A86/SUM($A86:$B86)</f>
        <v>0.49995874895696735</v>
      </c>
      <c r="B90">
        <f>B86/SUM($A86:$B86)</f>
        <v>0.50004125104303276</v>
      </c>
      <c r="AB90">
        <f>AB86/SUM($AB86:$AC86)</f>
        <v>0.49995874912300281</v>
      </c>
      <c r="AC90">
        <f>AC86/SUM($AB86:$AC86)</f>
        <v>0.50004125087699725</v>
      </c>
    </row>
    <row r="91" spans="1:43" x14ac:dyDescent="0.25">
      <c r="AF91" t="s">
        <v>47</v>
      </c>
      <c r="AG91" t="s">
        <v>48</v>
      </c>
    </row>
    <row r="92" spans="1:43" x14ac:dyDescent="0.25">
      <c r="A92" t="s">
        <v>12</v>
      </c>
      <c r="AB92" t="s">
        <v>12</v>
      </c>
      <c r="AF92" t="s">
        <v>46</v>
      </c>
    </row>
    <row r="93" spans="1:43" x14ac:dyDescent="0.25">
      <c r="A93">
        <f>IF(C5=0,-LN(A89),-LN(B89))</f>
        <v>0.69306468038634672</v>
      </c>
      <c r="AB93">
        <f>IF(AD5=0,-LN(AB89),-LN(AC89))</f>
        <v>0.69306468050012837</v>
      </c>
      <c r="AF93">
        <v>0.69356476413455592</v>
      </c>
      <c r="AG93">
        <v>0.69256484663812568</v>
      </c>
    </row>
    <row r="94" spans="1:43" x14ac:dyDescent="0.25">
      <c r="A94">
        <f>IF(C6=0,-LN(A90),-LN(B90))</f>
        <v>0.69322968604949486</v>
      </c>
      <c r="AB94">
        <f>IF(AD6=0,-LN(AB90),-LN(AC90))</f>
        <v>0.69322968571739663</v>
      </c>
      <c r="AF94">
        <v>0.69272976979844936</v>
      </c>
      <c r="AG94">
        <v>0.69372985230052853</v>
      </c>
    </row>
    <row r="96" spans="1:43" x14ac:dyDescent="0.25">
      <c r="A96" t="s">
        <v>13</v>
      </c>
      <c r="AB96" t="s">
        <v>14</v>
      </c>
    </row>
    <row r="97" spans="1:28" x14ac:dyDescent="0.25">
      <c r="A97">
        <f>AVERAGE(A93:A94)</f>
        <v>0.69314718321792079</v>
      </c>
      <c r="AB97">
        <f>AVERAGE(AB93:AB94)</f>
        <v>0.69314718310876255</v>
      </c>
    </row>
    <row r="99" spans="1:28" x14ac:dyDescent="0.25">
      <c r="AB99" t="s">
        <v>15</v>
      </c>
    </row>
    <row r="100" spans="1:28" x14ac:dyDescent="0.25">
      <c r="AB100">
        <f>AB97-A97</f>
        <v>-1.0915823800417002E-10</v>
      </c>
    </row>
    <row r="102" spans="1:28" x14ac:dyDescent="0.25">
      <c r="AB102" t="s">
        <v>18</v>
      </c>
    </row>
    <row r="103" spans="1:28" x14ac:dyDescent="0.25">
      <c r="AB103" s="12">
        <f>AB100/AB2</f>
        <v>-1.0915823800417002E-7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Deryk Morrish</dc:creator>
  <cp:lastModifiedBy>Deryk Morrish</cp:lastModifiedBy>
  <dcterms:created xsi:type="dcterms:W3CDTF">2023-10-29T13:56:55Z</dcterms:created>
  <dcterms:modified xsi:type="dcterms:W3CDTF">2023-10-31T09:29:24Z</dcterms:modified>
</cp:coreProperties>
</file>