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53F11273-9897-4792-8EDA-092B47A626D1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CHOI MRP" sheetId="3" r:id="rId1"/>
    <sheet name="Sheet4" sheetId="4" r:id="rId2"/>
    <sheet name="Sheet1" sheetId="1" r:id="rId3"/>
    <sheet name="Sheet5" sheetId="5" r:id="rId4"/>
    <sheet name="Embed TTEST" sheetId="6" r:id="rId5"/>
    <sheet name="System TTEST " sheetId="7" r:id="rId6"/>
    <sheet name="Embed TTEST normalized to coun 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23" i="8" l="1"/>
  <c r="AC23" i="8"/>
  <c r="R23" i="8"/>
  <c r="J23" i="8"/>
  <c r="J25" i="8" s="1"/>
  <c r="D24" i="8"/>
  <c r="C24" i="8"/>
  <c r="B24" i="8"/>
  <c r="E23" i="8"/>
  <c r="E25" i="8" s="1"/>
  <c r="D23" i="8"/>
  <c r="D25" i="8" s="1"/>
  <c r="C23" i="8"/>
  <c r="C25" i="8" s="1"/>
  <c r="B23" i="8"/>
  <c r="B25" i="8" s="1"/>
  <c r="AK24" i="8"/>
  <c r="AK26" i="8" s="1"/>
  <c r="AN21" i="8"/>
  <c r="AM21" i="8"/>
  <c r="AL21" i="8"/>
  <c r="AK21" i="8"/>
  <c r="AF21" i="8"/>
  <c r="AE21" i="8"/>
  <c r="AD21" i="8"/>
  <c r="AC21" i="8"/>
  <c r="U21" i="8"/>
  <c r="T21" i="8"/>
  <c r="S21" i="8"/>
  <c r="R21" i="8"/>
  <c r="M21" i="8"/>
  <c r="L21" i="8"/>
  <c r="K21" i="8"/>
  <c r="J21" i="8"/>
  <c r="E21" i="8"/>
  <c r="D21" i="8"/>
  <c r="C21" i="8"/>
  <c r="B21" i="8"/>
  <c r="AO20" i="8"/>
  <c r="AG20" i="8"/>
  <c r="AA20" i="8"/>
  <c r="V20" i="8"/>
  <c r="N20" i="8"/>
  <c r="F20" i="8"/>
  <c r="AO19" i="8"/>
  <c r="AG19" i="8"/>
  <c r="AA19" i="8"/>
  <c r="V19" i="8"/>
  <c r="N19" i="8"/>
  <c r="F19" i="8"/>
  <c r="AO18" i="8"/>
  <c r="AG18" i="8"/>
  <c r="AA18" i="8"/>
  <c r="N18" i="8"/>
  <c r="F18" i="8"/>
  <c r="AO17" i="8"/>
  <c r="AG17" i="8"/>
  <c r="AA17" i="8"/>
  <c r="N17" i="8"/>
  <c r="F17" i="8"/>
  <c r="AO16" i="8"/>
  <c r="AG16" i="8"/>
  <c r="AA16" i="8"/>
  <c r="N16" i="8"/>
  <c r="F16" i="8"/>
  <c r="AO15" i="8"/>
  <c r="AG15" i="8"/>
  <c r="AA15" i="8"/>
  <c r="V15" i="8"/>
  <c r="N15" i="8"/>
  <c r="F15" i="8"/>
  <c r="AO14" i="8"/>
  <c r="AG14" i="8"/>
  <c r="AA14" i="8"/>
  <c r="V14" i="8"/>
  <c r="N14" i="8"/>
  <c r="F14" i="8"/>
  <c r="AO13" i="8"/>
  <c r="AG13" i="8"/>
  <c r="AA13" i="8"/>
  <c r="V13" i="8"/>
  <c r="N13" i="8"/>
  <c r="F13" i="8"/>
  <c r="AO12" i="8"/>
  <c r="AG12" i="8"/>
  <c r="AA12" i="8"/>
  <c r="V12" i="8"/>
  <c r="N12" i="8"/>
  <c r="F12" i="8"/>
  <c r="AO11" i="8"/>
  <c r="AG11" i="8"/>
  <c r="AA11" i="8"/>
  <c r="V11" i="8"/>
  <c r="N11" i="8"/>
  <c r="K23" i="8" s="1"/>
  <c r="K25" i="8" s="1"/>
  <c r="F11" i="8"/>
  <c r="AO10" i="8"/>
  <c r="AG10" i="8"/>
  <c r="AA10" i="8"/>
  <c r="V10" i="8"/>
  <c r="N10" i="8"/>
  <c r="F10" i="8"/>
  <c r="AO9" i="8"/>
  <c r="AG9" i="8"/>
  <c r="AA9" i="8"/>
  <c r="V9" i="8"/>
  <c r="N9" i="8"/>
  <c r="F9" i="8"/>
  <c r="C26" i="8" s="1"/>
  <c r="AO8" i="8"/>
  <c r="AG8" i="8"/>
  <c r="AA8" i="8"/>
  <c r="V8" i="8"/>
  <c r="N8" i="8"/>
  <c r="F8" i="8"/>
  <c r="AO7" i="8"/>
  <c r="AG7" i="8"/>
  <c r="AA7" i="8"/>
  <c r="V7" i="8"/>
  <c r="N7" i="8"/>
  <c r="F7" i="8"/>
  <c r="AO6" i="8"/>
  <c r="AG6" i="8"/>
  <c r="AD24" i="8" s="1"/>
  <c r="AD26" i="8" s="1"/>
  <c r="AA6" i="8"/>
  <c r="V6" i="8"/>
  <c r="N6" i="8"/>
  <c r="N21" i="8" s="1"/>
  <c r="F6" i="8"/>
  <c r="AO5" i="8"/>
  <c r="AL23" i="8" s="1"/>
  <c r="AL25" i="8" s="1"/>
  <c r="AG5" i="8"/>
  <c r="AA5" i="8"/>
  <c r="V5" i="8"/>
  <c r="N5" i="8"/>
  <c r="F5" i="8"/>
  <c r="AO4" i="8"/>
  <c r="AN23" i="8" s="1"/>
  <c r="AN25" i="8" s="1"/>
  <c r="AG4" i="8"/>
  <c r="AF24" i="8" s="1"/>
  <c r="AF26" i="8" s="1"/>
  <c r="AA4" i="8"/>
  <c r="V4" i="8"/>
  <c r="U24" i="8" s="1"/>
  <c r="U26" i="8" s="1"/>
  <c r="N4" i="8"/>
  <c r="M24" i="8" s="1"/>
  <c r="M26" i="8" s="1"/>
  <c r="F4" i="8"/>
  <c r="F21" i="8" s="1"/>
  <c r="AM27" i="6"/>
  <c r="AK27" i="6"/>
  <c r="AN27" i="6"/>
  <c r="AL27" i="6"/>
  <c r="AF27" i="6"/>
  <c r="AE27" i="6"/>
  <c r="AD27" i="6"/>
  <c r="AC27" i="6"/>
  <c r="AN26" i="6"/>
  <c r="AM26" i="6"/>
  <c r="AL26" i="6"/>
  <c r="AK26" i="6"/>
  <c r="AF26" i="6"/>
  <c r="AE26" i="6"/>
  <c r="AD26" i="6"/>
  <c r="AC26" i="6"/>
  <c r="U27" i="6"/>
  <c r="T27" i="6"/>
  <c r="S27" i="6"/>
  <c r="R27" i="6"/>
  <c r="U26" i="6"/>
  <c r="T26" i="6"/>
  <c r="S26" i="6"/>
  <c r="R26" i="6"/>
  <c r="M27" i="6"/>
  <c r="L27" i="6"/>
  <c r="K27" i="6"/>
  <c r="J27" i="6"/>
  <c r="M26" i="6"/>
  <c r="L26" i="6"/>
  <c r="K26" i="6"/>
  <c r="J26" i="6"/>
  <c r="E27" i="6"/>
  <c r="D27" i="6"/>
  <c r="C27" i="6"/>
  <c r="E26" i="6"/>
  <c r="D26" i="6"/>
  <c r="C26" i="6"/>
  <c r="B26" i="6"/>
  <c r="B27" i="6" s="1"/>
  <c r="B24" i="6"/>
  <c r="R21" i="6"/>
  <c r="BO20" i="7"/>
  <c r="BO19" i="7"/>
  <c r="BO17" i="7"/>
  <c r="BO16" i="7"/>
  <c r="BO15" i="7"/>
  <c r="BO13" i="7"/>
  <c r="BO12" i="7"/>
  <c r="BO11" i="7"/>
  <c r="BO10" i="7"/>
  <c r="BO9" i="7"/>
  <c r="BO8" i="7"/>
  <c r="BO7" i="7"/>
  <c r="BO6" i="7"/>
  <c r="BO5" i="7"/>
  <c r="BO4" i="7"/>
  <c r="BB8" i="7"/>
  <c r="BB7" i="7"/>
  <c r="BB9" i="7"/>
  <c r="BB10" i="7"/>
  <c r="BB11" i="7"/>
  <c r="BB12" i="7"/>
  <c r="BB13" i="7"/>
  <c r="BB15" i="7"/>
  <c r="BB16" i="7"/>
  <c r="BB17" i="7"/>
  <c r="BB19" i="7"/>
  <c r="BB20" i="7"/>
  <c r="BB6" i="7"/>
  <c r="BB5" i="7"/>
  <c r="BB4" i="7"/>
  <c r="AP20" i="7"/>
  <c r="AP19" i="7"/>
  <c r="AP16" i="7"/>
  <c r="AP15" i="7"/>
  <c r="AP13" i="7"/>
  <c r="AP12" i="7"/>
  <c r="AP11" i="7"/>
  <c r="AP10" i="7"/>
  <c r="AP9" i="7"/>
  <c r="AP8" i="7"/>
  <c r="AP7" i="7"/>
  <c r="AP6" i="7"/>
  <c r="AP5" i="7"/>
  <c r="AP4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L12" i="7"/>
  <c r="L11" i="7"/>
  <c r="L10" i="7"/>
  <c r="L9" i="7"/>
  <c r="L8" i="7"/>
  <c r="L7" i="7"/>
  <c r="L6" i="7"/>
  <c r="L5" i="7"/>
  <c r="L4" i="7"/>
  <c r="L13" i="7"/>
  <c r="L14" i="7"/>
  <c r="L20" i="7"/>
  <c r="L19" i="7"/>
  <c r="L18" i="7"/>
  <c r="L17" i="7"/>
  <c r="L16" i="7"/>
  <c r="L15" i="7"/>
  <c r="K4" i="7"/>
  <c r="BA20" i="7"/>
  <c r="BA19" i="7"/>
  <c r="BA17" i="7"/>
  <c r="BA16" i="7"/>
  <c r="BA15" i="7"/>
  <c r="BA13" i="7"/>
  <c r="BA12" i="7"/>
  <c r="BA11" i="7"/>
  <c r="BA10" i="7"/>
  <c r="BA9" i="7"/>
  <c r="BA8" i="7"/>
  <c r="BA7" i="7"/>
  <c r="BA6" i="7"/>
  <c r="BA5" i="7"/>
  <c r="BA4" i="7"/>
  <c r="AO20" i="7"/>
  <c r="AO19" i="7"/>
  <c r="AO16" i="7"/>
  <c r="AO15" i="7"/>
  <c r="AO13" i="7"/>
  <c r="AO12" i="7"/>
  <c r="AO11" i="7"/>
  <c r="AO10" i="7"/>
  <c r="AO9" i="7"/>
  <c r="AO8" i="7"/>
  <c r="AO7" i="7"/>
  <c r="AO6" i="7"/>
  <c r="AO5" i="7"/>
  <c r="AO4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I18" i="7"/>
  <c r="K18" i="7" s="1"/>
  <c r="K20" i="7"/>
  <c r="K9" i="7"/>
  <c r="I4" i="7"/>
  <c r="J5" i="7"/>
  <c r="I20" i="7"/>
  <c r="I9" i="7"/>
  <c r="J20" i="7"/>
  <c r="J19" i="7"/>
  <c r="I19" i="7"/>
  <c r="K19" i="7" s="1"/>
  <c r="J18" i="7"/>
  <c r="J17" i="7"/>
  <c r="I17" i="7"/>
  <c r="K17" i="7" s="1"/>
  <c r="J16" i="7"/>
  <c r="I16" i="7"/>
  <c r="K16" i="7" s="1"/>
  <c r="J15" i="7"/>
  <c r="I15" i="7"/>
  <c r="K15" i="7" s="1"/>
  <c r="J14" i="7"/>
  <c r="I14" i="7"/>
  <c r="K14" i="7" s="1"/>
  <c r="J13" i="7"/>
  <c r="I13" i="7"/>
  <c r="K13" i="7" s="1"/>
  <c r="J12" i="7"/>
  <c r="I12" i="7"/>
  <c r="K12" i="7" s="1"/>
  <c r="J11" i="7"/>
  <c r="I11" i="7"/>
  <c r="K11" i="7" s="1"/>
  <c r="J10" i="7"/>
  <c r="I10" i="7"/>
  <c r="K10" i="7" s="1"/>
  <c r="J9" i="7"/>
  <c r="J8" i="7"/>
  <c r="I8" i="7"/>
  <c r="K8" i="7" s="1"/>
  <c r="J7" i="7"/>
  <c r="I7" i="7"/>
  <c r="K7" i="7" s="1"/>
  <c r="J6" i="7"/>
  <c r="I6" i="7"/>
  <c r="K6" i="7" s="1"/>
  <c r="I5" i="7"/>
  <c r="K5" i="7" s="1"/>
  <c r="J4" i="7"/>
  <c r="W18" i="7"/>
  <c r="W14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W20" i="7"/>
  <c r="W19" i="7"/>
  <c r="W17" i="7"/>
  <c r="W16" i="7"/>
  <c r="W15" i="7"/>
  <c r="W13" i="7"/>
  <c r="W12" i="7"/>
  <c r="W11" i="7"/>
  <c r="W10" i="7"/>
  <c r="W9" i="7"/>
  <c r="W8" i="7"/>
  <c r="W7" i="7"/>
  <c r="W6" i="7"/>
  <c r="W5" i="7"/>
  <c r="W4" i="7"/>
  <c r="AN20" i="7"/>
  <c r="AM20" i="7"/>
  <c r="AM19" i="7"/>
  <c r="AM16" i="7"/>
  <c r="AM15" i="7"/>
  <c r="AM13" i="7"/>
  <c r="AM12" i="7"/>
  <c r="AM11" i="7"/>
  <c r="AM10" i="7"/>
  <c r="AM9" i="7"/>
  <c r="AM8" i="7"/>
  <c r="AM7" i="7"/>
  <c r="AM6" i="7"/>
  <c r="AM5" i="7"/>
  <c r="AM4" i="7"/>
  <c r="AN19" i="7"/>
  <c r="AN16" i="7"/>
  <c r="AN15" i="7"/>
  <c r="AN13" i="7"/>
  <c r="AN12" i="7"/>
  <c r="AN11" i="7"/>
  <c r="AN10" i="7"/>
  <c r="AN9" i="7"/>
  <c r="AN8" i="7"/>
  <c r="AN7" i="7"/>
  <c r="AN6" i="7"/>
  <c r="AN5" i="7"/>
  <c r="AN4" i="7"/>
  <c r="AZ4" i="7"/>
  <c r="AY20" i="7"/>
  <c r="AY19" i="7"/>
  <c r="AY17" i="7"/>
  <c r="AY16" i="7"/>
  <c r="AY15" i="7"/>
  <c r="AY13" i="7"/>
  <c r="AY12" i="7"/>
  <c r="AY11" i="7"/>
  <c r="AY10" i="7"/>
  <c r="AY9" i="7"/>
  <c r="AY8" i="7"/>
  <c r="AY7" i="7"/>
  <c r="AY6" i="7"/>
  <c r="AY5" i="7"/>
  <c r="AY4" i="7"/>
  <c r="BL10" i="7"/>
  <c r="BN10" i="7" s="1"/>
  <c r="BL9" i="7"/>
  <c r="BN9" i="7" s="1"/>
  <c r="BK12" i="7"/>
  <c r="BM12" i="7" s="1"/>
  <c r="BK10" i="7"/>
  <c r="BM10" i="7" s="1"/>
  <c r="BK9" i="7"/>
  <c r="BM9" i="7" s="1"/>
  <c r="BK8" i="7"/>
  <c r="BM8" i="7" s="1"/>
  <c r="BK6" i="7"/>
  <c r="BM6" i="7" s="1"/>
  <c r="AX20" i="7"/>
  <c r="AZ20" i="7" s="1"/>
  <c r="AX19" i="7"/>
  <c r="AZ19" i="7" s="1"/>
  <c r="AX17" i="7"/>
  <c r="AZ17" i="7" s="1"/>
  <c r="AX16" i="7"/>
  <c r="AZ16" i="7" s="1"/>
  <c r="AX15" i="7"/>
  <c r="AZ15" i="7" s="1"/>
  <c r="AX13" i="7"/>
  <c r="AZ13" i="7" s="1"/>
  <c r="AX12" i="7"/>
  <c r="AZ12" i="7" s="1"/>
  <c r="AX11" i="7"/>
  <c r="AZ11" i="7" s="1"/>
  <c r="AX10" i="7"/>
  <c r="AZ10" i="7" s="1"/>
  <c r="AX9" i="7"/>
  <c r="AZ9" i="7" s="1"/>
  <c r="AX8" i="7"/>
  <c r="AZ8" i="7" s="1"/>
  <c r="AX7" i="7"/>
  <c r="AZ7" i="7" s="1"/>
  <c r="AX6" i="7"/>
  <c r="AZ6" i="7" s="1"/>
  <c r="AX5" i="7"/>
  <c r="AZ5" i="7" s="1"/>
  <c r="AX4" i="7"/>
  <c r="AL4" i="7"/>
  <c r="AL20" i="7"/>
  <c r="AL19" i="7"/>
  <c r="AL16" i="7"/>
  <c r="AL15" i="7"/>
  <c r="AL13" i="7"/>
  <c r="AL12" i="7"/>
  <c r="AL11" i="7"/>
  <c r="AL10" i="7"/>
  <c r="AL9" i="7"/>
  <c r="AL8" i="7"/>
  <c r="AL7" i="7"/>
  <c r="AL6" i="7"/>
  <c r="AL5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B21" i="7"/>
  <c r="BH21" i="7"/>
  <c r="BG21" i="7"/>
  <c r="BF21" i="7"/>
  <c r="BE21" i="7"/>
  <c r="BL8" i="7" s="1"/>
  <c r="BN8" i="7" s="1"/>
  <c r="AU21" i="7"/>
  <c r="AT21" i="7"/>
  <c r="AS21" i="7"/>
  <c r="AR21" i="7"/>
  <c r="AE21" i="7"/>
  <c r="AD21" i="7"/>
  <c r="AC21" i="7"/>
  <c r="AB21" i="7"/>
  <c r="R21" i="7"/>
  <c r="Q21" i="7"/>
  <c r="P21" i="7"/>
  <c r="O21" i="7"/>
  <c r="E21" i="7"/>
  <c r="D21" i="7"/>
  <c r="C21" i="7"/>
  <c r="BI20" i="7"/>
  <c r="AV20" i="7"/>
  <c r="AK20" i="7"/>
  <c r="AF20" i="7"/>
  <c r="S20" i="7"/>
  <c r="F20" i="7"/>
  <c r="BI19" i="7"/>
  <c r="AV19" i="7"/>
  <c r="AK19" i="7"/>
  <c r="AF19" i="7"/>
  <c r="S19" i="7"/>
  <c r="F19" i="7"/>
  <c r="BI18" i="7"/>
  <c r="AV18" i="7"/>
  <c r="AK18" i="7"/>
  <c r="S18" i="7"/>
  <c r="F18" i="7"/>
  <c r="BI17" i="7"/>
  <c r="AV17" i="7"/>
  <c r="AK17" i="7"/>
  <c r="S17" i="7"/>
  <c r="F17" i="7"/>
  <c r="BI16" i="7"/>
  <c r="AV16" i="7"/>
  <c r="AK16" i="7"/>
  <c r="AF16" i="7"/>
  <c r="S16" i="7"/>
  <c r="F16" i="7"/>
  <c r="BI15" i="7"/>
  <c r="AV15" i="7"/>
  <c r="AK15" i="7"/>
  <c r="AF15" i="7"/>
  <c r="S15" i="7"/>
  <c r="F15" i="7"/>
  <c r="BI14" i="7"/>
  <c r="AV14" i="7"/>
  <c r="AK14" i="7"/>
  <c r="S14" i="7"/>
  <c r="F14" i="7"/>
  <c r="BI13" i="7"/>
  <c r="AV13" i="7"/>
  <c r="AK13" i="7"/>
  <c r="AF13" i="7"/>
  <c r="S13" i="7"/>
  <c r="F13" i="7"/>
  <c r="BI12" i="7"/>
  <c r="AV12" i="7"/>
  <c r="AK12" i="7"/>
  <c r="AF12" i="7"/>
  <c r="S12" i="7"/>
  <c r="F12" i="7"/>
  <c r="BI11" i="7"/>
  <c r="AV11" i="7"/>
  <c r="AK11" i="7"/>
  <c r="AF11" i="7"/>
  <c r="S11" i="7"/>
  <c r="F11" i="7"/>
  <c r="BI10" i="7"/>
  <c r="AV10" i="7"/>
  <c r="AK10" i="7"/>
  <c r="AF10" i="7"/>
  <c r="S10" i="7"/>
  <c r="F10" i="7"/>
  <c r="BI9" i="7"/>
  <c r="AV9" i="7"/>
  <c r="AK9" i="7"/>
  <c r="AF9" i="7"/>
  <c r="S9" i="7"/>
  <c r="F9" i="7"/>
  <c r="BI8" i="7"/>
  <c r="AV8" i="7"/>
  <c r="AK8" i="7"/>
  <c r="AF8" i="7"/>
  <c r="S8" i="7"/>
  <c r="F8" i="7"/>
  <c r="BI7" i="7"/>
  <c r="AV7" i="7"/>
  <c r="AK7" i="7"/>
  <c r="AF7" i="7"/>
  <c r="S7" i="7"/>
  <c r="F7" i="7"/>
  <c r="BI6" i="7"/>
  <c r="AV6" i="7"/>
  <c r="AK6" i="7"/>
  <c r="AF6" i="7"/>
  <c r="S6" i="7"/>
  <c r="F6" i="7"/>
  <c r="BI5" i="7"/>
  <c r="AV5" i="7"/>
  <c r="AK5" i="7"/>
  <c r="AF5" i="7"/>
  <c r="S5" i="7"/>
  <c r="F5" i="7"/>
  <c r="BI4" i="7"/>
  <c r="AV4" i="7"/>
  <c r="AK4" i="7"/>
  <c r="AF4" i="7"/>
  <c r="S4" i="7"/>
  <c r="F4" i="7"/>
  <c r="AM23" i="6"/>
  <c r="AM25" i="6" s="1"/>
  <c r="AO4" i="6"/>
  <c r="AN24" i="6" s="1"/>
  <c r="E23" i="6"/>
  <c r="E25" i="6" s="1"/>
  <c r="D23" i="6"/>
  <c r="D25" i="6" s="1"/>
  <c r="C23" i="6"/>
  <c r="C25" i="6" s="1"/>
  <c r="B23" i="6"/>
  <c r="B25" i="6" s="1"/>
  <c r="AO20" i="6"/>
  <c r="AO19" i="6"/>
  <c r="AO18" i="6"/>
  <c r="AO17" i="6"/>
  <c r="AO16" i="6"/>
  <c r="AO15" i="6"/>
  <c r="AO14" i="6"/>
  <c r="AO13" i="6"/>
  <c r="AO12" i="6"/>
  <c r="AO11" i="6"/>
  <c r="AO10" i="6"/>
  <c r="AO9" i="6"/>
  <c r="AO8" i="6"/>
  <c r="AO7" i="6"/>
  <c r="AO6" i="6"/>
  <c r="AO5" i="6"/>
  <c r="AL23" i="6" s="1"/>
  <c r="AL25" i="6" s="1"/>
  <c r="AG20" i="6"/>
  <c r="AG19" i="6"/>
  <c r="AG18" i="6"/>
  <c r="AG17" i="6"/>
  <c r="AG16" i="6"/>
  <c r="AG15" i="6"/>
  <c r="AG14" i="6"/>
  <c r="AG13" i="6"/>
  <c r="AG12" i="6"/>
  <c r="AG11" i="6"/>
  <c r="AG10" i="6"/>
  <c r="AG9" i="6"/>
  <c r="AG8" i="6"/>
  <c r="AG7" i="6"/>
  <c r="AG6" i="6"/>
  <c r="AG5" i="6"/>
  <c r="AE23" i="6" s="1"/>
  <c r="AE25" i="6" s="1"/>
  <c r="AG4" i="6"/>
  <c r="AF23" i="6" s="1"/>
  <c r="AF25" i="6" s="1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AA5" i="6"/>
  <c r="AA4" i="6"/>
  <c r="V20" i="6"/>
  <c r="V19" i="6"/>
  <c r="V15" i="6"/>
  <c r="V14" i="6"/>
  <c r="V13" i="6"/>
  <c r="V12" i="6"/>
  <c r="V11" i="6"/>
  <c r="V10" i="6"/>
  <c r="V9" i="6"/>
  <c r="V8" i="6"/>
  <c r="V7" i="6"/>
  <c r="V6" i="6"/>
  <c r="V5" i="6"/>
  <c r="V4" i="6"/>
  <c r="R23" i="6" s="1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M24" i="6" s="1"/>
  <c r="N6" i="6"/>
  <c r="N5" i="6"/>
  <c r="M23" i="6" s="1"/>
  <c r="M25" i="6" s="1"/>
  <c r="N4" i="6"/>
  <c r="L24" i="6" s="1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21" i="6" s="1"/>
  <c r="F5" i="6"/>
  <c r="F4" i="6"/>
  <c r="E24" i="6" s="1"/>
  <c r="AN21" i="6"/>
  <c r="AM21" i="6"/>
  <c r="AL21" i="6"/>
  <c r="AK21" i="6"/>
  <c r="AF21" i="6"/>
  <c r="AE21" i="6"/>
  <c r="AD21" i="6"/>
  <c r="AC21" i="6"/>
  <c r="U21" i="6"/>
  <c r="T21" i="6"/>
  <c r="S21" i="6"/>
  <c r="M21" i="6"/>
  <c r="L21" i="6"/>
  <c r="K21" i="6"/>
  <c r="J21" i="6"/>
  <c r="E21" i="6"/>
  <c r="D21" i="6"/>
  <c r="C21" i="6"/>
  <c r="B21" i="6"/>
  <c r="D26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R25" i="8" l="1"/>
  <c r="C27" i="8"/>
  <c r="AL24" i="8"/>
  <c r="AL26" i="8" s="1"/>
  <c r="AL27" i="8" s="1"/>
  <c r="D26" i="8"/>
  <c r="D27" i="8" s="1"/>
  <c r="AM24" i="8"/>
  <c r="AM26" i="8" s="1"/>
  <c r="M23" i="8"/>
  <c r="M25" i="8" s="1"/>
  <c r="M27" i="8" s="1"/>
  <c r="E24" i="8"/>
  <c r="E26" i="8" s="1"/>
  <c r="E27" i="8" s="1"/>
  <c r="AN24" i="8"/>
  <c r="AN26" i="8" s="1"/>
  <c r="AN27" i="8" s="1"/>
  <c r="J24" i="8"/>
  <c r="J26" i="8" s="1"/>
  <c r="J27" i="8" s="1"/>
  <c r="S23" i="8"/>
  <c r="S25" i="8" s="1"/>
  <c r="K24" i="8"/>
  <c r="K26" i="8" s="1"/>
  <c r="K27" i="8" s="1"/>
  <c r="L23" i="8"/>
  <c r="L25" i="8" s="1"/>
  <c r="T23" i="8"/>
  <c r="T25" i="8" s="1"/>
  <c r="L24" i="8"/>
  <c r="L26" i="8" s="1"/>
  <c r="AG21" i="8"/>
  <c r="U23" i="8"/>
  <c r="U25" i="8" s="1"/>
  <c r="U27" i="8" s="1"/>
  <c r="B26" i="8"/>
  <c r="B27" i="8" s="1"/>
  <c r="AC25" i="8"/>
  <c r="R24" i="8"/>
  <c r="R26" i="8" s="1"/>
  <c r="R27" i="8" s="1"/>
  <c r="AD23" i="8"/>
  <c r="AD25" i="8" s="1"/>
  <c r="AD27" i="8" s="1"/>
  <c r="S24" i="8"/>
  <c r="S26" i="8" s="1"/>
  <c r="AE23" i="8"/>
  <c r="AE25" i="8" s="1"/>
  <c r="T24" i="8"/>
  <c r="T26" i="8" s="1"/>
  <c r="AF23" i="8"/>
  <c r="AF25" i="8" s="1"/>
  <c r="AF27" i="8" s="1"/>
  <c r="AK25" i="8"/>
  <c r="AK27" i="8" s="1"/>
  <c r="AC24" i="8"/>
  <c r="AC26" i="8" s="1"/>
  <c r="AC27" i="8" s="1"/>
  <c r="AM23" i="8"/>
  <c r="AM25" i="8" s="1"/>
  <c r="AE24" i="8"/>
  <c r="AE26" i="8" s="1"/>
  <c r="C24" i="6"/>
  <c r="J23" i="6"/>
  <c r="J25" i="6" s="1"/>
  <c r="D24" i="6"/>
  <c r="K23" i="6"/>
  <c r="K25" i="6" s="1"/>
  <c r="L23" i="6"/>
  <c r="L25" i="6" s="1"/>
  <c r="AC24" i="6"/>
  <c r="AD24" i="6"/>
  <c r="N21" i="6"/>
  <c r="AE24" i="6"/>
  <c r="AN23" i="6"/>
  <c r="AN25" i="6" s="1"/>
  <c r="AG21" i="6"/>
  <c r="AF24" i="6"/>
  <c r="AC23" i="6"/>
  <c r="AC25" i="6" s="1"/>
  <c r="AK24" i="6"/>
  <c r="AD23" i="6"/>
  <c r="AD25" i="6" s="1"/>
  <c r="AL24" i="6"/>
  <c r="AM24" i="6"/>
  <c r="J24" i="6"/>
  <c r="AK23" i="6"/>
  <c r="AK25" i="6" s="1"/>
  <c r="K24" i="6"/>
  <c r="R25" i="6"/>
  <c r="U24" i="6"/>
  <c r="R24" i="6"/>
  <c r="S24" i="6"/>
  <c r="T24" i="6"/>
  <c r="S23" i="6"/>
  <c r="S25" i="6" s="1"/>
  <c r="T23" i="6"/>
  <c r="T25" i="6" s="1"/>
  <c r="U23" i="6"/>
  <c r="U25" i="6" s="1"/>
  <c r="BL11" i="7"/>
  <c r="BN11" i="7" s="1"/>
  <c r="BK11" i="7"/>
  <c r="BM11" i="7" s="1"/>
  <c r="BL12" i="7"/>
  <c r="BN12" i="7" s="1"/>
  <c r="BL13" i="7"/>
  <c r="BN13" i="7" s="1"/>
  <c r="BK13" i="7"/>
  <c r="BM13" i="7" s="1"/>
  <c r="BL15" i="7"/>
  <c r="BN15" i="7" s="1"/>
  <c r="BK15" i="7"/>
  <c r="BM15" i="7" s="1"/>
  <c r="BL16" i="7"/>
  <c r="BN16" i="7" s="1"/>
  <c r="BK16" i="7"/>
  <c r="BM16" i="7" s="1"/>
  <c r="BL17" i="7"/>
  <c r="BN17" i="7" s="1"/>
  <c r="BK17" i="7"/>
  <c r="BM17" i="7" s="1"/>
  <c r="BL19" i="7"/>
  <c r="BN19" i="7" s="1"/>
  <c r="BK19" i="7"/>
  <c r="BM19" i="7" s="1"/>
  <c r="BL20" i="7"/>
  <c r="BN20" i="7" s="1"/>
  <c r="BK20" i="7"/>
  <c r="BM20" i="7" s="1"/>
  <c r="BL4" i="7"/>
  <c r="BN4" i="7" s="1"/>
  <c r="BK4" i="7"/>
  <c r="BM4" i="7" s="1"/>
  <c r="BL5" i="7"/>
  <c r="BN5" i="7" s="1"/>
  <c r="BK5" i="7"/>
  <c r="BM5" i="7" s="1"/>
  <c r="BL6" i="7"/>
  <c r="BN6" i="7" s="1"/>
  <c r="BL7" i="7"/>
  <c r="BN7" i="7" s="1"/>
  <c r="BK7" i="7"/>
  <c r="BM7" i="7" s="1"/>
  <c r="S21" i="7"/>
  <c r="F21" i="7"/>
  <c r="AV21" i="7"/>
  <c r="AM27" i="8" l="1"/>
  <c r="AE27" i="8"/>
  <c r="T27" i="8"/>
  <c r="S27" i="8"/>
  <c r="L27" i="8"/>
  <c r="AJ21" i="1" l="1"/>
  <c r="AI21" i="1"/>
  <c r="AH21" i="1"/>
  <c r="AG21" i="1"/>
  <c r="AC21" i="1"/>
  <c r="AB21" i="1"/>
  <c r="AA21" i="1"/>
  <c r="Z21" i="1"/>
  <c r="S21" i="1"/>
  <c r="R21" i="1"/>
  <c r="Q21" i="1"/>
  <c r="P21" i="1"/>
  <c r="L21" i="1"/>
  <c r="K21" i="1"/>
  <c r="J21" i="1"/>
  <c r="I21" i="1"/>
  <c r="E21" i="1"/>
  <c r="D21" i="1"/>
  <c r="C21" i="1"/>
  <c r="B21" i="1"/>
</calcChain>
</file>

<file path=xl/sharedStrings.xml><?xml version="1.0" encoding="utf-8"?>
<sst xmlns="http://schemas.openxmlformats.org/spreadsheetml/2006/main" count="770" uniqueCount="159">
  <si>
    <t>injury and poisoning</t>
  </si>
  <si>
    <t>symptoms  signs  and ill-defined conditions</t>
  </si>
  <si>
    <t>certain conditions originating in the perinatal period</t>
  </si>
  <si>
    <t>congenital anomalies</t>
  </si>
  <si>
    <t>diseases of the musculoskeletal system and connective tissue</t>
  </si>
  <si>
    <t>diseases of the skin and subcutanous tissue</t>
  </si>
  <si>
    <t>complications of pregnancy  childbirth  and the puerperium</t>
  </si>
  <si>
    <t>diseases of the genitourinary system</t>
  </si>
  <si>
    <t>diseases of the digestive system</t>
  </si>
  <si>
    <t>diseases of the respiratory system</t>
  </si>
  <si>
    <t>diseases of the circulatory system</t>
  </si>
  <si>
    <t>diseases of the nervous system and sense organs</t>
  </si>
  <si>
    <t>mental disorders</t>
  </si>
  <si>
    <t>diseases of the blood and blood-forming organs</t>
  </si>
  <si>
    <t>endocrine  nutritional and metabolic diseases  and immunity disorders</t>
  </si>
  <si>
    <t>neoplasms</t>
  </si>
  <si>
    <t>infectious and parasitic disease</t>
  </si>
  <si>
    <t>all</t>
  </si>
  <si>
    <t xml:space="preserve"> Examples in System</t>
  </si>
  <si>
    <t>BeamCui2Vec500</t>
  </si>
  <si>
    <t>ChoiClinical300</t>
  </si>
  <si>
    <t>ChoiClaims300</t>
  </si>
  <si>
    <t>DeVine200</t>
  </si>
  <si>
    <t>ICD9 System</t>
  </si>
  <si>
    <t>CHOI MRP</t>
  </si>
  <si>
    <t>ICD9 Systems</t>
  </si>
  <si>
    <t>Examples in System</t>
  </si>
  <si>
    <t>CHOI MCSP</t>
  </si>
  <si>
    <t xml:space="preserve"> UMNSRS Comparisons with cuis found</t>
  </si>
  <si>
    <t xml:space="preserve"> Total UMNSRS comparisons for this system</t>
  </si>
  <si>
    <t xml:space="preserve"> Diag comparisons</t>
  </si>
  <si>
    <t xml:space="preserve"> Drug comparisons</t>
  </si>
  <si>
    <t>nan</t>
  </si>
  <si>
    <t>YU UMNSRS COR</t>
  </si>
  <si>
    <t>BEAM BOOTSTRAP</t>
  </si>
  <si>
    <t>NEW CENTROID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</si>
  <si>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</si>
  <si>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</si>
  <si>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</si>
  <si>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</si>
  <si>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</si>
  <si>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</si>
  <si>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</si>
  <si>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</si>
  <si>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</si>
  <si>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</si>
  <si>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</si>
  <si>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</si>
  <si>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</si>
  <si>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</si>
  <si>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</si>
  <si>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</si>
  <si>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</si>
  <si>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</si>
  <si>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</si>
  <si>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</si>
  <si>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</si>
  <si>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</si>
  <si>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</si>
  <si>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</si>
  <si>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</si>
  <si>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</si>
  <si>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</si>
  <si>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</si>
  <si>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</si>
  <si>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</si>
  <si>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</si>
  <si>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</si>
  <si>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</si>
  <si>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</si>
  <si>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</si>
  <si>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</si>
  <si>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</si>
  <si>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</si>
  <si>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</si>
  <si>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Anova: Single Factor</t>
  </si>
  <si>
    <t>Groups</t>
  </si>
  <si>
    <t>Between Groups</t>
  </si>
  <si>
    <t>Within Groups</t>
  </si>
  <si>
    <t>t-Test: Paired Two Sample for Means</t>
  </si>
  <si>
    <t>Variable 1</t>
  </si>
  <si>
    <t>Variable 2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</si>
  <si>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</si>
  <si>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</si>
  <si>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</si>
  <si>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</si>
  <si>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</si>
  <si>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</si>
  <si>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</si>
  <si>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</si>
  <si>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</si>
  <si>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Paired t-test MRP</t>
  </si>
  <si>
    <t>Centroid</t>
  </si>
  <si>
    <t>Centroid Dif</t>
  </si>
  <si>
    <t>Sig?</t>
  </si>
  <si>
    <t>Beam Dif</t>
  </si>
  <si>
    <t>Yu Dif</t>
  </si>
  <si>
    <t>MCSP Dif</t>
  </si>
  <si>
    <t>MRP Dif</t>
  </si>
  <si>
    <t>Sig +</t>
  </si>
  <si>
    <t>Sig -</t>
  </si>
  <si>
    <t>MRP</t>
  </si>
  <si>
    <t>MCSP</t>
  </si>
  <si>
    <t>Yu</t>
  </si>
  <si>
    <t>Beam</t>
  </si>
  <si>
    <t>TODO NEXT- ONLY USE BEAM, SEE WHAT THOSE DISEASE RESULTS ARE LIKE?</t>
  </si>
  <si>
    <t>Infections</t>
  </si>
  <si>
    <t>endocrine</t>
  </si>
  <si>
    <t>nervous system</t>
  </si>
  <si>
    <t>cardiovascular</t>
  </si>
  <si>
    <t>respiratory</t>
  </si>
  <si>
    <t>digestive</t>
  </si>
  <si>
    <t>genitourinary</t>
  </si>
  <si>
    <t>pregnancy</t>
  </si>
  <si>
    <t>skin</t>
  </si>
  <si>
    <t>muskoskeletal</t>
  </si>
  <si>
    <t>congenital</t>
  </si>
  <si>
    <t>perinatal</t>
  </si>
  <si>
    <t>ill-defined</t>
  </si>
  <si>
    <t>cancers</t>
  </si>
  <si>
    <t>blood diseases</t>
  </si>
  <si>
    <t>\ora{0.666}</t>
  </si>
  <si>
    <t>\ora{0.638}</t>
  </si>
  <si>
    <t>\ora{0.641}</t>
  </si>
  <si>
    <t>\blu{-0.567}</t>
  </si>
  <si>
    <t>\blu{-0.437}</t>
  </si>
  <si>
    <t>\ora{0.194}</t>
  </si>
  <si>
    <t>\ora{0.23}</t>
  </si>
  <si>
    <t>\ora{0.61}</t>
  </si>
  <si>
    <t>\ora{0.117}</t>
  </si>
  <si>
    <t>\blu{-0.276}</t>
  </si>
  <si>
    <t>\blu{-0.116}</t>
  </si>
  <si>
    <t>\blu{-0.285}</t>
  </si>
  <si>
    <t>\blu{-0.56}</t>
  </si>
  <si>
    <t>\blu{-0.341}</t>
  </si>
  <si>
    <t>\ora{0.514}</t>
  </si>
  <si>
    <t>\ora{0.199}</t>
  </si>
  <si>
    <t>\blu{-0.242}</t>
  </si>
  <si>
    <t>\blu{-0.421}</t>
  </si>
  <si>
    <t>\ora{0.467}</t>
  </si>
  <si>
    <t>\ora{0.835}</t>
  </si>
  <si>
    <t>SimCor</t>
  </si>
  <si>
    <t>\ora{0.348}</t>
  </si>
  <si>
    <t>\ora{0.402}</t>
  </si>
  <si>
    <t>Bootstrap</t>
  </si>
  <si>
    <t>\ora{0.325}</t>
  </si>
  <si>
    <t>\ora{0.406}</t>
  </si>
  <si>
    <t>\ora{0.384}</t>
  </si>
  <si>
    <t>\ora{0.178}</t>
  </si>
  <si>
    <t>\ora{0.305}</t>
  </si>
  <si>
    <t>\ora{0.524}</t>
  </si>
  <si>
    <t>Bootsrap</t>
  </si>
  <si>
    <t>\blu{-0.464}</t>
  </si>
  <si>
    <t>\blu{-0.345}</t>
  </si>
  <si>
    <t>\ora{0.097}</t>
  </si>
  <si>
    <t>\blu{-0.135}</t>
  </si>
  <si>
    <t>\blu{-0.121}</t>
  </si>
  <si>
    <t>\blu{-0.155}</t>
  </si>
  <si>
    <t>\ora{0.24}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</si>
</sst>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74D4-00A1-4EB0-8EFF-AE665C451C02}">
  <dimension ref="A1:G34"/>
  <sheetViews>
    <sheetView workbookViewId="0">
      <selection activeCell="J14" sqref="J14"/>
    </sheetView>
  </sheetViews>
  <sheetFormatPr defaultRowHeight="15" x14ac:dyDescent="0.25"/>
  <sheetData>
    <row r="1" spans="1:5" x14ac:dyDescent="0.25">
      <c r="A1" t="s">
        <v>36</v>
      </c>
    </row>
    <row r="2" spans="1:5" ht="15.75" thickBot="1" x14ac:dyDescent="0.3"/>
    <row r="3" spans="1:5" x14ac:dyDescent="0.25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</row>
    <row r="4" spans="1:5" x14ac:dyDescent="0.25">
      <c r="A4" s="3" t="s">
        <v>42</v>
      </c>
      <c r="B4" s="3">
        <v>4</v>
      </c>
      <c r="C4" s="3">
        <v>107.51</v>
      </c>
      <c r="D4" s="3">
        <v>26.877500000000001</v>
      </c>
      <c r="E4" s="3">
        <v>37.293224999999893</v>
      </c>
    </row>
    <row r="5" spans="1:5" x14ac:dyDescent="0.25">
      <c r="A5" s="3" t="s">
        <v>43</v>
      </c>
      <c r="B5" s="3">
        <v>4</v>
      </c>
      <c r="C5" s="3">
        <v>161.71</v>
      </c>
      <c r="D5" s="3">
        <v>40.427500000000002</v>
      </c>
      <c r="E5" s="3">
        <v>114.31462499999968</v>
      </c>
    </row>
    <row r="6" spans="1:5" x14ac:dyDescent="0.25">
      <c r="A6" s="3" t="s">
        <v>44</v>
      </c>
      <c r="B6" s="3">
        <v>4</v>
      </c>
      <c r="C6" s="3">
        <v>139.41999999999999</v>
      </c>
      <c r="D6" s="3">
        <v>34.854999999999997</v>
      </c>
      <c r="E6" s="3">
        <v>91.660366666666661</v>
      </c>
    </row>
    <row r="7" spans="1:5" x14ac:dyDescent="0.25">
      <c r="A7" s="3" t="s">
        <v>45</v>
      </c>
      <c r="B7" s="3">
        <v>4</v>
      </c>
      <c r="C7" s="3">
        <v>125.83000000000001</v>
      </c>
      <c r="D7" s="3">
        <v>31.457500000000003</v>
      </c>
      <c r="E7" s="3">
        <v>61.193891666666637</v>
      </c>
    </row>
    <row r="8" spans="1:5" x14ac:dyDescent="0.25">
      <c r="A8" s="3" t="s">
        <v>46</v>
      </c>
      <c r="B8" s="3">
        <v>4</v>
      </c>
      <c r="C8" s="3">
        <v>166.66</v>
      </c>
      <c r="D8" s="3">
        <v>41.664999999999999</v>
      </c>
      <c r="E8" s="3">
        <v>113.1238333333331</v>
      </c>
    </row>
    <row r="9" spans="1:5" x14ac:dyDescent="0.25">
      <c r="A9" s="3" t="s">
        <v>47</v>
      </c>
      <c r="B9" s="3">
        <v>4</v>
      </c>
      <c r="C9" s="3">
        <v>218.06</v>
      </c>
      <c r="D9" s="3">
        <v>54.515000000000001</v>
      </c>
      <c r="E9" s="3">
        <v>249.14936666666654</v>
      </c>
    </row>
    <row r="10" spans="1:5" x14ac:dyDescent="0.25">
      <c r="A10" s="3" t="s">
        <v>48</v>
      </c>
      <c r="B10" s="3">
        <v>4</v>
      </c>
      <c r="C10" s="3">
        <v>151.28</v>
      </c>
      <c r="D10" s="3">
        <v>37.82</v>
      </c>
      <c r="E10" s="3">
        <v>125.77946666666685</v>
      </c>
    </row>
    <row r="11" spans="1:5" x14ac:dyDescent="0.25">
      <c r="A11" s="3" t="s">
        <v>49</v>
      </c>
      <c r="B11" s="3">
        <v>4</v>
      </c>
      <c r="C11" s="3">
        <v>117.88</v>
      </c>
      <c r="D11" s="3">
        <v>29.47</v>
      </c>
      <c r="E11" s="3">
        <v>61.060066666666749</v>
      </c>
    </row>
    <row r="12" spans="1:5" x14ac:dyDescent="0.25">
      <c r="A12" s="3" t="s">
        <v>50</v>
      </c>
      <c r="B12" s="3">
        <v>4</v>
      </c>
      <c r="C12" s="3">
        <v>167.92000000000002</v>
      </c>
      <c r="D12" s="3">
        <v>41.980000000000004</v>
      </c>
      <c r="E12" s="3">
        <v>329.9913999999996</v>
      </c>
    </row>
    <row r="13" spans="1:5" x14ac:dyDescent="0.25">
      <c r="A13" s="3" t="s">
        <v>51</v>
      </c>
      <c r="B13" s="3">
        <v>4</v>
      </c>
      <c r="C13" s="3">
        <v>174.08</v>
      </c>
      <c r="D13" s="3">
        <v>43.52</v>
      </c>
      <c r="E13" s="3">
        <v>494.07086666666663</v>
      </c>
    </row>
    <row r="14" spans="1:5" x14ac:dyDescent="0.25">
      <c r="A14" s="3" t="s">
        <v>52</v>
      </c>
      <c r="B14" s="3">
        <v>4</v>
      </c>
      <c r="C14" s="3">
        <v>105.75</v>
      </c>
      <c r="D14" s="3">
        <v>26.4375</v>
      </c>
      <c r="E14" s="3">
        <v>126.28009166666668</v>
      </c>
    </row>
    <row r="15" spans="1:5" x14ac:dyDescent="0.25">
      <c r="A15" s="3" t="s">
        <v>53</v>
      </c>
      <c r="B15" s="3">
        <v>4</v>
      </c>
      <c r="C15" s="3">
        <v>98.06</v>
      </c>
      <c r="D15" s="3">
        <v>24.515000000000001</v>
      </c>
      <c r="E15" s="3">
        <v>188.21030000000005</v>
      </c>
    </row>
    <row r="16" spans="1:5" x14ac:dyDescent="0.25">
      <c r="A16" s="3" t="s">
        <v>54</v>
      </c>
      <c r="B16" s="3">
        <v>4</v>
      </c>
      <c r="C16" s="3">
        <v>141.65</v>
      </c>
      <c r="D16" s="3">
        <v>35.412500000000001</v>
      </c>
      <c r="E16" s="3">
        <v>154.8884916666666</v>
      </c>
    </row>
    <row r="17" spans="1:7" x14ac:dyDescent="0.25">
      <c r="A17" s="3" t="s">
        <v>55</v>
      </c>
      <c r="B17" s="3">
        <v>4</v>
      </c>
      <c r="C17" s="3">
        <v>115.14</v>
      </c>
      <c r="D17" s="3">
        <v>28.785</v>
      </c>
      <c r="E17" s="3">
        <v>97.05656666666664</v>
      </c>
    </row>
    <row r="18" spans="1:7" x14ac:dyDescent="0.25">
      <c r="A18" s="3" t="s">
        <v>56</v>
      </c>
      <c r="B18" s="3">
        <v>4</v>
      </c>
      <c r="C18" s="3">
        <v>83.77000000000001</v>
      </c>
      <c r="D18" s="3">
        <v>20.942500000000003</v>
      </c>
      <c r="E18" s="3">
        <v>160.74209166666643</v>
      </c>
    </row>
    <row r="19" spans="1:7" x14ac:dyDescent="0.25">
      <c r="A19" s="3" t="s">
        <v>57</v>
      </c>
      <c r="B19" s="3">
        <v>4</v>
      </c>
      <c r="C19" s="3">
        <v>111.62</v>
      </c>
      <c r="D19" s="3">
        <v>27.905000000000001</v>
      </c>
      <c r="E19" s="3">
        <v>72.641433333333069</v>
      </c>
    </row>
    <row r="20" spans="1:7" x14ac:dyDescent="0.25">
      <c r="A20" s="3" t="s">
        <v>58</v>
      </c>
      <c r="B20" s="3">
        <v>4</v>
      </c>
      <c r="C20" s="3">
        <v>116.72</v>
      </c>
      <c r="D20" s="3">
        <v>29.18</v>
      </c>
      <c r="E20" s="3">
        <v>178.74273333333318</v>
      </c>
    </row>
    <row r="21" spans="1:7" x14ac:dyDescent="0.25">
      <c r="A21" s="3"/>
      <c r="B21" s="3"/>
      <c r="C21" s="3"/>
      <c r="D21" s="3"/>
      <c r="E21" s="3"/>
    </row>
    <row r="22" spans="1:7" x14ac:dyDescent="0.25">
      <c r="A22" s="3" t="s">
        <v>59</v>
      </c>
      <c r="B22" s="3">
        <v>17</v>
      </c>
      <c r="C22" s="3">
        <v>377.09</v>
      </c>
      <c r="D22" s="3">
        <v>22.181764705882351</v>
      </c>
      <c r="E22" s="3">
        <v>44.25507794117641</v>
      </c>
    </row>
    <row r="23" spans="1:7" x14ac:dyDescent="0.25">
      <c r="A23" s="3" t="s">
        <v>60</v>
      </c>
      <c r="B23" s="3">
        <v>17</v>
      </c>
      <c r="C23" s="3">
        <v>631.3900000000001</v>
      </c>
      <c r="D23" s="3">
        <v>37.140588235294125</v>
      </c>
      <c r="E23" s="3">
        <v>164.21526838235241</v>
      </c>
    </row>
    <row r="24" spans="1:7" x14ac:dyDescent="0.25">
      <c r="A24" s="3" t="s">
        <v>61</v>
      </c>
      <c r="B24" s="3">
        <v>17</v>
      </c>
      <c r="C24" s="3">
        <v>497.85</v>
      </c>
      <c r="D24" s="3">
        <v>29.285294117647059</v>
      </c>
      <c r="E24" s="3">
        <v>97.771526470588242</v>
      </c>
    </row>
    <row r="25" spans="1:7" ht="15.75" thickBot="1" x14ac:dyDescent="0.3">
      <c r="A25" s="4" t="s">
        <v>62</v>
      </c>
      <c r="B25" s="4">
        <v>17</v>
      </c>
      <c r="C25" s="4">
        <v>796.72999999999979</v>
      </c>
      <c r="D25" s="4">
        <v>46.866470588235281</v>
      </c>
      <c r="E25" s="4">
        <v>127.28197426470661</v>
      </c>
    </row>
    <row r="28" spans="1:7" ht="15.75" thickBot="1" x14ac:dyDescent="0.3">
      <c r="A28" t="s">
        <v>63</v>
      </c>
    </row>
    <row r="29" spans="1:7" x14ac:dyDescent="0.25">
      <c r="A29" s="5" t="s">
        <v>64</v>
      </c>
      <c r="B29" s="5" t="s">
        <v>65</v>
      </c>
      <c r="C29" s="5" t="s">
        <v>66</v>
      </c>
      <c r="D29" s="5" t="s">
        <v>67</v>
      </c>
      <c r="E29" s="5" t="s">
        <v>68</v>
      </c>
      <c r="F29" s="5" t="s">
        <v>69</v>
      </c>
      <c r="G29" s="5" t="s">
        <v>70</v>
      </c>
    </row>
    <row r="30" spans="1:7" x14ac:dyDescent="0.25">
      <c r="A30" s="3" t="s">
        <v>71</v>
      </c>
      <c r="B30" s="3">
        <v>4700.8542029411765</v>
      </c>
      <c r="C30" s="3">
        <v>16</v>
      </c>
      <c r="D30" s="3">
        <v>293.80338768382353</v>
      </c>
      <c r="E30" s="3">
        <v>6.3083829454484315</v>
      </c>
      <c r="F30" s="3">
        <v>3.1296552773715801E-7</v>
      </c>
      <c r="G30" s="3">
        <v>1.8591670128511677</v>
      </c>
    </row>
    <row r="31" spans="1:7" x14ac:dyDescent="0.25">
      <c r="A31" s="3" t="s">
        <v>72</v>
      </c>
      <c r="B31" s="3">
        <v>5733.0690999999979</v>
      </c>
      <c r="C31" s="3">
        <v>3</v>
      </c>
      <c r="D31" s="3">
        <v>1911.0230333333327</v>
      </c>
      <c r="E31" s="3">
        <v>41.032423781350722</v>
      </c>
      <c r="F31" s="3">
        <v>2.7105737304719405E-13</v>
      </c>
      <c r="G31" s="3">
        <v>2.7980606354356103</v>
      </c>
    </row>
    <row r="32" spans="1:7" x14ac:dyDescent="0.25">
      <c r="A32" s="3" t="s">
        <v>73</v>
      </c>
      <c r="B32" s="3">
        <v>2235.5273500000003</v>
      </c>
      <c r="C32" s="3">
        <v>48</v>
      </c>
      <c r="D32" s="3">
        <v>46.573486458333342</v>
      </c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ht="15.75" thickBot="1" x14ac:dyDescent="0.3">
      <c r="A34" s="4" t="s">
        <v>74</v>
      </c>
      <c r="B34" s="4">
        <v>12669.450652941174</v>
      </c>
      <c r="C34" s="4">
        <v>67</v>
      </c>
      <c r="D34" s="4"/>
      <c r="E34" s="4"/>
      <c r="F34" s="4"/>
      <c r="G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1E1C-7538-4E6D-ADDA-A2F0D7A34045}">
  <dimension ref="A1:G16"/>
  <sheetViews>
    <sheetView workbookViewId="0">
      <selection activeCell="E24" sqref="E24"/>
    </sheetView>
  </sheetViews>
  <sheetFormatPr defaultRowHeight="15" x14ac:dyDescent="0.25"/>
  <sheetData>
    <row r="1" spans="1:7" x14ac:dyDescent="0.25">
      <c r="A1" t="s">
        <v>75</v>
      </c>
    </row>
    <row r="3" spans="1:7" ht="15.75" thickBot="1" x14ac:dyDescent="0.3">
      <c r="A3" t="s">
        <v>37</v>
      </c>
    </row>
    <row r="4" spans="1:7" x14ac:dyDescent="0.25">
      <c r="A4" s="5" t="s">
        <v>76</v>
      </c>
      <c r="B4" s="5" t="s">
        <v>38</v>
      </c>
      <c r="C4" s="5" t="s">
        <v>39</v>
      </c>
      <c r="D4" s="5" t="s">
        <v>40</v>
      </c>
      <c r="E4" s="5" t="s">
        <v>41</v>
      </c>
    </row>
    <row r="5" spans="1:7" x14ac:dyDescent="0.25">
      <c r="A5" s="3" t="s">
        <v>59</v>
      </c>
      <c r="B5" s="3">
        <v>17</v>
      </c>
      <c r="C5" s="3">
        <v>377.09</v>
      </c>
      <c r="D5" s="3">
        <v>22.181764705882351</v>
      </c>
      <c r="E5" s="3">
        <v>44.25507794117641</v>
      </c>
    </row>
    <row r="6" spans="1:7" x14ac:dyDescent="0.25">
      <c r="A6" s="3" t="s">
        <v>60</v>
      </c>
      <c r="B6" s="3">
        <v>17</v>
      </c>
      <c r="C6" s="3">
        <v>631.3900000000001</v>
      </c>
      <c r="D6" s="3">
        <v>37.140588235294125</v>
      </c>
      <c r="E6" s="3">
        <v>164.21526838235241</v>
      </c>
    </row>
    <row r="7" spans="1:7" x14ac:dyDescent="0.25">
      <c r="A7" s="3" t="s">
        <v>61</v>
      </c>
      <c r="B7" s="3">
        <v>17</v>
      </c>
      <c r="C7" s="3">
        <v>497.85</v>
      </c>
      <c r="D7" s="3">
        <v>29.285294117647059</v>
      </c>
      <c r="E7" s="3">
        <v>97.771526470588242</v>
      </c>
    </row>
    <row r="8" spans="1:7" ht="15.75" thickBot="1" x14ac:dyDescent="0.3">
      <c r="A8" s="4" t="s">
        <v>62</v>
      </c>
      <c r="B8" s="4">
        <v>17</v>
      </c>
      <c r="C8" s="4">
        <v>796.72999999999979</v>
      </c>
      <c r="D8" s="4">
        <v>46.866470588235281</v>
      </c>
      <c r="E8" s="4">
        <v>127.28197426470661</v>
      </c>
    </row>
    <row r="11" spans="1:7" ht="15.75" thickBot="1" x14ac:dyDescent="0.3">
      <c r="A11" t="s">
        <v>63</v>
      </c>
    </row>
    <row r="12" spans="1:7" x14ac:dyDescent="0.25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69</v>
      </c>
      <c r="G12" s="5" t="s">
        <v>70</v>
      </c>
    </row>
    <row r="13" spans="1:7" x14ac:dyDescent="0.25">
      <c r="A13" s="3" t="s">
        <v>77</v>
      </c>
      <c r="B13" s="3">
        <v>5733.0690999999979</v>
      </c>
      <c r="C13" s="3">
        <v>3</v>
      </c>
      <c r="D13" s="3">
        <v>1911.0230333333327</v>
      </c>
      <c r="E13" s="3">
        <v>17.632460555961362</v>
      </c>
      <c r="F13" s="3">
        <v>1.8777795932097212E-8</v>
      </c>
      <c r="G13" s="3">
        <v>2.7481908884261799</v>
      </c>
    </row>
    <row r="14" spans="1:7" x14ac:dyDescent="0.25">
      <c r="A14" s="3" t="s">
        <v>78</v>
      </c>
      <c r="B14" s="3">
        <v>6936.3815529411759</v>
      </c>
      <c r="C14" s="3">
        <v>64</v>
      </c>
      <c r="D14" s="3">
        <v>108.38096176470587</v>
      </c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ht="15.75" thickBot="1" x14ac:dyDescent="0.3">
      <c r="A16" s="4" t="s">
        <v>74</v>
      </c>
      <c r="B16" s="4">
        <v>12669.450652941174</v>
      </c>
      <c r="C16" s="4">
        <v>67</v>
      </c>
      <c r="D16" s="4"/>
      <c r="E16" s="4"/>
      <c r="F16" s="4"/>
      <c r="G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workbookViewId="0">
      <selection activeCell="A22" sqref="A1:XFD1048576"/>
    </sheetView>
  </sheetViews>
  <sheetFormatPr defaultRowHeight="15" x14ac:dyDescent="0.25"/>
  <cols>
    <col min="1" max="1" width="32" customWidth="1"/>
  </cols>
  <sheetData>
    <row r="1" spans="1:37" x14ac:dyDescent="0.25">
      <c r="A1" s="1" t="s">
        <v>24</v>
      </c>
      <c r="H1" s="1" t="s">
        <v>27</v>
      </c>
      <c r="O1" s="1" t="s">
        <v>33</v>
      </c>
      <c r="Y1" s="1" t="s">
        <v>34</v>
      </c>
      <c r="AF1" s="1" t="s">
        <v>35</v>
      </c>
    </row>
    <row r="2" spans="1:37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18</v>
      </c>
      <c r="H2" t="s">
        <v>25</v>
      </c>
      <c r="I2" t="s">
        <v>22</v>
      </c>
      <c r="J2" t="s">
        <v>21</v>
      </c>
      <c r="K2" t="s">
        <v>20</v>
      </c>
      <c r="L2" t="s">
        <v>19</v>
      </c>
      <c r="M2" t="s">
        <v>26</v>
      </c>
      <c r="O2" t="s">
        <v>23</v>
      </c>
      <c r="P2" t="s">
        <v>22</v>
      </c>
      <c r="Q2" t="s">
        <v>21</v>
      </c>
      <c r="R2" t="s">
        <v>20</v>
      </c>
      <c r="S2" t="s">
        <v>19</v>
      </c>
      <c r="T2" t="s">
        <v>28</v>
      </c>
      <c r="U2" t="s">
        <v>29</v>
      </c>
      <c r="V2" t="s">
        <v>30</v>
      </c>
      <c r="W2" t="s">
        <v>31</v>
      </c>
      <c r="Y2" t="s">
        <v>25</v>
      </c>
      <c r="Z2" t="s">
        <v>22</v>
      </c>
      <c r="AA2" t="s">
        <v>21</v>
      </c>
      <c r="AB2" t="s">
        <v>20</v>
      </c>
      <c r="AC2" t="s">
        <v>19</v>
      </c>
      <c r="AD2" t="s">
        <v>26</v>
      </c>
      <c r="AF2" t="s">
        <v>25</v>
      </c>
      <c r="AG2" t="s">
        <v>22</v>
      </c>
      <c r="AH2" t="s">
        <v>21</v>
      </c>
      <c r="AI2" t="s">
        <v>20</v>
      </c>
      <c r="AJ2" t="s">
        <v>19</v>
      </c>
      <c r="AK2" t="s">
        <v>26</v>
      </c>
    </row>
    <row r="3" spans="1:37" x14ac:dyDescent="0.25">
      <c r="A3" t="s">
        <v>17</v>
      </c>
      <c r="B3">
        <v>24.1</v>
      </c>
      <c r="C3">
        <v>43.13</v>
      </c>
      <c r="D3">
        <v>33.35</v>
      </c>
      <c r="E3">
        <v>51.6</v>
      </c>
      <c r="F3">
        <v>1435</v>
      </c>
      <c r="O3" t="s">
        <v>17</v>
      </c>
      <c r="P3">
        <v>50.71</v>
      </c>
      <c r="Q3">
        <v>56.12</v>
      </c>
      <c r="R3">
        <v>49.83</v>
      </c>
      <c r="S3">
        <v>46.59</v>
      </c>
      <c r="T3">
        <v>118</v>
      </c>
      <c r="U3">
        <v>117</v>
      </c>
      <c r="V3">
        <v>87</v>
      </c>
      <c r="W3">
        <v>69</v>
      </c>
    </row>
    <row r="4" spans="1:37" x14ac:dyDescent="0.25">
      <c r="A4" t="s">
        <v>16</v>
      </c>
      <c r="B4">
        <v>24.74</v>
      </c>
      <c r="C4">
        <v>25.46</v>
      </c>
      <c r="D4">
        <v>21.62</v>
      </c>
      <c r="E4">
        <v>35.69</v>
      </c>
      <c r="F4">
        <v>88</v>
      </c>
      <c r="H4" t="s">
        <v>16</v>
      </c>
      <c r="I4">
        <v>6.9186800000000002</v>
      </c>
      <c r="J4">
        <v>4.3160600000000002</v>
      </c>
      <c r="K4">
        <v>3.5965099999999999</v>
      </c>
      <c r="L4">
        <v>6.8430299999999997</v>
      </c>
      <c r="M4">
        <v>334</v>
      </c>
      <c r="O4" t="s">
        <v>16</v>
      </c>
      <c r="P4">
        <v>38.94</v>
      </c>
      <c r="Q4">
        <v>23.76</v>
      </c>
      <c r="R4">
        <v>41.36</v>
      </c>
      <c r="S4">
        <v>39.6</v>
      </c>
      <c r="T4">
        <v>118</v>
      </c>
      <c r="U4">
        <v>14</v>
      </c>
      <c r="V4">
        <v>4</v>
      </c>
      <c r="W4">
        <v>10</v>
      </c>
      <c r="Y4" t="s">
        <v>16</v>
      </c>
      <c r="Z4">
        <v>0.44118000000000002</v>
      </c>
      <c r="AA4">
        <v>0.55147000000000002</v>
      </c>
      <c r="AB4">
        <v>0.44118000000000002</v>
      </c>
      <c r="AC4">
        <v>0.69852999999999998</v>
      </c>
      <c r="AD4">
        <v>136.00000009999999</v>
      </c>
      <c r="AF4" t="s">
        <v>16</v>
      </c>
      <c r="AG4">
        <v>64.02</v>
      </c>
      <c r="AH4">
        <v>77.41</v>
      </c>
      <c r="AI4">
        <v>79.08</v>
      </c>
      <c r="AJ4">
        <v>73.22</v>
      </c>
      <c r="AK4">
        <v>239</v>
      </c>
    </row>
    <row r="5" spans="1:37" x14ac:dyDescent="0.25">
      <c r="A5" t="s">
        <v>15</v>
      </c>
      <c r="B5">
        <v>30.22</v>
      </c>
      <c r="C5">
        <v>47.9</v>
      </c>
      <c r="D5">
        <v>32.33</v>
      </c>
      <c r="E5">
        <v>51.26</v>
      </c>
      <c r="F5">
        <v>60</v>
      </c>
      <c r="H5" t="s">
        <v>15</v>
      </c>
      <c r="I5">
        <v>4.2598099999999999</v>
      </c>
      <c r="J5">
        <v>3.69102</v>
      </c>
      <c r="K5">
        <v>3.2656999999999998</v>
      </c>
      <c r="L5">
        <v>4.46774</v>
      </c>
      <c r="M5">
        <v>116</v>
      </c>
      <c r="O5" t="s">
        <v>15</v>
      </c>
      <c r="P5">
        <v>80</v>
      </c>
      <c r="Q5">
        <v>90</v>
      </c>
      <c r="R5">
        <v>80</v>
      </c>
      <c r="S5">
        <v>80</v>
      </c>
      <c r="T5">
        <v>118</v>
      </c>
      <c r="U5">
        <v>5</v>
      </c>
      <c r="V5">
        <v>0</v>
      </c>
      <c r="W5">
        <v>5</v>
      </c>
      <c r="Y5" t="s">
        <v>15</v>
      </c>
      <c r="Z5">
        <v>0.16278999999999999</v>
      </c>
      <c r="AA5">
        <v>0.60465000000000002</v>
      </c>
      <c r="AB5">
        <v>0.51163000000000003</v>
      </c>
      <c r="AC5">
        <v>0.90698000000000001</v>
      </c>
      <c r="AD5">
        <v>43.000000100000001</v>
      </c>
      <c r="AF5" t="s">
        <v>15</v>
      </c>
      <c r="AG5">
        <v>47.92</v>
      </c>
      <c r="AH5">
        <v>66.67</v>
      </c>
      <c r="AI5">
        <v>58.33</v>
      </c>
      <c r="AJ5">
        <v>79.17</v>
      </c>
      <c r="AK5">
        <v>48</v>
      </c>
    </row>
    <row r="6" spans="1:37" x14ac:dyDescent="0.25">
      <c r="A6" t="s">
        <v>14</v>
      </c>
      <c r="B6">
        <v>26.27</v>
      </c>
      <c r="C6">
        <v>40.049999999999997</v>
      </c>
      <c r="D6">
        <v>27.37</v>
      </c>
      <c r="E6">
        <v>45.73</v>
      </c>
      <c r="F6">
        <v>87</v>
      </c>
      <c r="H6" t="s">
        <v>14</v>
      </c>
      <c r="I6">
        <v>3.0810599999999999</v>
      </c>
      <c r="J6">
        <v>3.6053999999999999</v>
      </c>
      <c r="K6">
        <v>2.9417599999999999</v>
      </c>
      <c r="L6">
        <v>3.9758900000000001</v>
      </c>
      <c r="M6">
        <v>193</v>
      </c>
      <c r="O6" t="s">
        <v>14</v>
      </c>
      <c r="P6">
        <v>68.180000000000007</v>
      </c>
      <c r="Q6">
        <v>67.790000000000006</v>
      </c>
      <c r="R6">
        <v>57.79</v>
      </c>
      <c r="S6">
        <v>67.53</v>
      </c>
      <c r="T6">
        <v>118</v>
      </c>
      <c r="U6">
        <v>21</v>
      </c>
      <c r="V6">
        <v>4</v>
      </c>
      <c r="W6">
        <v>18</v>
      </c>
      <c r="Y6" t="s">
        <v>14</v>
      </c>
      <c r="Z6">
        <v>0.32584000000000002</v>
      </c>
      <c r="AA6">
        <v>0.34831000000000001</v>
      </c>
      <c r="AB6">
        <v>0.52808999999999995</v>
      </c>
      <c r="AC6">
        <v>0.74156999999999995</v>
      </c>
      <c r="AD6">
        <v>89.000000099999994</v>
      </c>
      <c r="AF6" t="s">
        <v>14</v>
      </c>
      <c r="AG6">
        <v>63.73</v>
      </c>
      <c r="AH6">
        <v>55.88</v>
      </c>
      <c r="AI6">
        <v>61.76</v>
      </c>
      <c r="AJ6">
        <v>54.9</v>
      </c>
      <c r="AK6">
        <v>102</v>
      </c>
    </row>
    <row r="7" spans="1:37" x14ac:dyDescent="0.25">
      <c r="A7" t="s">
        <v>13</v>
      </c>
      <c r="B7">
        <v>21.02</v>
      </c>
      <c r="C7">
        <v>34.020000000000003</v>
      </c>
      <c r="D7">
        <v>31.09</v>
      </c>
      <c r="E7">
        <v>39.700000000000003</v>
      </c>
      <c r="F7">
        <v>48</v>
      </c>
      <c r="H7" t="s">
        <v>13</v>
      </c>
      <c r="I7">
        <v>1.9575199999999999</v>
      </c>
      <c r="J7">
        <v>2.7506599999999999</v>
      </c>
      <c r="K7">
        <v>2.62426</v>
      </c>
      <c r="L7">
        <v>3.6669299999999998</v>
      </c>
      <c r="M7">
        <v>81</v>
      </c>
      <c r="O7" t="s">
        <v>13</v>
      </c>
      <c r="P7">
        <v>45.36</v>
      </c>
      <c r="Q7">
        <v>67.86</v>
      </c>
      <c r="R7">
        <v>52.86</v>
      </c>
      <c r="S7">
        <v>47.5</v>
      </c>
      <c r="T7">
        <v>118</v>
      </c>
      <c r="U7">
        <v>15</v>
      </c>
      <c r="V7">
        <v>5</v>
      </c>
      <c r="W7">
        <v>11</v>
      </c>
      <c r="Y7" t="s">
        <v>13</v>
      </c>
      <c r="Z7">
        <v>0.2069</v>
      </c>
      <c r="AA7">
        <v>0.2069</v>
      </c>
      <c r="AB7">
        <v>0.48276000000000002</v>
      </c>
      <c r="AC7">
        <v>0.58621000000000001</v>
      </c>
      <c r="AD7">
        <v>29.000000100000001</v>
      </c>
      <c r="AF7" t="s">
        <v>13</v>
      </c>
      <c r="AG7">
        <v>72.73</v>
      </c>
      <c r="AH7">
        <v>81.819999999999993</v>
      </c>
      <c r="AI7">
        <v>60.61</v>
      </c>
      <c r="AJ7">
        <v>72.73</v>
      </c>
      <c r="AK7">
        <v>33</v>
      </c>
    </row>
    <row r="8" spans="1:37" x14ac:dyDescent="0.25">
      <c r="A8" t="s">
        <v>12</v>
      </c>
      <c r="B8">
        <v>30.5</v>
      </c>
      <c r="C8">
        <v>44.12</v>
      </c>
      <c r="D8">
        <v>36.78</v>
      </c>
      <c r="E8">
        <v>55.26</v>
      </c>
      <c r="F8">
        <v>71</v>
      </c>
      <c r="H8" t="s">
        <v>12</v>
      </c>
      <c r="I8">
        <v>5.4788199999999998</v>
      </c>
      <c r="J8">
        <v>6.9485200000000003</v>
      </c>
      <c r="K8">
        <v>5.54603</v>
      </c>
      <c r="L8">
        <v>7.67204</v>
      </c>
      <c r="M8">
        <v>165</v>
      </c>
      <c r="O8" t="s">
        <v>12</v>
      </c>
      <c r="P8">
        <v>60</v>
      </c>
      <c r="Q8">
        <v>65.709999999999994</v>
      </c>
      <c r="R8">
        <v>-60</v>
      </c>
      <c r="S8">
        <v>54.29</v>
      </c>
      <c r="T8">
        <v>118</v>
      </c>
      <c r="U8">
        <v>6</v>
      </c>
      <c r="V8">
        <v>1</v>
      </c>
      <c r="W8">
        <v>5</v>
      </c>
      <c r="Y8" t="s">
        <v>12</v>
      </c>
      <c r="Z8">
        <v>0.17241000000000001</v>
      </c>
      <c r="AA8">
        <v>0.67815999999999999</v>
      </c>
      <c r="AB8">
        <v>0.43678</v>
      </c>
      <c r="AC8">
        <v>0.68966000000000005</v>
      </c>
      <c r="AD8">
        <v>87.000000099999994</v>
      </c>
      <c r="AF8" t="s">
        <v>12</v>
      </c>
      <c r="AG8">
        <v>69.569999999999993</v>
      </c>
      <c r="AH8">
        <v>100</v>
      </c>
      <c r="AI8">
        <v>83.7</v>
      </c>
      <c r="AJ8">
        <v>94.57</v>
      </c>
      <c r="AK8">
        <v>92</v>
      </c>
    </row>
    <row r="9" spans="1:37" x14ac:dyDescent="0.25">
      <c r="A9" t="s">
        <v>11</v>
      </c>
      <c r="B9">
        <v>34.24</v>
      </c>
      <c r="C9">
        <v>60.48</v>
      </c>
      <c r="D9">
        <v>51.71</v>
      </c>
      <c r="E9">
        <v>71.63</v>
      </c>
      <c r="F9">
        <v>272</v>
      </c>
      <c r="H9" t="s">
        <v>11</v>
      </c>
      <c r="I9">
        <v>5.0860700000000003</v>
      </c>
      <c r="J9">
        <v>6.8909900000000004</v>
      </c>
      <c r="K9">
        <v>5.9634400000000003</v>
      </c>
      <c r="L9">
        <v>7.2664600000000004</v>
      </c>
      <c r="M9">
        <v>434</v>
      </c>
      <c r="O9" t="s">
        <v>11</v>
      </c>
      <c r="P9">
        <v>54.24</v>
      </c>
      <c r="Q9">
        <v>56.95</v>
      </c>
      <c r="R9">
        <v>52.94</v>
      </c>
      <c r="S9">
        <v>47.8</v>
      </c>
      <c r="T9">
        <v>118</v>
      </c>
      <c r="U9">
        <v>47</v>
      </c>
      <c r="V9">
        <v>20</v>
      </c>
      <c r="W9">
        <v>27</v>
      </c>
      <c r="Y9" t="s">
        <v>11</v>
      </c>
      <c r="Z9">
        <v>0.18681</v>
      </c>
      <c r="AA9">
        <v>0.56044000000000005</v>
      </c>
      <c r="AB9">
        <v>0.40659000000000001</v>
      </c>
      <c r="AC9">
        <v>0.70330000000000004</v>
      </c>
      <c r="AD9">
        <v>91.000000099999994</v>
      </c>
      <c r="AF9" t="s">
        <v>11</v>
      </c>
      <c r="AG9">
        <v>90.57</v>
      </c>
      <c r="AH9">
        <v>98.74</v>
      </c>
      <c r="AI9">
        <v>88.05</v>
      </c>
      <c r="AJ9">
        <v>91.82</v>
      </c>
      <c r="AK9">
        <v>159</v>
      </c>
    </row>
    <row r="10" spans="1:37" x14ac:dyDescent="0.25">
      <c r="A10" t="s">
        <v>10</v>
      </c>
      <c r="B10">
        <v>26.96</v>
      </c>
      <c r="C10">
        <v>41.38</v>
      </c>
      <c r="D10">
        <v>30.98</v>
      </c>
      <c r="E10">
        <v>51.96</v>
      </c>
      <c r="F10">
        <v>117</v>
      </c>
      <c r="H10" t="s">
        <v>10</v>
      </c>
      <c r="I10">
        <v>6.15787</v>
      </c>
      <c r="J10">
        <v>6.4451900000000002</v>
      </c>
      <c r="K10">
        <v>4.9053399999999998</v>
      </c>
      <c r="L10">
        <v>7.7403300000000002</v>
      </c>
      <c r="M10">
        <v>307</v>
      </c>
      <c r="O10" t="s">
        <v>10</v>
      </c>
      <c r="P10">
        <v>75.040000000000006</v>
      </c>
      <c r="Q10">
        <v>61.82</v>
      </c>
      <c r="R10">
        <v>45.01</v>
      </c>
      <c r="S10">
        <v>77.31</v>
      </c>
      <c r="T10">
        <v>118</v>
      </c>
      <c r="U10">
        <v>30</v>
      </c>
      <c r="V10">
        <v>10</v>
      </c>
      <c r="W10">
        <v>22</v>
      </c>
      <c r="Y10" t="s">
        <v>10</v>
      </c>
      <c r="Z10">
        <v>0.34462999999999999</v>
      </c>
      <c r="AA10">
        <v>0.32202999999999998</v>
      </c>
      <c r="AB10">
        <v>0.42373</v>
      </c>
      <c r="AC10">
        <v>0.83616000000000001</v>
      </c>
      <c r="AD10">
        <v>177.00000009999999</v>
      </c>
      <c r="AF10" t="s">
        <v>10</v>
      </c>
      <c r="AG10">
        <v>95.68</v>
      </c>
      <c r="AH10">
        <v>96.22</v>
      </c>
      <c r="AI10">
        <v>77.84</v>
      </c>
      <c r="AJ10">
        <v>93.51</v>
      </c>
      <c r="AK10">
        <v>185</v>
      </c>
    </row>
    <row r="11" spans="1:37" x14ac:dyDescent="0.25">
      <c r="A11" t="s">
        <v>9</v>
      </c>
      <c r="B11">
        <v>22.47</v>
      </c>
      <c r="C11">
        <v>34.03</v>
      </c>
      <c r="D11">
        <v>23.26</v>
      </c>
      <c r="E11">
        <v>38.119999999999997</v>
      </c>
      <c r="F11">
        <v>61</v>
      </c>
      <c r="H11" t="s">
        <v>9</v>
      </c>
      <c r="I11">
        <v>3.5315099999999999</v>
      </c>
      <c r="J11">
        <v>4.4989400000000002</v>
      </c>
      <c r="K11">
        <v>3.7345899999999999</v>
      </c>
      <c r="L11">
        <v>4.6443300000000001</v>
      </c>
      <c r="M11">
        <v>132</v>
      </c>
      <c r="O11" t="s">
        <v>9</v>
      </c>
      <c r="P11">
        <v>51.93</v>
      </c>
      <c r="Q11">
        <v>34.32</v>
      </c>
      <c r="R11">
        <v>38.28</v>
      </c>
      <c r="S11">
        <v>40.700000000000003</v>
      </c>
      <c r="T11">
        <v>118</v>
      </c>
      <c r="U11">
        <v>14</v>
      </c>
      <c r="V11">
        <v>1</v>
      </c>
      <c r="W11">
        <v>13</v>
      </c>
      <c r="Y11" t="s">
        <v>9</v>
      </c>
      <c r="Z11">
        <v>0.36957000000000001</v>
      </c>
      <c r="AA11">
        <v>0.60870000000000002</v>
      </c>
      <c r="AB11">
        <v>0.43478</v>
      </c>
      <c r="AC11">
        <v>0.80435000000000001</v>
      </c>
      <c r="AD11">
        <v>46.000000100000001</v>
      </c>
      <c r="AF11" t="s">
        <v>9</v>
      </c>
      <c r="AG11">
        <v>45.76</v>
      </c>
      <c r="AH11">
        <v>84.75</v>
      </c>
      <c r="AI11">
        <v>54.24</v>
      </c>
      <c r="AJ11">
        <v>59.32</v>
      </c>
      <c r="AK11">
        <v>59</v>
      </c>
    </row>
    <row r="12" spans="1:37" x14ac:dyDescent="0.25">
      <c r="A12" t="s">
        <v>8</v>
      </c>
      <c r="B12">
        <v>20.89</v>
      </c>
      <c r="C12">
        <v>54.92</v>
      </c>
      <c r="D12">
        <v>32.93</v>
      </c>
      <c r="E12">
        <v>59.18</v>
      </c>
      <c r="F12">
        <v>106</v>
      </c>
      <c r="H12" t="s">
        <v>8</v>
      </c>
      <c r="I12">
        <v>2.45173</v>
      </c>
      <c r="J12">
        <v>4.24824</v>
      </c>
      <c r="K12">
        <v>2.96475</v>
      </c>
      <c r="L12">
        <v>4.6156899999999998</v>
      </c>
      <c r="M12">
        <v>210</v>
      </c>
      <c r="O12" t="s">
        <v>8</v>
      </c>
      <c r="P12">
        <v>24.11</v>
      </c>
      <c r="Q12">
        <v>33.299999999999997</v>
      </c>
      <c r="R12">
        <v>42.29</v>
      </c>
      <c r="S12">
        <v>26.48</v>
      </c>
      <c r="T12">
        <v>118</v>
      </c>
      <c r="U12">
        <v>23</v>
      </c>
      <c r="V12">
        <v>9</v>
      </c>
      <c r="W12">
        <v>14</v>
      </c>
      <c r="Y12" t="s">
        <v>8</v>
      </c>
      <c r="Z12">
        <v>0.26828999999999997</v>
      </c>
      <c r="AA12">
        <v>0.32927000000000001</v>
      </c>
      <c r="AB12">
        <v>0.31707000000000002</v>
      </c>
      <c r="AC12">
        <v>0.56098000000000003</v>
      </c>
      <c r="AD12">
        <v>82.000000099999994</v>
      </c>
      <c r="AF12" t="s">
        <v>8</v>
      </c>
      <c r="AG12">
        <v>30.69</v>
      </c>
      <c r="AH12">
        <v>23.76</v>
      </c>
      <c r="AI12">
        <v>73.27</v>
      </c>
      <c r="AJ12">
        <v>33.659999999999997</v>
      </c>
      <c r="AK12">
        <v>101</v>
      </c>
    </row>
    <row r="13" spans="1:37" x14ac:dyDescent="0.25">
      <c r="A13" t="s">
        <v>7</v>
      </c>
      <c r="B13">
        <v>15.6</v>
      </c>
      <c r="C13">
        <v>50.99</v>
      </c>
      <c r="D13">
        <v>38.950000000000003</v>
      </c>
      <c r="E13">
        <v>68.540000000000006</v>
      </c>
      <c r="F13">
        <v>98</v>
      </c>
      <c r="H13" t="s">
        <v>7</v>
      </c>
      <c r="I13">
        <v>3.3384100000000001</v>
      </c>
      <c r="J13">
        <v>4.2995799999999997</v>
      </c>
      <c r="K13">
        <v>3.2364799999999998</v>
      </c>
      <c r="L13">
        <v>5.7470299999999996</v>
      </c>
      <c r="M13">
        <v>210</v>
      </c>
      <c r="O13" t="s">
        <v>7</v>
      </c>
      <c r="P13">
        <v>45.14</v>
      </c>
      <c r="Q13">
        <v>37.5</v>
      </c>
      <c r="R13">
        <v>62.29</v>
      </c>
      <c r="S13">
        <v>40.6</v>
      </c>
      <c r="T13">
        <v>118</v>
      </c>
      <c r="U13">
        <v>18</v>
      </c>
      <c r="V13">
        <v>3</v>
      </c>
      <c r="W13">
        <v>15</v>
      </c>
      <c r="Y13" t="s">
        <v>7</v>
      </c>
      <c r="Z13">
        <v>0.29070000000000001</v>
      </c>
      <c r="AA13">
        <v>0.48837000000000003</v>
      </c>
      <c r="AB13">
        <v>0.22092999999999999</v>
      </c>
      <c r="AC13">
        <v>0.69767000000000001</v>
      </c>
      <c r="AD13">
        <v>86.000000099999994</v>
      </c>
      <c r="AF13" t="s">
        <v>7</v>
      </c>
      <c r="AG13">
        <v>77.98</v>
      </c>
      <c r="AH13">
        <v>81.650000000000006</v>
      </c>
      <c r="AI13">
        <v>67.89</v>
      </c>
      <c r="AJ13">
        <v>81.650000000000006</v>
      </c>
      <c r="AK13">
        <v>109</v>
      </c>
    </row>
    <row r="14" spans="1:37" x14ac:dyDescent="0.25">
      <c r="A14" t="s">
        <v>6</v>
      </c>
      <c r="B14">
        <v>16.170000000000002</v>
      </c>
      <c r="C14">
        <v>18.920000000000002</v>
      </c>
      <c r="D14">
        <v>29.91</v>
      </c>
      <c r="E14">
        <v>40.75</v>
      </c>
      <c r="F14">
        <v>6</v>
      </c>
      <c r="H14" t="s">
        <v>6</v>
      </c>
      <c r="I14">
        <v>1.68913</v>
      </c>
      <c r="J14">
        <v>1.10737</v>
      </c>
      <c r="K14">
        <v>1.50536</v>
      </c>
      <c r="L14">
        <v>2.46678</v>
      </c>
      <c r="M14">
        <v>10</v>
      </c>
      <c r="O14" t="s">
        <v>6</v>
      </c>
      <c r="P14" t="s">
        <v>32</v>
      </c>
      <c r="Q14" t="s">
        <v>32</v>
      </c>
      <c r="R14" t="s">
        <v>32</v>
      </c>
      <c r="S14" t="s">
        <v>32</v>
      </c>
      <c r="T14">
        <v>118</v>
      </c>
      <c r="U14">
        <v>0</v>
      </c>
      <c r="V14">
        <v>0</v>
      </c>
      <c r="W14">
        <v>0</v>
      </c>
      <c r="Y14" t="s">
        <v>6</v>
      </c>
      <c r="Z14">
        <v>0</v>
      </c>
      <c r="AA14">
        <v>0</v>
      </c>
      <c r="AB14">
        <v>0</v>
      </c>
      <c r="AC14">
        <v>0</v>
      </c>
      <c r="AD14" s="2">
        <v>9.9999999999999995E-8</v>
      </c>
      <c r="AF14" t="s">
        <v>6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5</v>
      </c>
      <c r="B15">
        <v>12.57</v>
      </c>
      <c r="C15">
        <v>24.47</v>
      </c>
      <c r="D15">
        <v>17.28</v>
      </c>
      <c r="E15">
        <v>43.74</v>
      </c>
      <c r="F15">
        <v>56</v>
      </c>
      <c r="H15" t="s">
        <v>5</v>
      </c>
      <c r="I15">
        <v>1.7300800000000001</v>
      </c>
      <c r="J15">
        <v>3.9230700000000001</v>
      </c>
      <c r="K15">
        <v>2.5930800000000001</v>
      </c>
      <c r="L15">
        <v>4.0136399999999997</v>
      </c>
      <c r="M15">
        <v>102</v>
      </c>
      <c r="O15" t="s">
        <v>5</v>
      </c>
      <c r="P15">
        <v>50</v>
      </c>
      <c r="Q15">
        <v>-50</v>
      </c>
      <c r="R15">
        <v>100</v>
      </c>
      <c r="S15">
        <v>50</v>
      </c>
      <c r="T15">
        <v>118</v>
      </c>
      <c r="U15">
        <v>3</v>
      </c>
      <c r="V15">
        <v>1</v>
      </c>
      <c r="W15">
        <v>2</v>
      </c>
      <c r="Y15" t="s">
        <v>5</v>
      </c>
      <c r="Z15">
        <v>0.28888999999999998</v>
      </c>
      <c r="AA15">
        <v>0.55556000000000005</v>
      </c>
      <c r="AB15">
        <v>0.46666999999999997</v>
      </c>
      <c r="AC15">
        <v>0.55556000000000005</v>
      </c>
      <c r="AD15">
        <v>45.000000100000001</v>
      </c>
      <c r="AF15" t="s">
        <v>5</v>
      </c>
      <c r="AG15">
        <v>44.44</v>
      </c>
      <c r="AH15">
        <v>88.89</v>
      </c>
      <c r="AI15">
        <v>82.22</v>
      </c>
      <c r="AJ15">
        <v>66.67</v>
      </c>
      <c r="AK15">
        <v>45</v>
      </c>
    </row>
    <row r="16" spans="1:37" x14ac:dyDescent="0.25">
      <c r="A16" t="s">
        <v>4</v>
      </c>
      <c r="B16">
        <v>17.62</v>
      </c>
      <c r="C16">
        <v>43.83</v>
      </c>
      <c r="D16">
        <v>36.020000000000003</v>
      </c>
      <c r="E16">
        <v>44.18</v>
      </c>
      <c r="F16">
        <v>97</v>
      </c>
      <c r="H16" t="s">
        <v>4</v>
      </c>
      <c r="I16">
        <v>2.7813300000000001</v>
      </c>
      <c r="J16">
        <v>4.9016999999999999</v>
      </c>
      <c r="K16">
        <v>4.4719699999999998</v>
      </c>
      <c r="L16">
        <v>5.2414199999999997</v>
      </c>
      <c r="M16">
        <v>168</v>
      </c>
      <c r="O16" t="s">
        <v>4</v>
      </c>
      <c r="P16">
        <v>84.62</v>
      </c>
      <c r="Q16">
        <v>84.07</v>
      </c>
      <c r="R16">
        <v>65.930000000000007</v>
      </c>
      <c r="S16">
        <v>85.16</v>
      </c>
      <c r="T16">
        <v>118</v>
      </c>
      <c r="U16">
        <v>13</v>
      </c>
      <c r="V16">
        <v>6</v>
      </c>
      <c r="W16">
        <v>8</v>
      </c>
      <c r="Y16" t="s">
        <v>4</v>
      </c>
      <c r="Z16">
        <v>0.2</v>
      </c>
      <c r="AA16">
        <v>0.45</v>
      </c>
      <c r="AB16">
        <v>0.43332999999999999</v>
      </c>
      <c r="AC16">
        <v>0.6</v>
      </c>
      <c r="AD16">
        <v>60.000000100000001</v>
      </c>
      <c r="AF16" t="s">
        <v>4</v>
      </c>
      <c r="AG16">
        <v>95.59</v>
      </c>
      <c r="AH16">
        <v>76.47</v>
      </c>
      <c r="AI16">
        <v>76.47</v>
      </c>
      <c r="AJ16">
        <v>94.12</v>
      </c>
      <c r="AK16">
        <v>68</v>
      </c>
    </row>
    <row r="17" spans="1:37" x14ac:dyDescent="0.25">
      <c r="A17" t="s">
        <v>3</v>
      </c>
      <c r="B17">
        <v>22.85</v>
      </c>
      <c r="C17">
        <v>27.6</v>
      </c>
      <c r="D17">
        <v>21.64</v>
      </c>
      <c r="E17">
        <v>43.05</v>
      </c>
      <c r="F17">
        <v>92</v>
      </c>
      <c r="H17" t="s">
        <v>3</v>
      </c>
      <c r="I17">
        <v>2.9036</v>
      </c>
      <c r="J17">
        <v>3.05097</v>
      </c>
      <c r="K17">
        <v>2.41804</v>
      </c>
      <c r="L17">
        <v>5.0497699999999996</v>
      </c>
      <c r="M17">
        <v>101</v>
      </c>
      <c r="O17" t="s">
        <v>3</v>
      </c>
      <c r="P17" t="s">
        <v>32</v>
      </c>
      <c r="Q17" t="s">
        <v>32</v>
      </c>
      <c r="R17" t="s">
        <v>32</v>
      </c>
      <c r="S17" t="s">
        <v>32</v>
      </c>
      <c r="T17">
        <v>118</v>
      </c>
      <c r="U17">
        <v>0</v>
      </c>
      <c r="V17">
        <v>0</v>
      </c>
      <c r="W17">
        <v>0</v>
      </c>
      <c r="Y17" t="s">
        <v>3</v>
      </c>
      <c r="Z17">
        <v>0</v>
      </c>
      <c r="AA17">
        <v>0.125</v>
      </c>
      <c r="AB17">
        <v>0.875</v>
      </c>
      <c r="AC17">
        <v>0.75</v>
      </c>
      <c r="AD17">
        <v>8.0000000999999994</v>
      </c>
      <c r="AF17" t="s">
        <v>3</v>
      </c>
      <c r="AG17">
        <v>100</v>
      </c>
      <c r="AH17">
        <v>100</v>
      </c>
      <c r="AI17">
        <v>100</v>
      </c>
      <c r="AJ17">
        <v>100</v>
      </c>
      <c r="AK17">
        <v>9</v>
      </c>
    </row>
    <row r="18" spans="1:37" x14ac:dyDescent="0.25">
      <c r="A18" t="s">
        <v>2</v>
      </c>
      <c r="B18">
        <v>25.93</v>
      </c>
      <c r="C18">
        <v>12.89</v>
      </c>
      <c r="D18">
        <v>8.5500000000000007</v>
      </c>
      <c r="E18">
        <v>36.4</v>
      </c>
      <c r="F18">
        <v>9</v>
      </c>
      <c r="H18" t="s">
        <v>2</v>
      </c>
      <c r="I18">
        <v>1.76423</v>
      </c>
      <c r="J18">
        <v>1.528</v>
      </c>
      <c r="K18">
        <v>0.87197000000000002</v>
      </c>
      <c r="L18">
        <v>2.49316</v>
      </c>
      <c r="M18">
        <v>11</v>
      </c>
      <c r="O18" t="s">
        <v>2</v>
      </c>
      <c r="P18" t="s">
        <v>32</v>
      </c>
      <c r="Q18" t="s">
        <v>32</v>
      </c>
      <c r="R18" t="s">
        <v>32</v>
      </c>
      <c r="S18" t="s">
        <v>32</v>
      </c>
      <c r="T18">
        <v>118</v>
      </c>
      <c r="U18">
        <v>0</v>
      </c>
      <c r="V18">
        <v>0</v>
      </c>
      <c r="W18">
        <v>0</v>
      </c>
      <c r="Y18" t="s">
        <v>2</v>
      </c>
      <c r="Z18">
        <v>0</v>
      </c>
      <c r="AA18">
        <v>0</v>
      </c>
      <c r="AB18">
        <v>0</v>
      </c>
      <c r="AC18">
        <v>0</v>
      </c>
      <c r="AD18" s="2">
        <v>9.9999999999999995E-8</v>
      </c>
      <c r="AF18" t="s">
        <v>2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1</v>
      </c>
      <c r="B19">
        <v>19.77</v>
      </c>
      <c r="C19">
        <v>36.549999999999997</v>
      </c>
      <c r="D19">
        <v>21.45</v>
      </c>
      <c r="E19">
        <v>33.85</v>
      </c>
      <c r="F19">
        <v>110</v>
      </c>
      <c r="H19" t="s">
        <v>1</v>
      </c>
      <c r="I19">
        <v>3.1021100000000001</v>
      </c>
      <c r="J19">
        <v>3.11747</v>
      </c>
      <c r="K19">
        <v>2.0366900000000001</v>
      </c>
      <c r="L19">
        <v>2.8103400000000001</v>
      </c>
      <c r="M19">
        <v>224</v>
      </c>
      <c r="O19" t="s">
        <v>1</v>
      </c>
      <c r="P19">
        <v>35.15</v>
      </c>
      <c r="Q19">
        <v>47.49</v>
      </c>
      <c r="R19">
        <v>48.24</v>
      </c>
      <c r="S19">
        <v>33.869999999999997</v>
      </c>
      <c r="T19">
        <v>118</v>
      </c>
      <c r="U19">
        <v>81</v>
      </c>
      <c r="V19">
        <v>54</v>
      </c>
      <c r="W19">
        <v>33</v>
      </c>
      <c r="Y19" t="s">
        <v>1</v>
      </c>
      <c r="Z19">
        <v>6.7419999999999994E-2</v>
      </c>
      <c r="AA19">
        <v>0.33707999999999999</v>
      </c>
      <c r="AB19">
        <v>0.41572999999999999</v>
      </c>
      <c r="AC19">
        <v>0.47191</v>
      </c>
      <c r="AD19">
        <v>89.000000099999994</v>
      </c>
      <c r="AF19" t="s">
        <v>1</v>
      </c>
      <c r="AG19">
        <v>88.76</v>
      </c>
      <c r="AH19">
        <v>46.07</v>
      </c>
      <c r="AI19">
        <v>69.66</v>
      </c>
      <c r="AJ19">
        <v>71.91</v>
      </c>
      <c r="AK19">
        <v>89</v>
      </c>
    </row>
    <row r="20" spans="1:37" x14ac:dyDescent="0.25">
      <c r="A20" t="s">
        <v>0</v>
      </c>
      <c r="B20">
        <v>9.27</v>
      </c>
      <c r="C20">
        <v>33.78</v>
      </c>
      <c r="D20">
        <v>35.979999999999997</v>
      </c>
      <c r="E20">
        <v>37.69</v>
      </c>
      <c r="F20">
        <v>57</v>
      </c>
      <c r="H20" t="s">
        <v>0</v>
      </c>
      <c r="I20">
        <v>1.2766200000000001</v>
      </c>
      <c r="J20">
        <v>2.4073000000000002</v>
      </c>
      <c r="K20">
        <v>2.5696099999999999</v>
      </c>
      <c r="L20">
        <v>2.4152200000000001</v>
      </c>
      <c r="M20">
        <v>86</v>
      </c>
      <c r="O20" t="s">
        <v>0</v>
      </c>
      <c r="P20">
        <v>100</v>
      </c>
      <c r="Q20">
        <v>100</v>
      </c>
      <c r="R20">
        <v>100</v>
      </c>
      <c r="S20">
        <v>100</v>
      </c>
      <c r="T20">
        <v>118</v>
      </c>
      <c r="U20">
        <v>2</v>
      </c>
      <c r="V20">
        <v>0</v>
      </c>
      <c r="W20">
        <v>2</v>
      </c>
      <c r="Y20" t="s">
        <v>0</v>
      </c>
      <c r="Z20">
        <v>0.28000000000000003</v>
      </c>
      <c r="AA20">
        <v>0.28000000000000003</v>
      </c>
      <c r="AB20">
        <v>0.2</v>
      </c>
      <c r="AC20">
        <v>0.64</v>
      </c>
      <c r="AD20">
        <v>25.000000100000001</v>
      </c>
      <c r="AF20" t="s">
        <v>0</v>
      </c>
      <c r="AG20">
        <v>80.77</v>
      </c>
      <c r="AH20">
        <v>57.69</v>
      </c>
      <c r="AI20">
        <v>76.92</v>
      </c>
      <c r="AJ20">
        <v>80.77</v>
      </c>
      <c r="AK20">
        <v>26</v>
      </c>
    </row>
    <row r="21" spans="1:37" x14ac:dyDescent="0.25">
      <c r="B21">
        <f>AVERAGE(B4:B20)</f>
        <v>22.181764705882351</v>
      </c>
      <c r="C21">
        <f>AVERAGE(C4:C20)</f>
        <v>37.140588235294125</v>
      </c>
      <c r="D21">
        <f>AVERAGE(D4:D20)</f>
        <v>29.285294117647059</v>
      </c>
      <c r="E21">
        <f>AVERAGE(E4:E20)</f>
        <v>46.866470588235281</v>
      </c>
      <c r="I21">
        <f>AVERAGE(I4:I20)</f>
        <v>3.3828576470588234</v>
      </c>
      <c r="J21">
        <f>AVERAGE(J4:J20)</f>
        <v>3.9841458823529421</v>
      </c>
      <c r="K21">
        <f>AVERAGE(K4:K20)</f>
        <v>3.2497399999999996</v>
      </c>
      <c r="L21">
        <f>AVERAGE(L4:L20)</f>
        <v>4.7723411764705883</v>
      </c>
      <c r="P21">
        <f>AVERAGE(P4:P20)</f>
        <v>58.050714285714285</v>
      </c>
      <c r="Q21">
        <f>AVERAGE(Q4:Q20)</f>
        <v>51.469285714285711</v>
      </c>
      <c r="R21">
        <f>AVERAGE(R4:R20)</f>
        <v>51.927857142857142</v>
      </c>
      <c r="S21">
        <f>AVERAGE(S4:S20)</f>
        <v>56.488571428571433</v>
      </c>
      <c r="Z21">
        <f>AVERAGE(Z4:Z20)</f>
        <v>0.21208411764705884</v>
      </c>
      <c r="AA21">
        <f>AVERAGE(AA4:AA20)</f>
        <v>0.3791729411764706</v>
      </c>
      <c r="AB21">
        <f>AVERAGE(AB4:AB20)</f>
        <v>0.38789823529411765</v>
      </c>
      <c r="AC21">
        <f>AVERAGE(AC4:AC20)</f>
        <v>0.6025223529411764</v>
      </c>
      <c r="AG21">
        <f>AVERAGE(AG4:AG20)</f>
        <v>62.835882352941191</v>
      </c>
      <c r="AH21">
        <f>AVERAGE(AH4:AH20)</f>
        <v>66.824705882352944</v>
      </c>
      <c r="AI21">
        <f>AVERAGE(AI4:AI20)</f>
        <v>65.296470588235309</v>
      </c>
      <c r="AJ21">
        <f>AVERAGE(AJ4:AJ20)</f>
        <v>67.530588235294118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DD31-3538-48C5-A511-E70BE423AA49}">
  <dimension ref="A1:O72"/>
  <sheetViews>
    <sheetView workbookViewId="0">
      <selection activeCell="D26" sqref="D26"/>
    </sheetView>
  </sheetViews>
  <sheetFormatPr defaultRowHeight="15" x14ac:dyDescent="0.25"/>
  <cols>
    <col min="4" max="4" width="12" bestFit="1" customWidth="1"/>
  </cols>
  <sheetData>
    <row r="1" spans="1:15" x14ac:dyDescent="0.25">
      <c r="A1" t="s">
        <v>91</v>
      </c>
    </row>
    <row r="2" spans="1:15" x14ac:dyDescent="0.25">
      <c r="A2">
        <v>24.74</v>
      </c>
      <c r="B2">
        <v>25.46</v>
      </c>
      <c r="C2">
        <v>21.62</v>
      </c>
      <c r="D2">
        <v>35.69</v>
      </c>
      <c r="E2">
        <f>AVERAGE(A2:D2)</f>
        <v>26.877500000000001</v>
      </c>
      <c r="H2">
        <v>24.74</v>
      </c>
      <c r="I2">
        <v>26.877500000000001</v>
      </c>
      <c r="M2" t="s">
        <v>79</v>
      </c>
    </row>
    <row r="3" spans="1:15" ht="15.75" thickBot="1" x14ac:dyDescent="0.3">
      <c r="A3">
        <v>30.22</v>
      </c>
      <c r="B3">
        <v>47.9</v>
      </c>
      <c r="C3">
        <v>32.33</v>
      </c>
      <c r="D3">
        <v>51.26</v>
      </c>
      <c r="E3">
        <f t="shared" ref="E3:E18" si="0">AVERAGE(A3:D3)</f>
        <v>40.427500000000002</v>
      </c>
      <c r="H3">
        <v>30.22</v>
      </c>
      <c r="I3">
        <v>40.427500000000002</v>
      </c>
    </row>
    <row r="4" spans="1:15" x14ac:dyDescent="0.25">
      <c r="A4">
        <v>26.27</v>
      </c>
      <c r="B4">
        <v>40.049999999999997</v>
      </c>
      <c r="C4">
        <v>27.37</v>
      </c>
      <c r="D4">
        <v>45.73</v>
      </c>
      <c r="E4">
        <f t="shared" si="0"/>
        <v>34.854999999999997</v>
      </c>
      <c r="H4">
        <v>26.27</v>
      </c>
      <c r="I4">
        <v>34.854999999999997</v>
      </c>
      <c r="M4" s="5"/>
      <c r="N4" s="5" t="s">
        <v>80</v>
      </c>
      <c r="O4" s="5" t="s">
        <v>81</v>
      </c>
    </row>
    <row r="5" spans="1:15" x14ac:dyDescent="0.25">
      <c r="A5">
        <v>21.02</v>
      </c>
      <c r="B5">
        <v>34.020000000000003</v>
      </c>
      <c r="C5">
        <v>31.09</v>
      </c>
      <c r="D5">
        <v>39.700000000000003</v>
      </c>
      <c r="E5">
        <f t="shared" si="0"/>
        <v>31.457500000000003</v>
      </c>
      <c r="H5">
        <v>21.02</v>
      </c>
      <c r="I5">
        <v>31.457500000000003</v>
      </c>
      <c r="M5" s="3" t="s">
        <v>82</v>
      </c>
      <c r="N5" s="3">
        <v>22.181764705882351</v>
      </c>
      <c r="O5" s="3">
        <v>33.868529411764705</v>
      </c>
    </row>
    <row r="6" spans="1:15" x14ac:dyDescent="0.25">
      <c r="A6">
        <v>30.5</v>
      </c>
      <c r="B6">
        <v>44.12</v>
      </c>
      <c r="C6">
        <v>36.78</v>
      </c>
      <c r="D6">
        <v>55.26</v>
      </c>
      <c r="E6">
        <f t="shared" si="0"/>
        <v>41.664999999999999</v>
      </c>
      <c r="H6">
        <v>30.5</v>
      </c>
      <c r="I6">
        <v>41.664999999999999</v>
      </c>
      <c r="M6" s="3" t="s">
        <v>41</v>
      </c>
      <c r="N6" s="3">
        <v>44.25507794117641</v>
      </c>
      <c r="O6" s="3">
        <v>73.450846920955883</v>
      </c>
    </row>
    <row r="7" spans="1:15" x14ac:dyDescent="0.25">
      <c r="A7">
        <v>34.24</v>
      </c>
      <c r="B7">
        <v>60.48</v>
      </c>
      <c r="C7">
        <v>51.71</v>
      </c>
      <c r="D7">
        <v>71.63</v>
      </c>
      <c r="E7">
        <f t="shared" si="0"/>
        <v>54.515000000000001</v>
      </c>
      <c r="H7">
        <v>34.24</v>
      </c>
      <c r="I7">
        <v>54.515000000000001</v>
      </c>
      <c r="M7" s="3" t="s">
        <v>83</v>
      </c>
      <c r="N7" s="3">
        <v>17</v>
      </c>
      <c r="O7" s="3">
        <v>17</v>
      </c>
    </row>
    <row r="8" spans="1:15" x14ac:dyDescent="0.25">
      <c r="A8">
        <v>26.96</v>
      </c>
      <c r="B8">
        <v>41.38</v>
      </c>
      <c r="C8">
        <v>30.98</v>
      </c>
      <c r="D8">
        <v>51.96</v>
      </c>
      <c r="E8">
        <f t="shared" si="0"/>
        <v>37.82</v>
      </c>
      <c r="H8">
        <v>26.96</v>
      </c>
      <c r="I8">
        <v>37.82</v>
      </c>
      <c r="M8" s="3" t="s">
        <v>84</v>
      </c>
      <c r="N8" s="3">
        <v>0.49297656248939709</v>
      </c>
      <c r="O8" s="3"/>
    </row>
    <row r="9" spans="1:15" x14ac:dyDescent="0.25">
      <c r="A9">
        <v>22.47</v>
      </c>
      <c r="B9">
        <v>34.03</v>
      </c>
      <c r="C9">
        <v>23.26</v>
      </c>
      <c r="D9">
        <v>38.119999999999997</v>
      </c>
      <c r="E9">
        <f t="shared" si="0"/>
        <v>29.47</v>
      </c>
      <c r="H9">
        <v>22.47</v>
      </c>
      <c r="I9">
        <v>29.47</v>
      </c>
      <c r="M9" s="3" t="s">
        <v>85</v>
      </c>
      <c r="N9" s="3">
        <v>0</v>
      </c>
      <c r="O9" s="3"/>
    </row>
    <row r="10" spans="1:15" x14ac:dyDescent="0.25">
      <c r="A10">
        <v>20.89</v>
      </c>
      <c r="B10">
        <v>54.92</v>
      </c>
      <c r="C10">
        <v>32.93</v>
      </c>
      <c r="D10">
        <v>59.18</v>
      </c>
      <c r="E10">
        <f t="shared" si="0"/>
        <v>41.980000000000004</v>
      </c>
      <c r="H10">
        <v>20.89</v>
      </c>
      <c r="I10">
        <v>41.980000000000004</v>
      </c>
      <c r="M10" s="3" t="s">
        <v>66</v>
      </c>
      <c r="N10" s="3">
        <v>16</v>
      </c>
      <c r="O10" s="3"/>
    </row>
    <row r="11" spans="1:15" x14ac:dyDescent="0.25">
      <c r="A11">
        <v>15.6</v>
      </c>
      <c r="B11">
        <v>50.99</v>
      </c>
      <c r="C11">
        <v>38.950000000000003</v>
      </c>
      <c r="D11">
        <v>68.540000000000006</v>
      </c>
      <c r="E11">
        <f t="shared" si="0"/>
        <v>43.52</v>
      </c>
      <c r="H11">
        <v>15.6</v>
      </c>
      <c r="I11">
        <v>43.52</v>
      </c>
      <c r="M11" s="3" t="s">
        <v>86</v>
      </c>
      <c r="N11" s="3">
        <v>-6.1447743667673667</v>
      </c>
      <c r="O11" s="3"/>
    </row>
    <row r="12" spans="1:15" x14ac:dyDescent="0.25">
      <c r="A12">
        <v>16.170000000000002</v>
      </c>
      <c r="B12">
        <v>18.920000000000002</v>
      </c>
      <c r="C12">
        <v>29.91</v>
      </c>
      <c r="D12">
        <v>40.75</v>
      </c>
      <c r="E12">
        <f t="shared" si="0"/>
        <v>26.4375</v>
      </c>
      <c r="H12">
        <v>16.170000000000002</v>
      </c>
      <c r="I12">
        <v>26.4375</v>
      </c>
      <c r="M12" s="3" t="s">
        <v>87</v>
      </c>
      <c r="N12" s="3">
        <v>7.0541661462668467E-6</v>
      </c>
      <c r="O12" s="3"/>
    </row>
    <row r="13" spans="1:15" x14ac:dyDescent="0.25">
      <c r="A13">
        <v>12.57</v>
      </c>
      <c r="B13">
        <v>24.47</v>
      </c>
      <c r="C13">
        <v>17.28</v>
      </c>
      <c r="D13">
        <v>43.74</v>
      </c>
      <c r="E13">
        <f t="shared" si="0"/>
        <v>24.515000000000001</v>
      </c>
      <c r="H13">
        <v>12.57</v>
      </c>
      <c r="I13">
        <v>24.515000000000001</v>
      </c>
      <c r="M13" s="3" t="s">
        <v>88</v>
      </c>
      <c r="N13" s="3">
        <v>1.7458836762762506</v>
      </c>
      <c r="O13" s="3"/>
    </row>
    <row r="14" spans="1:15" x14ac:dyDescent="0.25">
      <c r="A14">
        <v>17.62</v>
      </c>
      <c r="B14">
        <v>43.83</v>
      </c>
      <c r="C14">
        <v>36.020000000000003</v>
      </c>
      <c r="D14">
        <v>44.18</v>
      </c>
      <c r="E14">
        <f t="shared" si="0"/>
        <v>35.412500000000001</v>
      </c>
      <c r="H14">
        <v>17.62</v>
      </c>
      <c r="I14">
        <v>35.412500000000001</v>
      </c>
      <c r="M14" s="3" t="s">
        <v>89</v>
      </c>
      <c r="N14" s="3">
        <v>1.4108332292533693E-5</v>
      </c>
      <c r="O14" s="3"/>
    </row>
    <row r="15" spans="1:15" ht="15.75" thickBot="1" x14ac:dyDescent="0.3">
      <c r="A15">
        <v>22.85</v>
      </c>
      <c r="B15">
        <v>27.6</v>
      </c>
      <c r="C15">
        <v>21.64</v>
      </c>
      <c r="D15">
        <v>43.05</v>
      </c>
      <c r="E15">
        <f t="shared" si="0"/>
        <v>28.785</v>
      </c>
      <c r="H15">
        <v>22.85</v>
      </c>
      <c r="I15">
        <v>28.785</v>
      </c>
      <c r="M15" s="4" t="s">
        <v>90</v>
      </c>
      <c r="N15" s="4">
        <v>2.119905299221255</v>
      </c>
      <c r="O15" s="4"/>
    </row>
    <row r="16" spans="1:15" x14ac:dyDescent="0.25">
      <c r="A16">
        <v>25.93</v>
      </c>
      <c r="B16">
        <v>12.89</v>
      </c>
      <c r="C16">
        <v>8.5500000000000007</v>
      </c>
      <c r="D16">
        <v>36.4</v>
      </c>
      <c r="E16">
        <f t="shared" si="0"/>
        <v>20.942500000000003</v>
      </c>
      <c r="H16">
        <v>25.93</v>
      </c>
      <c r="I16">
        <v>20.942500000000003</v>
      </c>
    </row>
    <row r="17" spans="1:15" x14ac:dyDescent="0.25">
      <c r="A17">
        <v>19.77</v>
      </c>
      <c r="B17">
        <v>36.549999999999997</v>
      </c>
      <c r="C17">
        <v>21.45</v>
      </c>
      <c r="D17">
        <v>33.85</v>
      </c>
      <c r="E17">
        <f t="shared" si="0"/>
        <v>27.905000000000001</v>
      </c>
      <c r="H17">
        <v>19.77</v>
      </c>
      <c r="I17">
        <v>27.905000000000001</v>
      </c>
    </row>
    <row r="18" spans="1:15" x14ac:dyDescent="0.25">
      <c r="A18">
        <v>9.27</v>
      </c>
      <c r="B18">
        <v>33.78</v>
      </c>
      <c r="C18">
        <v>35.979999999999997</v>
      </c>
      <c r="D18">
        <v>37.69</v>
      </c>
      <c r="E18">
        <f t="shared" si="0"/>
        <v>29.18</v>
      </c>
      <c r="H18">
        <v>9.27</v>
      </c>
      <c r="I18">
        <v>29.18</v>
      </c>
    </row>
    <row r="20" spans="1:15" x14ac:dyDescent="0.25">
      <c r="H20">
        <v>25.46</v>
      </c>
      <c r="I20">
        <v>26.877500000000001</v>
      </c>
      <c r="M20" t="s">
        <v>79</v>
      </c>
    </row>
    <row r="21" spans="1:15" ht="15.75" thickBot="1" x14ac:dyDescent="0.3">
      <c r="H21">
        <v>47.9</v>
      </c>
      <c r="I21">
        <v>40.427500000000002</v>
      </c>
    </row>
    <row r="22" spans="1:15" x14ac:dyDescent="0.25">
      <c r="H22">
        <v>40.049999999999997</v>
      </c>
      <c r="I22">
        <v>34.854999999999997</v>
      </c>
      <c r="M22" s="5"/>
      <c r="N22" s="5" t="s">
        <v>80</v>
      </c>
      <c r="O22" s="5" t="s">
        <v>81</v>
      </c>
    </row>
    <row r="23" spans="1:15" x14ac:dyDescent="0.25">
      <c r="H23">
        <v>34.020000000000003</v>
      </c>
      <c r="I23">
        <v>31.457500000000003</v>
      </c>
      <c r="M23" s="3" t="s">
        <v>82</v>
      </c>
      <c r="N23" s="3">
        <v>37.140588235294125</v>
      </c>
      <c r="O23" s="3">
        <v>33.868529411764705</v>
      </c>
    </row>
    <row r="24" spans="1:15" x14ac:dyDescent="0.25">
      <c r="H24">
        <v>44.12</v>
      </c>
      <c r="I24">
        <v>41.664999999999999</v>
      </c>
      <c r="M24" s="3" t="s">
        <v>41</v>
      </c>
      <c r="N24" s="3">
        <v>164.21526838235241</v>
      </c>
      <c r="O24" s="3">
        <v>73.450846920955883</v>
      </c>
    </row>
    <row r="25" spans="1:15" x14ac:dyDescent="0.25">
      <c r="H25">
        <v>60.48</v>
      </c>
      <c r="I25">
        <v>54.515000000000001</v>
      </c>
      <c r="M25" s="3" t="s">
        <v>83</v>
      </c>
      <c r="N25" s="3">
        <v>17</v>
      </c>
      <c r="O25" s="3">
        <v>17</v>
      </c>
    </row>
    <row r="26" spans="1:15" x14ac:dyDescent="0.25">
      <c r="D26">
        <f>_xlfn.T.TEST(H2:H18,I2:I18,2,1)</f>
        <v>1.4108332292533643E-5</v>
      </c>
      <c r="H26">
        <v>41.38</v>
      </c>
      <c r="I26">
        <v>37.82</v>
      </c>
      <c r="M26" s="3" t="s">
        <v>84</v>
      </c>
      <c r="N26" s="3">
        <v>0.94053092881957567</v>
      </c>
      <c r="O26" s="3"/>
    </row>
    <row r="27" spans="1:15" x14ac:dyDescent="0.25">
      <c r="H27">
        <v>34.03</v>
      </c>
      <c r="I27">
        <v>29.47</v>
      </c>
      <c r="M27" s="3" t="s">
        <v>85</v>
      </c>
      <c r="N27" s="3">
        <v>0</v>
      </c>
      <c r="O27" s="3"/>
    </row>
    <row r="28" spans="1:15" x14ac:dyDescent="0.25">
      <c r="H28">
        <v>54.92</v>
      </c>
      <c r="I28">
        <v>41.980000000000004</v>
      </c>
      <c r="M28" s="3" t="s">
        <v>66</v>
      </c>
      <c r="N28" s="3">
        <v>16</v>
      </c>
      <c r="O28" s="3"/>
    </row>
    <row r="29" spans="1:15" x14ac:dyDescent="0.25">
      <c r="H29">
        <v>50.99</v>
      </c>
      <c r="I29">
        <v>43.52</v>
      </c>
      <c r="M29" s="3" t="s">
        <v>86</v>
      </c>
      <c r="N29" s="3">
        <v>2.420074414797313</v>
      </c>
      <c r="O29" s="3"/>
    </row>
    <row r="30" spans="1:15" x14ac:dyDescent="0.25">
      <c r="H30">
        <v>18.920000000000002</v>
      </c>
      <c r="I30">
        <v>26.4375</v>
      </c>
      <c r="M30" s="3" t="s">
        <v>87</v>
      </c>
      <c r="N30" s="3">
        <v>1.3892710616022529E-2</v>
      </c>
      <c r="O30" s="3"/>
    </row>
    <row r="31" spans="1:15" x14ac:dyDescent="0.25">
      <c r="H31">
        <v>24.47</v>
      </c>
      <c r="I31">
        <v>24.515000000000001</v>
      </c>
      <c r="M31" s="3" t="s">
        <v>88</v>
      </c>
      <c r="N31" s="3">
        <v>1.7458836762762506</v>
      </c>
      <c r="O31" s="3"/>
    </row>
    <row r="32" spans="1:15" x14ac:dyDescent="0.25">
      <c r="H32">
        <v>43.83</v>
      </c>
      <c r="I32">
        <v>35.412500000000001</v>
      </c>
      <c r="M32" s="3" t="s">
        <v>89</v>
      </c>
      <c r="N32" s="3">
        <v>2.7785421232045058E-2</v>
      </c>
      <c r="O32" s="3"/>
    </row>
    <row r="33" spans="8:15" ht="15.75" thickBot="1" x14ac:dyDescent="0.3">
      <c r="H33">
        <v>27.6</v>
      </c>
      <c r="I33">
        <v>28.785</v>
      </c>
      <c r="M33" s="4" t="s">
        <v>90</v>
      </c>
      <c r="N33" s="4">
        <v>2.119905299221255</v>
      </c>
      <c r="O33" s="4"/>
    </row>
    <row r="34" spans="8:15" x14ac:dyDescent="0.25">
      <c r="H34">
        <v>12.89</v>
      </c>
      <c r="I34">
        <v>20.942500000000003</v>
      </c>
    </row>
    <row r="35" spans="8:15" x14ac:dyDescent="0.25">
      <c r="H35">
        <v>36.549999999999997</v>
      </c>
      <c r="I35">
        <v>27.905000000000001</v>
      </c>
    </row>
    <row r="36" spans="8:15" x14ac:dyDescent="0.25">
      <c r="H36">
        <v>33.78</v>
      </c>
      <c r="I36">
        <v>29.18</v>
      </c>
    </row>
    <row r="38" spans="8:15" x14ac:dyDescent="0.25">
      <c r="H38">
        <v>21.62</v>
      </c>
      <c r="I38">
        <v>26.877500000000001</v>
      </c>
      <c r="M38" t="s">
        <v>79</v>
      </c>
    </row>
    <row r="39" spans="8:15" ht="15.75" thickBot="1" x14ac:dyDescent="0.3">
      <c r="H39">
        <v>32.33</v>
      </c>
      <c r="I39">
        <v>40.427500000000002</v>
      </c>
    </row>
    <row r="40" spans="8:15" x14ac:dyDescent="0.25">
      <c r="H40">
        <v>27.37</v>
      </c>
      <c r="I40">
        <v>34.854999999999997</v>
      </c>
      <c r="M40" s="5"/>
      <c r="N40" s="5" t="s">
        <v>80</v>
      </c>
      <c r="O40" s="5" t="s">
        <v>81</v>
      </c>
    </row>
    <row r="41" spans="8:15" x14ac:dyDescent="0.25">
      <c r="H41">
        <v>31.09</v>
      </c>
      <c r="I41">
        <v>31.457500000000003</v>
      </c>
      <c r="M41" s="3" t="s">
        <v>82</v>
      </c>
      <c r="N41" s="3">
        <v>29.285294117647059</v>
      </c>
      <c r="O41" s="3">
        <v>33.868529411764705</v>
      </c>
    </row>
    <row r="42" spans="8:15" x14ac:dyDescent="0.25">
      <c r="H42">
        <v>36.78</v>
      </c>
      <c r="I42">
        <v>41.664999999999999</v>
      </c>
      <c r="M42" s="3" t="s">
        <v>41</v>
      </c>
      <c r="N42" s="3">
        <v>97.771526470588242</v>
      </c>
      <c r="O42" s="3">
        <v>73.450846920955883</v>
      </c>
    </row>
    <row r="43" spans="8:15" x14ac:dyDescent="0.25">
      <c r="H43">
        <v>51.71</v>
      </c>
      <c r="I43">
        <v>54.515000000000001</v>
      </c>
      <c r="M43" s="3" t="s">
        <v>83</v>
      </c>
      <c r="N43" s="3">
        <v>17</v>
      </c>
      <c r="O43" s="3">
        <v>17</v>
      </c>
    </row>
    <row r="44" spans="8:15" x14ac:dyDescent="0.25">
      <c r="H44">
        <v>30.98</v>
      </c>
      <c r="I44">
        <v>37.82</v>
      </c>
      <c r="M44" s="3" t="s">
        <v>84</v>
      </c>
      <c r="N44" s="3">
        <v>0.87400746867547241</v>
      </c>
      <c r="O44" s="3"/>
    </row>
    <row r="45" spans="8:15" x14ac:dyDescent="0.25">
      <c r="H45">
        <v>23.26</v>
      </c>
      <c r="I45">
        <v>29.47</v>
      </c>
      <c r="M45" s="3" t="s">
        <v>85</v>
      </c>
      <c r="N45" s="3">
        <v>0</v>
      </c>
      <c r="O45" s="3"/>
    </row>
    <row r="46" spans="8:15" x14ac:dyDescent="0.25">
      <c r="H46">
        <v>32.93</v>
      </c>
      <c r="I46">
        <v>41.980000000000004</v>
      </c>
      <c r="M46" s="3" t="s">
        <v>66</v>
      </c>
      <c r="N46" s="3">
        <v>16</v>
      </c>
      <c r="O46" s="3"/>
    </row>
    <row r="47" spans="8:15" x14ac:dyDescent="0.25">
      <c r="H47">
        <v>38.950000000000003</v>
      </c>
      <c r="I47">
        <v>43.52</v>
      </c>
      <c r="M47" s="3" t="s">
        <v>86</v>
      </c>
      <c r="N47" s="3">
        <v>-3.9326371557323623</v>
      </c>
      <c r="O47" s="3"/>
    </row>
    <row r="48" spans="8:15" x14ac:dyDescent="0.25">
      <c r="H48">
        <v>29.91</v>
      </c>
      <c r="I48">
        <v>26.4375</v>
      </c>
      <c r="M48" s="3" t="s">
        <v>87</v>
      </c>
      <c r="N48" s="3">
        <v>5.9458080175284786E-4</v>
      </c>
      <c r="O48" s="3"/>
    </row>
    <row r="49" spans="8:15" x14ac:dyDescent="0.25">
      <c r="H49">
        <v>17.28</v>
      </c>
      <c r="I49">
        <v>24.515000000000001</v>
      </c>
      <c r="M49" s="3" t="s">
        <v>88</v>
      </c>
      <c r="N49" s="3">
        <v>1.7458836762762506</v>
      </c>
      <c r="O49" s="3"/>
    </row>
    <row r="50" spans="8:15" x14ac:dyDescent="0.25">
      <c r="H50">
        <v>36.020000000000003</v>
      </c>
      <c r="I50">
        <v>35.412500000000001</v>
      </c>
      <c r="M50" s="3" t="s">
        <v>89</v>
      </c>
      <c r="N50" s="3">
        <v>1.1891616035056957E-3</v>
      </c>
      <c r="O50" s="3"/>
    </row>
    <row r="51" spans="8:15" ht="15.75" thickBot="1" x14ac:dyDescent="0.3">
      <c r="H51">
        <v>21.64</v>
      </c>
      <c r="I51">
        <v>28.785</v>
      </c>
      <c r="M51" s="4" t="s">
        <v>90</v>
      </c>
      <c r="N51" s="4">
        <v>2.119905299221255</v>
      </c>
      <c r="O51" s="4"/>
    </row>
    <row r="52" spans="8:15" x14ac:dyDescent="0.25">
      <c r="H52">
        <v>8.5500000000000007</v>
      </c>
      <c r="I52">
        <v>20.942500000000003</v>
      </c>
    </row>
    <row r="53" spans="8:15" x14ac:dyDescent="0.25">
      <c r="H53">
        <v>21.45</v>
      </c>
      <c r="I53">
        <v>27.905000000000001</v>
      </c>
    </row>
    <row r="54" spans="8:15" x14ac:dyDescent="0.25">
      <c r="H54">
        <v>35.979999999999997</v>
      </c>
      <c r="I54">
        <v>29.18</v>
      </c>
    </row>
    <row r="56" spans="8:15" x14ac:dyDescent="0.25">
      <c r="H56">
        <v>35.69</v>
      </c>
      <c r="I56">
        <v>26.877500000000001</v>
      </c>
      <c r="M56" t="s">
        <v>79</v>
      </c>
    </row>
    <row r="57" spans="8:15" ht="15.75" thickBot="1" x14ac:dyDescent="0.3">
      <c r="H57">
        <v>51.26</v>
      </c>
      <c r="I57">
        <v>40.427500000000002</v>
      </c>
    </row>
    <row r="58" spans="8:15" x14ac:dyDescent="0.25">
      <c r="H58">
        <v>45.73</v>
      </c>
      <c r="I58">
        <v>34.854999999999997</v>
      </c>
      <c r="M58" s="5"/>
      <c r="N58" s="5" t="s">
        <v>80</v>
      </c>
      <c r="O58" s="5" t="s">
        <v>81</v>
      </c>
    </row>
    <row r="59" spans="8:15" x14ac:dyDescent="0.25">
      <c r="H59">
        <v>39.700000000000003</v>
      </c>
      <c r="I59">
        <v>31.457500000000003</v>
      </c>
      <c r="M59" s="3" t="s">
        <v>82</v>
      </c>
      <c r="N59" s="3">
        <v>46.866470588235281</v>
      </c>
      <c r="O59" s="3">
        <v>33.868529411764705</v>
      </c>
    </row>
    <row r="60" spans="8:15" x14ac:dyDescent="0.25">
      <c r="H60">
        <v>55.26</v>
      </c>
      <c r="I60">
        <v>41.664999999999999</v>
      </c>
      <c r="M60" s="3" t="s">
        <v>41</v>
      </c>
      <c r="N60" s="3">
        <v>127.28197426470661</v>
      </c>
      <c r="O60" s="3">
        <v>73.450846920955883</v>
      </c>
    </row>
    <row r="61" spans="8:15" x14ac:dyDescent="0.25">
      <c r="H61">
        <v>71.63</v>
      </c>
      <c r="I61">
        <v>54.515000000000001</v>
      </c>
      <c r="M61" s="3" t="s">
        <v>83</v>
      </c>
      <c r="N61" s="3">
        <v>17</v>
      </c>
      <c r="O61" s="3">
        <v>17</v>
      </c>
    </row>
    <row r="62" spans="8:15" x14ac:dyDescent="0.25">
      <c r="H62">
        <v>51.96</v>
      </c>
      <c r="I62">
        <v>37.82</v>
      </c>
      <c r="M62" s="3" t="s">
        <v>84</v>
      </c>
      <c r="N62" s="3">
        <v>0.91359981073784136</v>
      </c>
      <c r="O62" s="3"/>
    </row>
    <row r="63" spans="8:15" x14ac:dyDescent="0.25">
      <c r="H63">
        <v>38.119999999999997</v>
      </c>
      <c r="I63">
        <v>29.47</v>
      </c>
      <c r="M63" s="3" t="s">
        <v>85</v>
      </c>
      <c r="N63" s="3">
        <v>0</v>
      </c>
      <c r="O63" s="3"/>
    </row>
    <row r="64" spans="8:15" x14ac:dyDescent="0.25">
      <c r="H64">
        <v>59.18</v>
      </c>
      <c r="I64">
        <v>41.980000000000004</v>
      </c>
      <c r="M64" s="3" t="s">
        <v>66</v>
      </c>
      <c r="N64" s="3">
        <v>16</v>
      </c>
      <c r="O64" s="3"/>
    </row>
    <row r="65" spans="8:15" x14ac:dyDescent="0.25">
      <c r="H65">
        <v>68.540000000000006</v>
      </c>
      <c r="I65">
        <v>43.52</v>
      </c>
      <c r="M65" s="3" t="s">
        <v>86</v>
      </c>
      <c r="N65" s="3">
        <v>10.925574169356313</v>
      </c>
      <c r="O65" s="3"/>
    </row>
    <row r="66" spans="8:15" x14ac:dyDescent="0.25">
      <c r="H66">
        <v>40.75</v>
      </c>
      <c r="I66">
        <v>26.4375</v>
      </c>
      <c r="M66" s="3" t="s">
        <v>87</v>
      </c>
      <c r="N66" s="3">
        <v>3.9539162436485846E-9</v>
      </c>
      <c r="O66" s="3"/>
    </row>
    <row r="67" spans="8:15" x14ac:dyDescent="0.25">
      <c r="H67">
        <v>43.74</v>
      </c>
      <c r="I67">
        <v>24.515000000000001</v>
      </c>
      <c r="M67" s="3" t="s">
        <v>88</v>
      </c>
      <c r="N67" s="3">
        <v>1.7458836762762506</v>
      </c>
      <c r="O67" s="3"/>
    </row>
    <row r="68" spans="8:15" x14ac:dyDescent="0.25">
      <c r="H68">
        <v>44.18</v>
      </c>
      <c r="I68">
        <v>35.412500000000001</v>
      </c>
      <c r="M68" s="3" t="s">
        <v>89</v>
      </c>
      <c r="N68" s="3">
        <v>7.9078324872971693E-9</v>
      </c>
      <c r="O68" s="3"/>
    </row>
    <row r="69" spans="8:15" ht="15.75" thickBot="1" x14ac:dyDescent="0.3">
      <c r="H69">
        <v>43.05</v>
      </c>
      <c r="I69">
        <v>28.785</v>
      </c>
      <c r="M69" s="4" t="s">
        <v>90</v>
      </c>
      <c r="N69" s="4">
        <v>2.119905299221255</v>
      </c>
      <c r="O69" s="4"/>
    </row>
    <row r="70" spans="8:15" x14ac:dyDescent="0.25">
      <c r="H70">
        <v>36.4</v>
      </c>
      <c r="I70">
        <v>20.942500000000003</v>
      </c>
    </row>
    <row r="71" spans="8:15" x14ac:dyDescent="0.25">
      <c r="H71">
        <v>33.85</v>
      </c>
      <c r="I71">
        <v>27.905000000000001</v>
      </c>
    </row>
    <row r="72" spans="8:15" x14ac:dyDescent="0.25">
      <c r="H72">
        <v>37.69</v>
      </c>
      <c r="I72">
        <v>29.18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CD3D-D207-4886-AA65-417F7DB75310}">
  <dimension ref="A1:AP50"/>
  <sheetViews>
    <sheetView topLeftCell="D1" workbookViewId="0">
      <selection activeCell="AE22" sqref="AE22"/>
    </sheetView>
  </sheetViews>
  <sheetFormatPr defaultRowHeight="15" x14ac:dyDescent="0.25"/>
  <cols>
    <col min="1" max="1" width="32" customWidth="1"/>
    <col min="29" max="29" width="12" bestFit="1" customWidth="1"/>
  </cols>
  <sheetData>
    <row r="1" spans="1:42" x14ac:dyDescent="0.25">
      <c r="A1" s="1" t="s">
        <v>24</v>
      </c>
      <c r="I1" s="1" t="s">
        <v>27</v>
      </c>
      <c r="Q1" s="1" t="s">
        <v>33</v>
      </c>
      <c r="AB1" s="1" t="s">
        <v>34</v>
      </c>
      <c r="AJ1" s="1" t="s">
        <v>35</v>
      </c>
    </row>
    <row r="2" spans="1:42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G2" t="s">
        <v>18</v>
      </c>
      <c r="I2" t="s">
        <v>25</v>
      </c>
      <c r="J2" t="s">
        <v>22</v>
      </c>
      <c r="K2" t="s">
        <v>21</v>
      </c>
      <c r="L2" t="s">
        <v>20</v>
      </c>
      <c r="M2" t="s">
        <v>19</v>
      </c>
      <c r="O2" t="s">
        <v>26</v>
      </c>
      <c r="Q2" t="s">
        <v>23</v>
      </c>
      <c r="R2" t="s">
        <v>22</v>
      </c>
      <c r="S2" t="s">
        <v>21</v>
      </c>
      <c r="T2" t="s">
        <v>20</v>
      </c>
      <c r="U2" t="s">
        <v>19</v>
      </c>
      <c r="W2" t="s">
        <v>28</v>
      </c>
      <c r="X2" t="s">
        <v>29</v>
      </c>
      <c r="Y2" t="s">
        <v>30</v>
      </c>
      <c r="Z2" t="s">
        <v>31</v>
      </c>
      <c r="AB2" t="s">
        <v>25</v>
      </c>
      <c r="AC2" t="s">
        <v>22</v>
      </c>
      <c r="AD2" t="s">
        <v>21</v>
      </c>
      <c r="AE2" t="s">
        <v>20</v>
      </c>
      <c r="AF2" t="s">
        <v>19</v>
      </c>
      <c r="AH2" t="s">
        <v>26</v>
      </c>
      <c r="AJ2" t="s">
        <v>25</v>
      </c>
      <c r="AK2" t="s">
        <v>22</v>
      </c>
      <c r="AL2" t="s">
        <v>21</v>
      </c>
      <c r="AM2" t="s">
        <v>20</v>
      </c>
      <c r="AN2" t="s">
        <v>19</v>
      </c>
      <c r="AP2" t="s">
        <v>26</v>
      </c>
    </row>
    <row r="3" spans="1:42" x14ac:dyDescent="0.25">
      <c r="A3" t="s">
        <v>17</v>
      </c>
      <c r="B3">
        <v>24.1</v>
      </c>
      <c r="C3">
        <v>43.13</v>
      </c>
      <c r="D3">
        <v>33.35</v>
      </c>
      <c r="E3">
        <v>51.6</v>
      </c>
      <c r="G3">
        <v>1435</v>
      </c>
      <c r="Q3" t="s">
        <v>17</v>
      </c>
      <c r="R3">
        <v>50.71</v>
      </c>
      <c r="S3">
        <v>56.12</v>
      </c>
      <c r="T3">
        <v>49.83</v>
      </c>
      <c r="U3">
        <v>46.59</v>
      </c>
      <c r="W3">
        <v>118</v>
      </c>
      <c r="X3">
        <v>117</v>
      </c>
      <c r="Y3">
        <v>87</v>
      </c>
      <c r="Z3">
        <v>69</v>
      </c>
    </row>
    <row r="4" spans="1:42" x14ac:dyDescent="0.25">
      <c r="A4" t="s">
        <v>16</v>
      </c>
      <c r="B4">
        <v>24.74</v>
      </c>
      <c r="C4">
        <v>25.46</v>
      </c>
      <c r="D4">
        <v>21.62</v>
      </c>
      <c r="E4">
        <v>35.69</v>
      </c>
      <c r="F4">
        <f>AVERAGE(B4:E4)</f>
        <v>26.877500000000001</v>
      </c>
      <c r="G4">
        <v>88</v>
      </c>
      <c r="I4" t="s">
        <v>16</v>
      </c>
      <c r="J4">
        <v>6.9186800000000002</v>
      </c>
      <c r="K4">
        <v>4.3160600000000002</v>
      </c>
      <c r="L4">
        <v>3.5965099999999999</v>
      </c>
      <c r="M4">
        <v>6.8430299999999997</v>
      </c>
      <c r="N4">
        <f>AVERAGE(J4:M4)</f>
        <v>5.4185699999999999</v>
      </c>
      <c r="O4">
        <v>334</v>
      </c>
      <c r="Q4" t="s">
        <v>16</v>
      </c>
      <c r="R4">
        <v>38.94</v>
      </c>
      <c r="S4">
        <v>23.76</v>
      </c>
      <c r="T4">
        <v>41.36</v>
      </c>
      <c r="U4">
        <v>39.6</v>
      </c>
      <c r="V4">
        <f>AVERAGE(R4:U4)</f>
        <v>35.914999999999999</v>
      </c>
      <c r="W4">
        <v>118</v>
      </c>
      <c r="X4">
        <v>14</v>
      </c>
      <c r="Y4">
        <v>4</v>
      </c>
      <c r="Z4">
        <v>10</v>
      </c>
      <c r="AA4">
        <f>AVERAGE(W4:Z4)</f>
        <v>36.5</v>
      </c>
      <c r="AB4" t="s">
        <v>16</v>
      </c>
      <c r="AC4">
        <v>0.44118000000000002</v>
      </c>
      <c r="AD4">
        <v>0.55147000000000002</v>
      </c>
      <c r="AE4">
        <v>0.44118000000000002</v>
      </c>
      <c r="AF4">
        <v>0.69852999999999998</v>
      </c>
      <c r="AG4">
        <f>AVERAGE(AC4:AF4)</f>
        <v>0.53308999999999995</v>
      </c>
      <c r="AH4">
        <v>136.00000009999999</v>
      </c>
      <c r="AJ4" t="s">
        <v>16</v>
      </c>
      <c r="AK4">
        <v>64.02</v>
      </c>
      <c r="AL4">
        <v>77.41</v>
      </c>
      <c r="AM4">
        <v>79.08</v>
      </c>
      <c r="AN4">
        <v>73.22</v>
      </c>
      <c r="AO4">
        <f>AVERAGE(AK4:AN4)</f>
        <v>73.432500000000005</v>
      </c>
      <c r="AP4">
        <v>239</v>
      </c>
    </row>
    <row r="5" spans="1:42" x14ac:dyDescent="0.25">
      <c r="A5" t="s">
        <v>15</v>
      </c>
      <c r="B5">
        <v>30.22</v>
      </c>
      <c r="C5">
        <v>47.9</v>
      </c>
      <c r="D5">
        <v>32.33</v>
      </c>
      <c r="E5">
        <v>51.26</v>
      </c>
      <c r="F5">
        <f t="shared" ref="F5:F20" si="0">AVERAGE(B5:E5)</f>
        <v>40.427500000000002</v>
      </c>
      <c r="G5">
        <v>60</v>
      </c>
      <c r="I5" t="s">
        <v>15</v>
      </c>
      <c r="J5">
        <v>4.2598099999999999</v>
      </c>
      <c r="K5">
        <v>3.69102</v>
      </c>
      <c r="L5">
        <v>3.2656999999999998</v>
      </c>
      <c r="M5">
        <v>4.46774</v>
      </c>
      <c r="N5">
        <f t="shared" ref="N5:N20" si="1">AVERAGE(J5:M5)</f>
        <v>3.9210674999999995</v>
      </c>
      <c r="O5">
        <v>116</v>
      </c>
      <c r="Q5" t="s">
        <v>15</v>
      </c>
      <c r="R5">
        <v>80</v>
      </c>
      <c r="S5">
        <v>90</v>
      </c>
      <c r="T5">
        <v>80</v>
      </c>
      <c r="U5">
        <v>80</v>
      </c>
      <c r="V5">
        <f t="shared" ref="V5:V13" si="2">AVERAGE(R5:U5)</f>
        <v>82.5</v>
      </c>
      <c r="W5">
        <v>118</v>
      </c>
      <c r="X5">
        <v>5</v>
      </c>
      <c r="Y5">
        <v>0</v>
      </c>
      <c r="Z5">
        <v>5</v>
      </c>
      <c r="AA5">
        <f t="shared" ref="AA5:AA20" si="3">AVERAGE(W5:Z5)</f>
        <v>32</v>
      </c>
      <c r="AB5" t="s">
        <v>15</v>
      </c>
      <c r="AC5">
        <v>0.16278999999999999</v>
      </c>
      <c r="AD5">
        <v>0.60465000000000002</v>
      </c>
      <c r="AE5">
        <v>0.51163000000000003</v>
      </c>
      <c r="AF5">
        <v>0.90698000000000001</v>
      </c>
      <c r="AG5">
        <f t="shared" ref="AG5:AG20" si="4">AVERAGE(AC5:AF5)</f>
        <v>0.54651249999999996</v>
      </c>
      <c r="AH5">
        <v>43.000000100000001</v>
      </c>
      <c r="AJ5" t="s">
        <v>15</v>
      </c>
      <c r="AK5">
        <v>47.92</v>
      </c>
      <c r="AL5">
        <v>66.67</v>
      </c>
      <c r="AM5">
        <v>58.33</v>
      </c>
      <c r="AN5">
        <v>79.17</v>
      </c>
      <c r="AO5">
        <f t="shared" ref="AO5:AO20" si="5">AVERAGE(AK5:AN5)</f>
        <v>63.022500000000008</v>
      </c>
      <c r="AP5">
        <v>48</v>
      </c>
    </row>
    <row r="6" spans="1:42" x14ac:dyDescent="0.25">
      <c r="A6" t="s">
        <v>14</v>
      </c>
      <c r="B6">
        <v>26.27</v>
      </c>
      <c r="C6">
        <v>40.049999999999997</v>
      </c>
      <c r="D6">
        <v>27.37</v>
      </c>
      <c r="E6">
        <v>45.73</v>
      </c>
      <c r="F6">
        <f t="shared" si="0"/>
        <v>34.854999999999997</v>
      </c>
      <c r="G6">
        <v>87</v>
      </c>
      <c r="I6" t="s">
        <v>14</v>
      </c>
      <c r="J6">
        <v>3.0810599999999999</v>
      </c>
      <c r="K6">
        <v>3.6053999999999999</v>
      </c>
      <c r="L6">
        <v>2.9417599999999999</v>
      </c>
      <c r="M6">
        <v>3.9758900000000001</v>
      </c>
      <c r="N6">
        <f t="shared" si="1"/>
        <v>3.4010275000000001</v>
      </c>
      <c r="O6">
        <v>193</v>
      </c>
      <c r="Q6" t="s">
        <v>14</v>
      </c>
      <c r="R6">
        <v>68.180000000000007</v>
      </c>
      <c r="S6">
        <v>67.790000000000006</v>
      </c>
      <c r="T6">
        <v>57.79</v>
      </c>
      <c r="U6">
        <v>67.53</v>
      </c>
      <c r="V6">
        <f t="shared" si="2"/>
        <v>65.322500000000005</v>
      </c>
      <c r="W6">
        <v>118</v>
      </c>
      <c r="X6">
        <v>21</v>
      </c>
      <c r="Y6">
        <v>4</v>
      </c>
      <c r="Z6">
        <v>18</v>
      </c>
      <c r="AA6">
        <f t="shared" si="3"/>
        <v>40.25</v>
      </c>
      <c r="AB6" t="s">
        <v>14</v>
      </c>
      <c r="AC6">
        <v>0.32584000000000002</v>
      </c>
      <c r="AD6">
        <v>0.34831000000000001</v>
      </c>
      <c r="AE6">
        <v>0.52808999999999995</v>
      </c>
      <c r="AF6">
        <v>0.74156999999999995</v>
      </c>
      <c r="AG6">
        <f t="shared" si="4"/>
        <v>0.48595250000000001</v>
      </c>
      <c r="AH6">
        <v>89.000000099999994</v>
      </c>
      <c r="AJ6" t="s">
        <v>14</v>
      </c>
      <c r="AK6">
        <v>63.73</v>
      </c>
      <c r="AL6">
        <v>55.88</v>
      </c>
      <c r="AM6">
        <v>61.76</v>
      </c>
      <c r="AN6">
        <v>54.9</v>
      </c>
      <c r="AO6">
        <f t="shared" si="5"/>
        <v>59.067500000000003</v>
      </c>
      <c r="AP6">
        <v>102</v>
      </c>
    </row>
    <row r="7" spans="1:42" x14ac:dyDescent="0.25">
      <c r="A7" t="s">
        <v>13</v>
      </c>
      <c r="B7">
        <v>21.02</v>
      </c>
      <c r="C7">
        <v>34.020000000000003</v>
      </c>
      <c r="D7">
        <v>31.09</v>
      </c>
      <c r="E7">
        <v>39.700000000000003</v>
      </c>
      <c r="F7">
        <f t="shared" si="0"/>
        <v>31.457500000000003</v>
      </c>
      <c r="G7">
        <v>48</v>
      </c>
      <c r="I7" t="s">
        <v>13</v>
      </c>
      <c r="J7">
        <v>1.9575199999999999</v>
      </c>
      <c r="K7">
        <v>2.7506599999999999</v>
      </c>
      <c r="L7">
        <v>2.62426</v>
      </c>
      <c r="M7">
        <v>3.6669299999999998</v>
      </c>
      <c r="N7">
        <f t="shared" si="1"/>
        <v>2.7498424999999997</v>
      </c>
      <c r="O7">
        <v>81</v>
      </c>
      <c r="Q7" t="s">
        <v>13</v>
      </c>
      <c r="R7">
        <v>45.36</v>
      </c>
      <c r="S7">
        <v>67.86</v>
      </c>
      <c r="T7">
        <v>52.86</v>
      </c>
      <c r="U7">
        <v>47.5</v>
      </c>
      <c r="V7">
        <f t="shared" si="2"/>
        <v>53.394999999999996</v>
      </c>
      <c r="W7">
        <v>118</v>
      </c>
      <c r="X7">
        <v>15</v>
      </c>
      <c r="Y7">
        <v>5</v>
      </c>
      <c r="Z7">
        <v>11</v>
      </c>
      <c r="AA7">
        <f t="shared" si="3"/>
        <v>37.25</v>
      </c>
      <c r="AB7" t="s">
        <v>13</v>
      </c>
      <c r="AC7">
        <v>0.2069</v>
      </c>
      <c r="AD7">
        <v>0.2069</v>
      </c>
      <c r="AE7">
        <v>0.48276000000000002</v>
      </c>
      <c r="AF7">
        <v>0.58621000000000001</v>
      </c>
      <c r="AG7">
        <f t="shared" si="4"/>
        <v>0.37069249999999998</v>
      </c>
      <c r="AH7">
        <v>29.000000100000001</v>
      </c>
      <c r="AJ7" t="s">
        <v>13</v>
      </c>
      <c r="AK7">
        <v>72.73</v>
      </c>
      <c r="AL7">
        <v>81.819999999999993</v>
      </c>
      <c r="AM7">
        <v>60.61</v>
      </c>
      <c r="AN7">
        <v>72.73</v>
      </c>
      <c r="AO7">
        <f t="shared" si="5"/>
        <v>71.972500000000011</v>
      </c>
      <c r="AP7">
        <v>33</v>
      </c>
    </row>
    <row r="8" spans="1:42" x14ac:dyDescent="0.25">
      <c r="A8" t="s">
        <v>12</v>
      </c>
      <c r="B8">
        <v>30.5</v>
      </c>
      <c r="C8">
        <v>44.12</v>
      </c>
      <c r="D8">
        <v>36.78</v>
      </c>
      <c r="E8">
        <v>55.26</v>
      </c>
      <c r="F8">
        <f t="shared" si="0"/>
        <v>41.664999999999999</v>
      </c>
      <c r="G8">
        <v>71</v>
      </c>
      <c r="I8" t="s">
        <v>12</v>
      </c>
      <c r="J8">
        <v>5.4788199999999998</v>
      </c>
      <c r="K8">
        <v>6.9485200000000003</v>
      </c>
      <c r="L8">
        <v>5.54603</v>
      </c>
      <c r="M8">
        <v>7.67204</v>
      </c>
      <c r="N8">
        <f t="shared" si="1"/>
        <v>6.4113525000000005</v>
      </c>
      <c r="O8">
        <v>165</v>
      </c>
      <c r="Q8" t="s">
        <v>12</v>
      </c>
      <c r="R8">
        <v>60</v>
      </c>
      <c r="S8">
        <v>65.709999999999994</v>
      </c>
      <c r="T8">
        <v>-60</v>
      </c>
      <c r="U8">
        <v>54.29</v>
      </c>
      <c r="V8">
        <f t="shared" si="2"/>
        <v>30</v>
      </c>
      <c r="W8">
        <v>118</v>
      </c>
      <c r="X8">
        <v>6</v>
      </c>
      <c r="Y8">
        <v>1</v>
      </c>
      <c r="Z8">
        <v>5</v>
      </c>
      <c r="AA8">
        <f t="shared" si="3"/>
        <v>32.5</v>
      </c>
      <c r="AB8" t="s">
        <v>12</v>
      </c>
      <c r="AC8">
        <v>0.17241000000000001</v>
      </c>
      <c r="AD8">
        <v>0.67815999999999999</v>
      </c>
      <c r="AE8">
        <v>0.43678</v>
      </c>
      <c r="AF8">
        <v>0.68966000000000005</v>
      </c>
      <c r="AG8">
        <f t="shared" si="4"/>
        <v>0.49425249999999998</v>
      </c>
      <c r="AH8">
        <v>87.000000099999994</v>
      </c>
      <c r="AJ8" t="s">
        <v>12</v>
      </c>
      <c r="AK8">
        <v>69.569999999999993</v>
      </c>
      <c r="AL8">
        <v>100</v>
      </c>
      <c r="AM8">
        <v>83.7</v>
      </c>
      <c r="AN8">
        <v>94.57</v>
      </c>
      <c r="AO8">
        <f t="shared" si="5"/>
        <v>86.96</v>
      </c>
      <c r="AP8">
        <v>92</v>
      </c>
    </row>
    <row r="9" spans="1:42" x14ac:dyDescent="0.25">
      <c r="A9" t="s">
        <v>11</v>
      </c>
      <c r="B9">
        <v>34.24</v>
      </c>
      <c r="C9">
        <v>60.48</v>
      </c>
      <c r="D9">
        <v>51.71</v>
      </c>
      <c r="E9">
        <v>71.63</v>
      </c>
      <c r="F9">
        <f t="shared" si="0"/>
        <v>54.515000000000001</v>
      </c>
      <c r="G9">
        <v>272</v>
      </c>
      <c r="I9" t="s">
        <v>11</v>
      </c>
      <c r="J9">
        <v>5.0860700000000003</v>
      </c>
      <c r="K9">
        <v>6.8909900000000004</v>
      </c>
      <c r="L9">
        <v>5.9634400000000003</v>
      </c>
      <c r="M9">
        <v>7.2664600000000004</v>
      </c>
      <c r="N9">
        <f t="shared" si="1"/>
        <v>6.3017400000000006</v>
      </c>
      <c r="O9">
        <v>434</v>
      </c>
      <c r="Q9" t="s">
        <v>11</v>
      </c>
      <c r="R9">
        <v>54.24</v>
      </c>
      <c r="S9">
        <v>56.95</v>
      </c>
      <c r="T9">
        <v>52.94</v>
      </c>
      <c r="U9">
        <v>47.8</v>
      </c>
      <c r="V9">
        <f t="shared" si="2"/>
        <v>52.982500000000002</v>
      </c>
      <c r="W9">
        <v>118</v>
      </c>
      <c r="X9">
        <v>47</v>
      </c>
      <c r="Y9">
        <v>20</v>
      </c>
      <c r="Z9">
        <v>27</v>
      </c>
      <c r="AA9">
        <f t="shared" si="3"/>
        <v>53</v>
      </c>
      <c r="AB9" t="s">
        <v>11</v>
      </c>
      <c r="AC9">
        <v>0.18681</v>
      </c>
      <c r="AD9">
        <v>0.56044000000000005</v>
      </c>
      <c r="AE9">
        <v>0.40659000000000001</v>
      </c>
      <c r="AF9">
        <v>0.70330000000000004</v>
      </c>
      <c r="AG9">
        <f t="shared" si="4"/>
        <v>0.46428500000000006</v>
      </c>
      <c r="AH9">
        <v>91.000000099999994</v>
      </c>
      <c r="AJ9" t="s">
        <v>11</v>
      </c>
      <c r="AK9">
        <v>90.57</v>
      </c>
      <c r="AL9">
        <v>98.74</v>
      </c>
      <c r="AM9">
        <v>88.05</v>
      </c>
      <c r="AN9">
        <v>91.82</v>
      </c>
      <c r="AO9">
        <f t="shared" si="5"/>
        <v>92.295000000000002</v>
      </c>
      <c r="AP9">
        <v>159</v>
      </c>
    </row>
    <row r="10" spans="1:42" x14ac:dyDescent="0.25">
      <c r="A10" t="s">
        <v>10</v>
      </c>
      <c r="B10">
        <v>26.96</v>
      </c>
      <c r="C10">
        <v>41.38</v>
      </c>
      <c r="D10">
        <v>30.98</v>
      </c>
      <c r="E10">
        <v>51.96</v>
      </c>
      <c r="F10">
        <f t="shared" si="0"/>
        <v>37.82</v>
      </c>
      <c r="G10">
        <v>117</v>
      </c>
      <c r="I10" t="s">
        <v>10</v>
      </c>
      <c r="J10">
        <v>6.15787</v>
      </c>
      <c r="K10">
        <v>6.4451900000000002</v>
      </c>
      <c r="L10">
        <v>4.9053399999999998</v>
      </c>
      <c r="M10">
        <v>7.7403300000000002</v>
      </c>
      <c r="N10">
        <f t="shared" si="1"/>
        <v>6.3121824999999996</v>
      </c>
      <c r="O10">
        <v>307</v>
      </c>
      <c r="Q10" t="s">
        <v>10</v>
      </c>
      <c r="R10">
        <v>75.040000000000006</v>
      </c>
      <c r="S10">
        <v>61.82</v>
      </c>
      <c r="T10">
        <v>45.01</v>
      </c>
      <c r="U10">
        <v>77.31</v>
      </c>
      <c r="V10">
        <f t="shared" si="2"/>
        <v>64.795000000000002</v>
      </c>
      <c r="W10">
        <v>118</v>
      </c>
      <c r="X10">
        <v>30</v>
      </c>
      <c r="Y10">
        <v>10</v>
      </c>
      <c r="Z10">
        <v>22</v>
      </c>
      <c r="AA10">
        <f t="shared" si="3"/>
        <v>45</v>
      </c>
      <c r="AB10" t="s">
        <v>10</v>
      </c>
      <c r="AC10">
        <v>0.34462999999999999</v>
      </c>
      <c r="AD10">
        <v>0.32202999999999998</v>
      </c>
      <c r="AE10">
        <v>0.42373</v>
      </c>
      <c r="AF10">
        <v>0.83616000000000001</v>
      </c>
      <c r="AG10">
        <f t="shared" si="4"/>
        <v>0.4816375</v>
      </c>
      <c r="AH10">
        <v>177.00000009999999</v>
      </c>
      <c r="AJ10" t="s">
        <v>10</v>
      </c>
      <c r="AK10">
        <v>95.68</v>
      </c>
      <c r="AL10">
        <v>96.22</v>
      </c>
      <c r="AM10">
        <v>77.84</v>
      </c>
      <c r="AN10">
        <v>93.51</v>
      </c>
      <c r="AO10">
        <f t="shared" si="5"/>
        <v>90.8125</v>
      </c>
      <c r="AP10">
        <v>185</v>
      </c>
    </row>
    <row r="11" spans="1:42" x14ac:dyDescent="0.25">
      <c r="A11" t="s">
        <v>9</v>
      </c>
      <c r="B11">
        <v>22.47</v>
      </c>
      <c r="C11">
        <v>34.03</v>
      </c>
      <c r="D11">
        <v>23.26</v>
      </c>
      <c r="E11">
        <v>38.119999999999997</v>
      </c>
      <c r="F11">
        <f t="shared" si="0"/>
        <v>29.47</v>
      </c>
      <c r="G11">
        <v>61</v>
      </c>
      <c r="I11" t="s">
        <v>9</v>
      </c>
      <c r="J11">
        <v>3.5315099999999999</v>
      </c>
      <c r="K11">
        <v>4.4989400000000002</v>
      </c>
      <c r="L11">
        <v>3.7345899999999999</v>
      </c>
      <c r="M11">
        <v>4.6443300000000001</v>
      </c>
      <c r="N11">
        <f t="shared" si="1"/>
        <v>4.1023424999999998</v>
      </c>
      <c r="O11">
        <v>132</v>
      </c>
      <c r="Q11" t="s">
        <v>9</v>
      </c>
      <c r="R11">
        <v>51.93</v>
      </c>
      <c r="S11">
        <v>34.32</v>
      </c>
      <c r="T11">
        <v>38.28</v>
      </c>
      <c r="U11">
        <v>40.700000000000003</v>
      </c>
      <c r="V11">
        <f t="shared" si="2"/>
        <v>41.307500000000005</v>
      </c>
      <c r="W11">
        <v>118</v>
      </c>
      <c r="X11">
        <v>14</v>
      </c>
      <c r="Y11">
        <v>1</v>
      </c>
      <c r="Z11">
        <v>13</v>
      </c>
      <c r="AA11">
        <f t="shared" si="3"/>
        <v>36.5</v>
      </c>
      <c r="AB11" t="s">
        <v>9</v>
      </c>
      <c r="AC11">
        <v>0.36957000000000001</v>
      </c>
      <c r="AD11">
        <v>0.60870000000000002</v>
      </c>
      <c r="AE11">
        <v>0.43478</v>
      </c>
      <c r="AF11">
        <v>0.80435000000000001</v>
      </c>
      <c r="AG11">
        <f t="shared" si="4"/>
        <v>0.55435000000000001</v>
      </c>
      <c r="AH11">
        <v>46.000000100000001</v>
      </c>
      <c r="AJ11" t="s">
        <v>9</v>
      </c>
      <c r="AK11">
        <v>45.76</v>
      </c>
      <c r="AL11">
        <v>84.75</v>
      </c>
      <c r="AM11">
        <v>54.24</v>
      </c>
      <c r="AN11">
        <v>59.32</v>
      </c>
      <c r="AO11">
        <f t="shared" si="5"/>
        <v>61.017499999999998</v>
      </c>
      <c r="AP11">
        <v>59</v>
      </c>
    </row>
    <row r="12" spans="1:42" x14ac:dyDescent="0.25">
      <c r="A12" t="s">
        <v>8</v>
      </c>
      <c r="B12">
        <v>20.89</v>
      </c>
      <c r="C12">
        <v>54.92</v>
      </c>
      <c r="D12">
        <v>32.93</v>
      </c>
      <c r="E12">
        <v>59.18</v>
      </c>
      <c r="F12">
        <f t="shared" si="0"/>
        <v>41.980000000000004</v>
      </c>
      <c r="G12">
        <v>106</v>
      </c>
      <c r="I12" t="s">
        <v>8</v>
      </c>
      <c r="J12">
        <v>2.45173</v>
      </c>
      <c r="K12">
        <v>4.24824</v>
      </c>
      <c r="L12">
        <v>2.96475</v>
      </c>
      <c r="M12">
        <v>4.6156899999999998</v>
      </c>
      <c r="N12">
        <f t="shared" si="1"/>
        <v>3.5701025</v>
      </c>
      <c r="O12">
        <v>210</v>
      </c>
      <c r="Q12" t="s">
        <v>8</v>
      </c>
      <c r="R12">
        <v>24.11</v>
      </c>
      <c r="S12">
        <v>33.299999999999997</v>
      </c>
      <c r="T12">
        <v>42.29</v>
      </c>
      <c r="U12">
        <v>26.48</v>
      </c>
      <c r="V12">
        <f t="shared" si="2"/>
        <v>31.544999999999998</v>
      </c>
      <c r="W12">
        <v>118</v>
      </c>
      <c r="X12">
        <v>23</v>
      </c>
      <c r="Y12">
        <v>9</v>
      </c>
      <c r="Z12">
        <v>14</v>
      </c>
      <c r="AA12">
        <f t="shared" si="3"/>
        <v>41</v>
      </c>
      <c r="AB12" t="s">
        <v>8</v>
      </c>
      <c r="AC12">
        <v>0.26828999999999997</v>
      </c>
      <c r="AD12">
        <v>0.32927000000000001</v>
      </c>
      <c r="AE12">
        <v>0.31707000000000002</v>
      </c>
      <c r="AF12">
        <v>0.56098000000000003</v>
      </c>
      <c r="AG12">
        <f t="shared" si="4"/>
        <v>0.36890250000000002</v>
      </c>
      <c r="AH12">
        <v>82.000000099999994</v>
      </c>
      <c r="AJ12" t="s">
        <v>8</v>
      </c>
      <c r="AK12">
        <v>30.69</v>
      </c>
      <c r="AL12">
        <v>23.76</v>
      </c>
      <c r="AM12">
        <v>73.27</v>
      </c>
      <c r="AN12">
        <v>33.659999999999997</v>
      </c>
      <c r="AO12">
        <f t="shared" si="5"/>
        <v>40.344999999999999</v>
      </c>
      <c r="AP12">
        <v>101</v>
      </c>
    </row>
    <row r="13" spans="1:42" x14ac:dyDescent="0.25">
      <c r="A13" t="s">
        <v>7</v>
      </c>
      <c r="B13">
        <v>15.6</v>
      </c>
      <c r="C13">
        <v>50.99</v>
      </c>
      <c r="D13">
        <v>38.950000000000003</v>
      </c>
      <c r="E13">
        <v>68.540000000000006</v>
      </c>
      <c r="F13">
        <f t="shared" si="0"/>
        <v>43.52</v>
      </c>
      <c r="G13">
        <v>98</v>
      </c>
      <c r="I13" t="s">
        <v>7</v>
      </c>
      <c r="J13">
        <v>3.3384100000000001</v>
      </c>
      <c r="K13">
        <v>4.2995799999999997</v>
      </c>
      <c r="L13">
        <v>3.2364799999999998</v>
      </c>
      <c r="M13">
        <v>5.7470299999999996</v>
      </c>
      <c r="N13">
        <f t="shared" si="1"/>
        <v>4.1553750000000003</v>
      </c>
      <c r="O13">
        <v>210</v>
      </c>
      <c r="Q13" t="s">
        <v>7</v>
      </c>
      <c r="R13">
        <v>45.14</v>
      </c>
      <c r="S13">
        <v>37.5</v>
      </c>
      <c r="T13">
        <v>62.29</v>
      </c>
      <c r="U13">
        <v>40.6</v>
      </c>
      <c r="V13">
        <f t="shared" si="2"/>
        <v>46.3825</v>
      </c>
      <c r="W13">
        <v>118</v>
      </c>
      <c r="X13">
        <v>18</v>
      </c>
      <c r="Y13">
        <v>3</v>
      </c>
      <c r="Z13">
        <v>15</v>
      </c>
      <c r="AA13">
        <f t="shared" si="3"/>
        <v>38.5</v>
      </c>
      <c r="AB13" t="s">
        <v>7</v>
      </c>
      <c r="AC13">
        <v>0.29070000000000001</v>
      </c>
      <c r="AD13">
        <v>0.48837000000000003</v>
      </c>
      <c r="AE13">
        <v>0.22092999999999999</v>
      </c>
      <c r="AF13">
        <v>0.69767000000000001</v>
      </c>
      <c r="AG13">
        <f t="shared" si="4"/>
        <v>0.4244175</v>
      </c>
      <c r="AH13">
        <v>86.000000099999994</v>
      </c>
      <c r="AJ13" t="s">
        <v>7</v>
      </c>
      <c r="AK13">
        <v>77.98</v>
      </c>
      <c r="AL13">
        <v>81.650000000000006</v>
      </c>
      <c r="AM13">
        <v>67.89</v>
      </c>
      <c r="AN13">
        <v>81.650000000000006</v>
      </c>
      <c r="AO13">
        <f t="shared" si="5"/>
        <v>77.29249999999999</v>
      </c>
      <c r="AP13">
        <v>109</v>
      </c>
    </row>
    <row r="14" spans="1:42" x14ac:dyDescent="0.25">
      <c r="A14" t="s">
        <v>6</v>
      </c>
      <c r="B14">
        <v>16.170000000000002</v>
      </c>
      <c r="C14">
        <v>18.920000000000002</v>
      </c>
      <c r="D14">
        <v>29.91</v>
      </c>
      <c r="E14">
        <v>40.75</v>
      </c>
      <c r="F14">
        <f t="shared" si="0"/>
        <v>26.4375</v>
      </c>
      <c r="G14">
        <v>6</v>
      </c>
      <c r="I14" t="s">
        <v>6</v>
      </c>
      <c r="J14">
        <v>1.68913</v>
      </c>
      <c r="K14">
        <v>1.10737</v>
      </c>
      <c r="L14">
        <v>1.50536</v>
      </c>
      <c r="M14">
        <v>2.46678</v>
      </c>
      <c r="N14">
        <f t="shared" si="1"/>
        <v>1.6921599999999999</v>
      </c>
      <c r="O14">
        <v>10</v>
      </c>
      <c r="Q14" t="s">
        <v>5</v>
      </c>
      <c r="R14">
        <v>50</v>
      </c>
      <c r="S14">
        <v>-50</v>
      </c>
      <c r="T14">
        <v>100</v>
      </c>
      <c r="U14">
        <v>50</v>
      </c>
      <c r="V14">
        <f>AVERAGE(R14:U14)</f>
        <v>37.5</v>
      </c>
      <c r="W14">
        <v>118</v>
      </c>
      <c r="X14">
        <v>0</v>
      </c>
      <c r="Y14">
        <v>0</v>
      </c>
      <c r="Z14">
        <v>0</v>
      </c>
      <c r="AA14">
        <f t="shared" si="3"/>
        <v>29.5</v>
      </c>
      <c r="AB14" t="s">
        <v>6</v>
      </c>
      <c r="AC14">
        <v>0</v>
      </c>
      <c r="AD14">
        <v>0</v>
      </c>
      <c r="AE14">
        <v>0</v>
      </c>
      <c r="AF14">
        <v>0</v>
      </c>
      <c r="AG14">
        <f t="shared" si="4"/>
        <v>0</v>
      </c>
      <c r="AH14" s="2">
        <v>9.9999999999999995E-8</v>
      </c>
      <c r="AJ14" t="s">
        <v>6</v>
      </c>
      <c r="AK14">
        <v>0</v>
      </c>
      <c r="AL14">
        <v>0</v>
      </c>
      <c r="AM14">
        <v>0</v>
      </c>
      <c r="AN14">
        <v>0</v>
      </c>
      <c r="AO14">
        <f t="shared" si="5"/>
        <v>0</v>
      </c>
      <c r="AP14">
        <v>0</v>
      </c>
    </row>
    <row r="15" spans="1:42" x14ac:dyDescent="0.25">
      <c r="A15" t="s">
        <v>5</v>
      </c>
      <c r="B15">
        <v>12.57</v>
      </c>
      <c r="C15">
        <v>24.47</v>
      </c>
      <c r="D15">
        <v>17.28</v>
      </c>
      <c r="E15">
        <v>43.74</v>
      </c>
      <c r="F15">
        <f t="shared" si="0"/>
        <v>24.515000000000001</v>
      </c>
      <c r="G15">
        <v>56</v>
      </c>
      <c r="I15" t="s">
        <v>5</v>
      </c>
      <c r="J15">
        <v>1.7300800000000001</v>
      </c>
      <c r="K15">
        <v>3.9230700000000001</v>
      </c>
      <c r="L15">
        <v>2.5930800000000001</v>
      </c>
      <c r="M15">
        <v>4.0136399999999997</v>
      </c>
      <c r="N15">
        <f t="shared" si="1"/>
        <v>3.0649674999999998</v>
      </c>
      <c r="O15">
        <v>102</v>
      </c>
      <c r="Q15" t="s">
        <v>4</v>
      </c>
      <c r="R15">
        <v>84.62</v>
      </c>
      <c r="S15">
        <v>84.07</v>
      </c>
      <c r="T15">
        <v>65.930000000000007</v>
      </c>
      <c r="U15">
        <v>85.16</v>
      </c>
      <c r="V15">
        <f>AVERAGE(R15:U15)</f>
        <v>79.944999999999993</v>
      </c>
      <c r="W15">
        <v>118</v>
      </c>
      <c r="X15">
        <v>3</v>
      </c>
      <c r="Y15">
        <v>1</v>
      </c>
      <c r="Z15">
        <v>2</v>
      </c>
      <c r="AA15">
        <f t="shared" si="3"/>
        <v>31</v>
      </c>
      <c r="AB15" t="s">
        <v>5</v>
      </c>
      <c r="AC15">
        <v>0.28888999999999998</v>
      </c>
      <c r="AD15">
        <v>0.55556000000000005</v>
      </c>
      <c r="AE15">
        <v>0.46666999999999997</v>
      </c>
      <c r="AF15">
        <v>0.55556000000000005</v>
      </c>
      <c r="AG15">
        <f t="shared" si="4"/>
        <v>0.46667000000000003</v>
      </c>
      <c r="AH15">
        <v>45.000000100000001</v>
      </c>
      <c r="AJ15" t="s">
        <v>5</v>
      </c>
      <c r="AK15">
        <v>44.44</v>
      </c>
      <c r="AL15">
        <v>88.89</v>
      </c>
      <c r="AM15">
        <v>82.22</v>
      </c>
      <c r="AN15">
        <v>66.67</v>
      </c>
      <c r="AO15">
        <f t="shared" si="5"/>
        <v>70.554999999999993</v>
      </c>
      <c r="AP15">
        <v>45</v>
      </c>
    </row>
    <row r="16" spans="1:42" x14ac:dyDescent="0.25">
      <c r="A16" t="s">
        <v>4</v>
      </c>
      <c r="B16">
        <v>17.62</v>
      </c>
      <c r="C16">
        <v>43.83</v>
      </c>
      <c r="D16">
        <v>36.020000000000003</v>
      </c>
      <c r="E16">
        <v>44.18</v>
      </c>
      <c r="F16">
        <f t="shared" si="0"/>
        <v>35.412500000000001</v>
      </c>
      <c r="G16">
        <v>97</v>
      </c>
      <c r="I16" t="s">
        <v>4</v>
      </c>
      <c r="J16">
        <v>2.7813300000000001</v>
      </c>
      <c r="K16">
        <v>4.9016999999999999</v>
      </c>
      <c r="L16">
        <v>4.4719699999999998</v>
      </c>
      <c r="M16">
        <v>5.2414199999999997</v>
      </c>
      <c r="N16">
        <f t="shared" si="1"/>
        <v>4.3491049999999998</v>
      </c>
      <c r="O16">
        <v>168</v>
      </c>
      <c r="W16">
        <v>118</v>
      </c>
      <c r="X16">
        <v>13</v>
      </c>
      <c r="Y16">
        <v>6</v>
      </c>
      <c r="Z16">
        <v>8</v>
      </c>
      <c r="AA16">
        <f t="shared" si="3"/>
        <v>36.25</v>
      </c>
      <c r="AB16" t="s">
        <v>4</v>
      </c>
      <c r="AC16">
        <v>0.2</v>
      </c>
      <c r="AD16">
        <v>0.45</v>
      </c>
      <c r="AE16">
        <v>0.43332999999999999</v>
      </c>
      <c r="AF16">
        <v>0.6</v>
      </c>
      <c r="AG16">
        <f t="shared" si="4"/>
        <v>0.42083250000000005</v>
      </c>
      <c r="AH16">
        <v>60.000000100000001</v>
      </c>
      <c r="AJ16" t="s">
        <v>4</v>
      </c>
      <c r="AK16">
        <v>95.59</v>
      </c>
      <c r="AL16">
        <v>76.47</v>
      </c>
      <c r="AM16">
        <v>76.47</v>
      </c>
      <c r="AN16">
        <v>94.12</v>
      </c>
      <c r="AO16">
        <f t="shared" si="5"/>
        <v>85.662499999999994</v>
      </c>
      <c r="AP16">
        <v>68</v>
      </c>
    </row>
    <row r="17" spans="1:42" x14ac:dyDescent="0.25">
      <c r="A17" t="s">
        <v>3</v>
      </c>
      <c r="B17">
        <v>22.85</v>
      </c>
      <c r="C17">
        <v>27.6</v>
      </c>
      <c r="D17">
        <v>21.64</v>
      </c>
      <c r="E17">
        <v>43.05</v>
      </c>
      <c r="F17">
        <f t="shared" si="0"/>
        <v>28.785</v>
      </c>
      <c r="G17">
        <v>92</v>
      </c>
      <c r="I17" t="s">
        <v>3</v>
      </c>
      <c r="J17">
        <v>2.9036</v>
      </c>
      <c r="K17">
        <v>3.05097</v>
      </c>
      <c r="L17">
        <v>2.41804</v>
      </c>
      <c r="M17">
        <v>5.0497699999999996</v>
      </c>
      <c r="N17">
        <f t="shared" si="1"/>
        <v>3.3555950000000001</v>
      </c>
      <c r="O17">
        <v>101</v>
      </c>
      <c r="W17">
        <v>118</v>
      </c>
      <c r="X17">
        <v>0</v>
      </c>
      <c r="Y17">
        <v>0</v>
      </c>
      <c r="Z17">
        <v>0</v>
      </c>
      <c r="AA17">
        <f t="shared" si="3"/>
        <v>29.5</v>
      </c>
      <c r="AB17" t="s">
        <v>3</v>
      </c>
      <c r="AC17">
        <v>0</v>
      </c>
      <c r="AD17">
        <v>0.125</v>
      </c>
      <c r="AE17">
        <v>0.875</v>
      </c>
      <c r="AF17">
        <v>0.75</v>
      </c>
      <c r="AG17">
        <f t="shared" si="4"/>
        <v>0.4375</v>
      </c>
      <c r="AH17">
        <v>8.0000000999999994</v>
      </c>
      <c r="AJ17" t="s">
        <v>3</v>
      </c>
      <c r="AK17">
        <v>100</v>
      </c>
      <c r="AL17">
        <v>100</v>
      </c>
      <c r="AM17">
        <v>100</v>
      </c>
      <c r="AN17">
        <v>100</v>
      </c>
      <c r="AO17">
        <f t="shared" si="5"/>
        <v>100</v>
      </c>
      <c r="AP17">
        <v>9</v>
      </c>
    </row>
    <row r="18" spans="1:42" x14ac:dyDescent="0.25">
      <c r="A18" t="s">
        <v>2</v>
      </c>
      <c r="B18">
        <v>25.93</v>
      </c>
      <c r="C18">
        <v>12.89</v>
      </c>
      <c r="D18">
        <v>8.5500000000000007</v>
      </c>
      <c r="E18">
        <v>36.4</v>
      </c>
      <c r="F18">
        <f t="shared" si="0"/>
        <v>20.942500000000003</v>
      </c>
      <c r="G18">
        <v>9</v>
      </c>
      <c r="I18" t="s">
        <v>2</v>
      </c>
      <c r="J18">
        <v>1.76423</v>
      </c>
      <c r="K18">
        <v>1.528</v>
      </c>
      <c r="L18">
        <v>0.87197000000000002</v>
      </c>
      <c r="M18">
        <v>2.49316</v>
      </c>
      <c r="N18">
        <f t="shared" si="1"/>
        <v>1.6643400000000002</v>
      </c>
      <c r="O18">
        <v>11</v>
      </c>
      <c r="W18">
        <v>118</v>
      </c>
      <c r="X18">
        <v>0</v>
      </c>
      <c r="Y18">
        <v>0</v>
      </c>
      <c r="Z18">
        <v>0</v>
      </c>
      <c r="AA18">
        <f t="shared" si="3"/>
        <v>29.5</v>
      </c>
      <c r="AB18" t="s">
        <v>2</v>
      </c>
      <c r="AC18">
        <v>0</v>
      </c>
      <c r="AD18">
        <v>0</v>
      </c>
      <c r="AE18">
        <v>0</v>
      </c>
      <c r="AF18">
        <v>0</v>
      </c>
      <c r="AG18">
        <f t="shared" si="4"/>
        <v>0</v>
      </c>
      <c r="AH18" s="2">
        <v>9.9999999999999995E-8</v>
      </c>
      <c r="AJ18" t="s">
        <v>2</v>
      </c>
      <c r="AK18">
        <v>0</v>
      </c>
      <c r="AL18">
        <v>0</v>
      </c>
      <c r="AM18">
        <v>0</v>
      </c>
      <c r="AN18">
        <v>0</v>
      </c>
      <c r="AO18">
        <f t="shared" si="5"/>
        <v>0</v>
      </c>
      <c r="AP18">
        <v>0</v>
      </c>
    </row>
    <row r="19" spans="1:42" x14ac:dyDescent="0.25">
      <c r="A19" t="s">
        <v>1</v>
      </c>
      <c r="B19">
        <v>19.77</v>
      </c>
      <c r="C19">
        <v>36.549999999999997</v>
      </c>
      <c r="D19">
        <v>21.45</v>
      </c>
      <c r="E19">
        <v>33.85</v>
      </c>
      <c r="F19">
        <f t="shared" si="0"/>
        <v>27.905000000000001</v>
      </c>
      <c r="G19">
        <v>110</v>
      </c>
      <c r="I19" t="s">
        <v>1</v>
      </c>
      <c r="J19">
        <v>3.1021100000000001</v>
      </c>
      <c r="K19">
        <v>3.11747</v>
      </c>
      <c r="L19">
        <v>2.0366900000000001</v>
      </c>
      <c r="M19">
        <v>2.8103400000000001</v>
      </c>
      <c r="N19">
        <f t="shared" si="1"/>
        <v>2.7666525000000002</v>
      </c>
      <c r="O19">
        <v>224</v>
      </c>
      <c r="Q19" t="s">
        <v>1</v>
      </c>
      <c r="R19">
        <v>35.15</v>
      </c>
      <c r="S19">
        <v>47.49</v>
      </c>
      <c r="T19">
        <v>48.24</v>
      </c>
      <c r="U19">
        <v>33.869999999999997</v>
      </c>
      <c r="V19">
        <f>AVERAGE(R19:U19)</f>
        <v>41.1875</v>
      </c>
      <c r="W19">
        <v>118</v>
      </c>
      <c r="X19">
        <v>81</v>
      </c>
      <c r="Y19">
        <v>54</v>
      </c>
      <c r="Z19">
        <v>33</v>
      </c>
      <c r="AA19">
        <f t="shared" si="3"/>
        <v>71.5</v>
      </c>
      <c r="AB19" t="s">
        <v>1</v>
      </c>
      <c r="AC19">
        <v>6.7419999999999994E-2</v>
      </c>
      <c r="AD19">
        <v>0.33707999999999999</v>
      </c>
      <c r="AE19">
        <v>0.41572999999999999</v>
      </c>
      <c r="AF19">
        <v>0.47191</v>
      </c>
      <c r="AG19">
        <f t="shared" si="4"/>
        <v>0.32303500000000002</v>
      </c>
      <c r="AH19">
        <v>89.000000099999994</v>
      </c>
      <c r="AJ19" t="s">
        <v>1</v>
      </c>
      <c r="AK19">
        <v>88.76</v>
      </c>
      <c r="AL19">
        <v>46.07</v>
      </c>
      <c r="AM19">
        <v>69.66</v>
      </c>
      <c r="AN19">
        <v>71.91</v>
      </c>
      <c r="AO19">
        <f t="shared" si="5"/>
        <v>69.099999999999994</v>
      </c>
      <c r="AP19">
        <v>89</v>
      </c>
    </row>
    <row r="20" spans="1:42" x14ac:dyDescent="0.25">
      <c r="A20" t="s">
        <v>0</v>
      </c>
      <c r="B20">
        <v>9.27</v>
      </c>
      <c r="C20">
        <v>33.78</v>
      </c>
      <c r="D20">
        <v>35.979999999999997</v>
      </c>
      <c r="E20">
        <v>37.69</v>
      </c>
      <c r="F20">
        <f t="shared" si="0"/>
        <v>29.18</v>
      </c>
      <c r="G20">
        <v>57</v>
      </c>
      <c r="I20" t="s">
        <v>0</v>
      </c>
      <c r="J20">
        <v>1.2766200000000001</v>
      </c>
      <c r="K20">
        <v>2.4073000000000002</v>
      </c>
      <c r="L20">
        <v>2.5696099999999999</v>
      </c>
      <c r="M20">
        <v>2.4152200000000001</v>
      </c>
      <c r="N20">
        <f t="shared" si="1"/>
        <v>2.1671875000000003</v>
      </c>
      <c r="O20">
        <v>86</v>
      </c>
      <c r="Q20" t="s">
        <v>0</v>
      </c>
      <c r="R20">
        <v>100</v>
      </c>
      <c r="S20">
        <v>100</v>
      </c>
      <c r="T20">
        <v>100</v>
      </c>
      <c r="U20">
        <v>100</v>
      </c>
      <c r="V20">
        <f>AVERAGE(R20:U20)</f>
        <v>100</v>
      </c>
      <c r="W20">
        <v>118</v>
      </c>
      <c r="X20">
        <v>2</v>
      </c>
      <c r="Y20">
        <v>0</v>
      </c>
      <c r="Z20">
        <v>2</v>
      </c>
      <c r="AA20">
        <f t="shared" si="3"/>
        <v>30.5</v>
      </c>
      <c r="AB20" t="s">
        <v>0</v>
      </c>
      <c r="AC20">
        <v>0.28000000000000003</v>
      </c>
      <c r="AD20">
        <v>0.28000000000000003</v>
      </c>
      <c r="AE20">
        <v>0.2</v>
      </c>
      <c r="AF20">
        <v>0.64</v>
      </c>
      <c r="AG20">
        <f t="shared" si="4"/>
        <v>0.35</v>
      </c>
      <c r="AH20">
        <v>25.000000100000001</v>
      </c>
      <c r="AJ20" t="s">
        <v>0</v>
      </c>
      <c r="AK20">
        <v>80.77</v>
      </c>
      <c r="AL20">
        <v>57.69</v>
      </c>
      <c r="AM20">
        <v>76.92</v>
      </c>
      <c r="AN20">
        <v>80.77</v>
      </c>
      <c r="AO20">
        <f t="shared" si="5"/>
        <v>74.037499999999994</v>
      </c>
      <c r="AP20">
        <v>26</v>
      </c>
    </row>
    <row r="21" spans="1:42" x14ac:dyDescent="0.25">
      <c r="B21">
        <f>AVERAGE(B4:B20)</f>
        <v>22.181764705882351</v>
      </c>
      <c r="C21">
        <f>AVERAGE(C4:C20)</f>
        <v>37.140588235294125</v>
      </c>
      <c r="D21">
        <f>AVERAGE(D4:D20)</f>
        <v>29.285294117647059</v>
      </c>
      <c r="E21">
        <f>AVERAGE(E4:E20)</f>
        <v>46.866470588235281</v>
      </c>
      <c r="F21">
        <f>AVERAGE(F4:F20)</f>
        <v>33.868529411764705</v>
      </c>
      <c r="J21">
        <f>AVERAGE(J4:J20)</f>
        <v>3.3828576470588234</v>
      </c>
      <c r="K21">
        <f>AVERAGE(K4:K20)</f>
        <v>3.9841458823529421</v>
      </c>
      <c r="L21">
        <f>AVERAGE(L4:L20)</f>
        <v>3.2497399999999996</v>
      </c>
      <c r="M21">
        <f>AVERAGE(M4:M20)</f>
        <v>4.7723411764705883</v>
      </c>
      <c r="N21">
        <f>AVERAGE(N4:N20)</f>
        <v>3.8472711764705885</v>
      </c>
      <c r="R21">
        <f>AVERAGE(R4:R20)</f>
        <v>58.050714285714285</v>
      </c>
      <c r="S21">
        <f>AVERAGE(S4:S20)</f>
        <v>51.469285714285711</v>
      </c>
      <c r="T21">
        <f>AVERAGE(T4:T20)</f>
        <v>51.927857142857142</v>
      </c>
      <c r="U21">
        <f>AVERAGE(U4:U20)</f>
        <v>56.488571428571433</v>
      </c>
      <c r="AC21">
        <f>AVERAGE(AC4:AC20)</f>
        <v>0.21208411764705884</v>
      </c>
      <c r="AD21">
        <f>AVERAGE(AD4:AD20)</f>
        <v>0.3791729411764706</v>
      </c>
      <c r="AE21">
        <f>AVERAGE(AE4:AE20)</f>
        <v>0.38789823529411765</v>
      </c>
      <c r="AF21">
        <f>AVERAGE(AF4:AF20)</f>
        <v>0.6025223529411764</v>
      </c>
      <c r="AG21">
        <f>AVERAGE(AG4:AG20)</f>
        <v>0.39541941176470585</v>
      </c>
      <c r="AK21">
        <f>AVERAGE(AK4:AK20)</f>
        <v>62.835882352941191</v>
      </c>
      <c r="AL21">
        <f>AVERAGE(AL4:AL20)</f>
        <v>66.824705882352944</v>
      </c>
      <c r="AM21">
        <f>AVERAGE(AM4:AM20)</f>
        <v>65.296470588235309</v>
      </c>
      <c r="AN21">
        <f>AVERAGE(AN4:AN20)</f>
        <v>67.530588235294118</v>
      </c>
    </row>
    <row r="23" spans="1:42" x14ac:dyDescent="0.25">
      <c r="B23">
        <f>_xlfn.T.TEST(B4:B20,$G4:$G20,2,1)</f>
        <v>2.7559869494087026E-4</v>
      </c>
      <c r="C23">
        <f>_xlfn.T.TEST(C4:C20,$G4:$G20,2,1)</f>
        <v>1.186968494951304E-3</v>
      </c>
      <c r="D23">
        <f>_xlfn.T.TEST(D4:D20,$G4:$G20,2,1)</f>
        <v>4.9831346834445817E-4</v>
      </c>
      <c r="E23">
        <f>_xlfn.T.TEST(E4:E20,$G4:$G20,2,1)</f>
        <v>8.2900140527219935E-3</v>
      </c>
      <c r="J23">
        <f>_xlfn.T.TEST(J4:J20,$N4:$N20,2,1)</f>
        <v>2.3784521886992378E-2</v>
      </c>
      <c r="K23">
        <f>_xlfn.T.TEST(K4:K20,$N4:$N20,2,1)</f>
        <v>0.27328146669685782</v>
      </c>
      <c r="L23">
        <f>_xlfn.T.TEST(L4:L20,$N4:$N20,2,1)</f>
        <v>2.8958082891164733E-4</v>
      </c>
      <c r="M23">
        <f>_xlfn.T.TEST(M4:M20,$N4:$N20,2,1)</f>
        <v>3.2309848620303972E-7</v>
      </c>
      <c r="R23">
        <f>_xlfn.T.TEST(R4:R20,$V4:$V20,2,1)</f>
        <v>0.20507370099651748</v>
      </c>
      <c r="S23">
        <f>_xlfn.T.TEST(S4:S20,$V4:$V20,2,1)</f>
        <v>0.68226458185850269</v>
      </c>
      <c r="T23">
        <f>_xlfn.T.TEST(T4:T20,$V4:$V20,2,1)</f>
        <v>0.76728561745797474</v>
      </c>
      <c r="U23">
        <f>_xlfn.T.TEST(U4:U20,$V4:$V20,2,1)</f>
        <v>0.42399054062007069</v>
      </c>
      <c r="AC23">
        <f>_xlfn.T.TEST(AC4:AC20,$AG4:$AG20,2,1)</f>
        <v>1.3494183413496035E-5</v>
      </c>
      <c r="AD23">
        <f>_xlfn.T.TEST(AD4:AD20,$AG4:$AG20,2,1)</f>
        <v>0.58703818791561535</v>
      </c>
      <c r="AE23">
        <f>_xlfn.T.TEST(AE4:AE20,$AG4:$AG20,2,1)</f>
        <v>0.82762836166030385</v>
      </c>
      <c r="AF23">
        <f>_xlfn.T.TEST(AF4:AF20,$AG4:$AG20,2,1)</f>
        <v>4.9121611940557322E-7</v>
      </c>
      <c r="AK23">
        <f>_xlfn.T.TEST(AK4:AK20,$AO4:$AO20,2,1)</f>
        <v>0.32813096599636005</v>
      </c>
      <c r="AL23">
        <f>_xlfn.T.TEST(AL4:AL20,$AO4:$AO20,2,1)</f>
        <v>0.69258905781062186</v>
      </c>
      <c r="AM23">
        <f>_xlfn.T.TEST(AM4:AM20,$AO4:$AO20,2,1)</f>
        <v>0.90179632120088582</v>
      </c>
      <c r="AN23">
        <f>_xlfn.T.TEST(AN4:AN20,$AO4:$AO20,2,1)</f>
        <v>0.17363495354313249</v>
      </c>
    </row>
    <row r="24" spans="1:42" x14ac:dyDescent="0.25">
      <c r="B24">
        <f>AVERAGE(B4:B20)-AVERAGE($F4:$F20)</f>
        <v>-11.686764705882354</v>
      </c>
      <c r="C24">
        <f t="shared" ref="C24:E24" si="6">AVERAGE(C4:C20)-AVERAGE($F4:$F20)</f>
        <v>3.2720588235294201</v>
      </c>
      <c r="D24">
        <f t="shared" si="6"/>
        <v>-4.583235294117646</v>
      </c>
      <c r="E24">
        <f t="shared" si="6"/>
        <v>12.997941176470576</v>
      </c>
      <c r="J24">
        <f>AVERAGE(J4:J20)-AVERAGE($N4:$N20)</f>
        <v>-0.46441352941176506</v>
      </c>
      <c r="K24">
        <f t="shared" ref="K24:M24" si="7">AVERAGE(K4:K20)-AVERAGE($N4:$N20)</f>
        <v>0.13687470588235362</v>
      </c>
      <c r="L24">
        <f t="shared" si="7"/>
        <v>-0.59753117647058884</v>
      </c>
      <c r="M24">
        <f t="shared" si="7"/>
        <v>0.92506999999999984</v>
      </c>
      <c r="R24">
        <f>AVERAGE(R4:R20)-AVERAGE($V4:$V20)</f>
        <v>3.5666071428571513</v>
      </c>
      <c r="S24">
        <f>AVERAGE(S4:S20)-AVERAGE($V4:$V20)</f>
        <v>-3.0148214285714232</v>
      </c>
      <c r="T24">
        <f>AVERAGE(T4:T20)-AVERAGE($V4:$V20)</f>
        <v>-2.5562499999999915</v>
      </c>
      <c r="U24">
        <f>AVERAGE(U4:U20)-AVERAGE($V4:$V20)</f>
        <v>2.0044642857142989</v>
      </c>
      <c r="AC24">
        <f>AVERAGE(AC4:AC20)-AVERAGE($AG4:$AG20)</f>
        <v>-0.18333529411764701</v>
      </c>
      <c r="AD24">
        <f>AVERAGE(AD4:AD20)-AVERAGE($AG4:$AG20)</f>
        <v>-1.6246470588235251E-2</v>
      </c>
      <c r="AE24">
        <f>AVERAGE(AE4:AE20)-AVERAGE($AG4:$AG20)</f>
        <v>-7.5211764705881978E-3</v>
      </c>
      <c r="AF24">
        <f>AVERAGE(AF4:AF20)-AVERAGE($AG4:$AG20)</f>
        <v>0.20710294117647055</v>
      </c>
      <c r="AK24">
        <f>AVERAGE(AK4:AK20)-AVERAGE($AO4:$AO20)</f>
        <v>-2.7860294117646944</v>
      </c>
      <c r="AL24">
        <f>AVERAGE(AL4:AL20)-AVERAGE($AO4:$AO20)</f>
        <v>1.2027941176470591</v>
      </c>
      <c r="AM24">
        <f>AVERAGE(AM4:AM20)-AVERAGE($AO4:$AO20)</f>
        <v>-0.32544117647057647</v>
      </c>
      <c r="AN24">
        <f>AVERAGE(AN4:AN20)-AVERAGE($AO4:$AO20)</f>
        <v>1.9086764705882331</v>
      </c>
    </row>
    <row r="25" spans="1:42" x14ac:dyDescent="0.25">
      <c r="B25" t="b">
        <f>B23&lt;0.05</f>
        <v>1</v>
      </c>
      <c r="C25" t="b">
        <f t="shared" ref="C25:E25" si="8">C23&lt;0.05</f>
        <v>1</v>
      </c>
      <c r="D25" t="b">
        <f t="shared" si="8"/>
        <v>1</v>
      </c>
      <c r="E25" t="b">
        <f t="shared" si="8"/>
        <v>1</v>
      </c>
      <c r="J25" t="b">
        <f>J23&lt;0.05</f>
        <v>1</v>
      </c>
      <c r="K25" t="b">
        <f t="shared" ref="K25:M25" si="9">K23&lt;0.05</f>
        <v>0</v>
      </c>
      <c r="L25" t="b">
        <f t="shared" si="9"/>
        <v>1</v>
      </c>
      <c r="M25" t="b">
        <f t="shared" si="9"/>
        <v>1</v>
      </c>
      <c r="R25" t="b">
        <f>R23&lt;0.05</f>
        <v>0</v>
      </c>
      <c r="S25" t="b">
        <f t="shared" ref="S25:U25" si="10">S23&lt;0.05</f>
        <v>0</v>
      </c>
      <c r="T25" t="b">
        <f t="shared" si="10"/>
        <v>0</v>
      </c>
      <c r="U25" t="b">
        <f t="shared" si="10"/>
        <v>0</v>
      </c>
      <c r="AC25" t="b">
        <f>AC23&lt;0.05</f>
        <v>1</v>
      </c>
      <c r="AD25" t="b">
        <f t="shared" ref="AD25:AF25" si="11">AD23&lt;0.05</f>
        <v>0</v>
      </c>
      <c r="AE25" t="b">
        <f t="shared" si="11"/>
        <v>0</v>
      </c>
      <c r="AF25" t="b">
        <f t="shared" si="11"/>
        <v>1</v>
      </c>
      <c r="AK25" t="b">
        <f>AK23&lt;0.05</f>
        <v>0</v>
      </c>
      <c r="AL25" t="b">
        <f t="shared" ref="AL25:AN25" si="12">AL23&lt;0.05</f>
        <v>0</v>
      </c>
      <c r="AM25" t="b">
        <f t="shared" si="12"/>
        <v>0</v>
      </c>
      <c r="AN25" t="b">
        <f t="shared" si="12"/>
        <v>0</v>
      </c>
    </row>
    <row r="26" spans="1:42" x14ac:dyDescent="0.25">
      <c r="B26">
        <f>B24/AVERAGE($F4:$F20)</f>
        <v>-0.34506265577101775</v>
      </c>
      <c r="C26">
        <f>C24/AVERAGE($F4:$F20)</f>
        <v>9.661059633704748E-2</v>
      </c>
      <c r="D26">
        <f>D24/AVERAGE($F4:$F20)</f>
        <v>-0.13532430766024331</v>
      </c>
      <c r="E26">
        <f>E24/AVERAGE($F4:$F20)</f>
        <v>0.38377636709421342</v>
      </c>
      <c r="J26">
        <f>J24/AVERAGE($N4:$N20)</f>
        <v>-0.12071244997026931</v>
      </c>
      <c r="K26">
        <f>K24/AVERAGE($N4:$N20)</f>
        <v>3.5577088176019817E-2</v>
      </c>
      <c r="L26">
        <f>L24/AVERAGE($N4:$N20)</f>
        <v>-0.15531298654615563</v>
      </c>
      <c r="M26">
        <f>M24/AVERAGE($N4:$N20)</f>
        <v>0.24044834834040502</v>
      </c>
      <c r="R26">
        <f>R24/AVERAGE($V4:$V20)</f>
        <v>6.5461422236497702E-2</v>
      </c>
      <c r="S26">
        <f>S24/AVERAGE($V4:$V20)</f>
        <v>-5.5333960427516454E-2</v>
      </c>
      <c r="T26">
        <f>T24/AVERAGE($V4:$V20)</f>
        <v>-4.6917351390149666E-2</v>
      </c>
      <c r="U26">
        <f>U24/AVERAGE($V4:$V20)</f>
        <v>3.678988958116907E-2</v>
      </c>
      <c r="AC26">
        <f>AC24/AVERAGE($AG4:$AG20)</f>
        <v>-0.46364768310044574</v>
      </c>
      <c r="AD26">
        <f>AD24/AVERAGE($AG4:$AG20)</f>
        <v>-4.108667937097308E-2</v>
      </c>
      <c r="AE26">
        <f>AE24/AVERAGE($AG4:$AG20)</f>
        <v>-1.9020756813688425E-2</v>
      </c>
      <c r="AF26">
        <f>AF24/AVERAGE($AG4:$AG20)</f>
        <v>0.52375511928510743</v>
      </c>
      <c r="AK26">
        <f>AK24/AVERAGE($AO4:$AO20)</f>
        <v>-4.2455779431636941E-2</v>
      </c>
      <c r="AL26">
        <f>AL24/AVERAGE($AO4:$AO20)</f>
        <v>1.8329153864943788E-2</v>
      </c>
      <c r="AM26">
        <f>AM24/AVERAGE($AO4:$AO20)</f>
        <v>-4.9593370220221457E-3</v>
      </c>
      <c r="AN26">
        <f>AN24/AVERAGE($AO4:$AO20)</f>
        <v>2.9085962588715625E-2</v>
      </c>
    </row>
    <row r="27" spans="1:42" x14ac:dyDescent="0.25">
      <c r="B27" t="str">
        <f>IF(AND(B25,B26&gt;0),"\ora{"&amp;ROUND(B26,3)&amp;"}",IF(AND(B25,B26&lt;0),"\blu{"&amp;ROUND(B26,3)&amp;"}",ROUND(B26,3)))</f>
        <v>\blu{-0.345}</v>
      </c>
      <c r="C27" t="str">
        <f>IF(AND(C25,C26&gt;0),"\ora{"&amp;ROUND(C26,3)&amp;"}",IF(AND(C25,C26&lt;0),"\blu{"&amp;ROUND(C26,3)&amp;"}",ROUND(C26,3)))</f>
        <v>\ora{0.097}</v>
      </c>
      <c r="D27" t="str">
        <f>IF(AND(D25,D26&gt;0),"\ora{"&amp;ROUND(D26,3)&amp;"}",IF(AND(D25,D26&lt;0),"\blu{"&amp;ROUND(D26,3)&amp;"}",ROUND(D26,3)))</f>
        <v>\blu{-0.135}</v>
      </c>
      <c r="E27" t="str">
        <f>IF(AND(E25,E26&gt;0),"\ora{"&amp;ROUND(E26,3)&amp;"}",IF(AND(E25,E26&lt;0),"\blu{"&amp;ROUND(E26,3)&amp;"}",ROUND(E26,3)))</f>
        <v>\ora{0.384}</v>
      </c>
      <c r="J27" t="str">
        <f>IF(AND(J25,J26&gt;0),"\ora{"&amp;ROUND(J26,3)&amp;"}",IF(AND(J25,J26&lt;0),"\blu{"&amp;ROUND(J26,3)&amp;"}",ROUND(J26,3)))</f>
        <v>\blu{-0.121}</v>
      </c>
      <c r="K27">
        <f>IF(AND(K25,K26&gt;0),"\ora{"&amp;ROUND(K26,3)&amp;"}",IF(AND(K25,K26&lt;0),"\blu{"&amp;ROUND(K26,3)&amp;"}",ROUND(K26,3)))</f>
        <v>3.5999999999999997E-2</v>
      </c>
      <c r="L27" t="str">
        <f>IF(AND(L25,L26&gt;0),"\ora{"&amp;ROUND(L26,3)&amp;"}",IF(AND(L25,L26&lt;0),"\blu{"&amp;ROUND(L26,3)&amp;"}",ROUND(L26,3)))</f>
        <v>\blu{-0.155}</v>
      </c>
      <c r="M27" t="str">
        <f>IF(AND(M25,M26&gt;0),"\ora{"&amp;ROUND(M26,3)&amp;"}",IF(AND(M25,M26&lt;0),"\blu{"&amp;ROUND(M26,3)&amp;"}",ROUND(M26,3)))</f>
        <v>\ora{0.24}</v>
      </c>
      <c r="R27">
        <f>IF(AND(R25,R26&gt;0),"\ora{"&amp;ROUND(R26,3)&amp;"}",IF(AND(R25,R26&lt;0),"\blu{"&amp;ROUND(R26,3)&amp;"}",ROUND(R26,3)))</f>
        <v>6.5000000000000002E-2</v>
      </c>
      <c r="S27">
        <f>IF(AND(S25,S26&gt;0),"\ora{"&amp;ROUND(S26,3)&amp;"}",IF(AND(S25,S26&lt;0),"\blu{"&amp;ROUND(S26,3)&amp;"}",ROUND(S26,3)))</f>
        <v>-5.5E-2</v>
      </c>
      <c r="T27">
        <f>IF(AND(T25,T26&gt;0),"\ora{"&amp;ROUND(T26,3)&amp;"}",IF(AND(T25,T26&lt;0),"\blu{"&amp;ROUND(T26,3)&amp;"}",ROUND(T26,3)))</f>
        <v>-4.7E-2</v>
      </c>
      <c r="U27">
        <f>IF(AND(U25,U26&gt;0),"\ora{"&amp;ROUND(U26,3)&amp;"}",IF(AND(U25,U26&lt;0),"\blu{"&amp;ROUND(U26,3)&amp;"}",ROUND(U26,3)))</f>
        <v>3.6999999999999998E-2</v>
      </c>
      <c r="AC27" t="str">
        <f>IF(AND(AC25,AC26&gt;0),"\ora{"&amp;ROUND(AC26,3)&amp;"}",IF(AND(AC25,AC26&lt;0),"\blu{"&amp;ROUND(AC26,3)&amp;"}",ROUND(AC26,3)))</f>
        <v>\blu{-0.464}</v>
      </c>
      <c r="AD27">
        <f>IF(AND(AD25,AD26&gt;0),"\ora{"&amp;ROUND(AD26,3)&amp;"}",IF(AND(AD25,AD26&lt;0),"\blu{"&amp;ROUND(AD26,3)&amp;"}",ROUND(AD26,3)))</f>
        <v>-4.1000000000000002E-2</v>
      </c>
      <c r="AE27">
        <f>IF(AND(AE25,AE26&gt;0),"\ora{"&amp;ROUND(AE26,3)&amp;"}",IF(AND(AE25,AE26&lt;0),"\blu{"&amp;ROUND(AE26,3)&amp;"}",ROUND(AE26,3)))</f>
        <v>-1.9E-2</v>
      </c>
      <c r="AF27" t="str">
        <f>IF(AND(AF25,AF26&gt;0),"\ora{"&amp;ROUND(AF26,3)&amp;"}",IF(AND(AF25,AF26&lt;0),"\blu{"&amp;ROUND(AF26,3)&amp;"}",ROUND(AF26,3)))</f>
        <v>\ora{0.524}</v>
      </c>
      <c r="AK27">
        <f>IF(AND(AK25,AK26&gt;0),"\ora{"&amp;ROUND(AK26,3)&amp;"}",IF(AND(AK25,AK26&lt;0),"\blu{"&amp;ROUND(AK26,3)&amp;"}",ROUND(AK26,3)))</f>
        <v>-4.2000000000000003E-2</v>
      </c>
      <c r="AL27">
        <f>IF(AND(AL25,AL26&gt;0),"\ora{"&amp;ROUND(AL26,3)&amp;"}",IF(AND(AL25,AL26&lt;0),"\blu{"&amp;ROUND(AL26,3)&amp;"}",ROUND(AL26,3)))</f>
        <v>1.7999999999999999E-2</v>
      </c>
      <c r="AM27">
        <f>IF(AND(AM25,AM26&gt;0),"\ora{"&amp;ROUND(AM26,3)&amp;"}",IF(AND(AM25,AM26&lt;0),"\blu{"&amp;ROUND(AM26,3)&amp;"}",ROUND(AM26,3)))</f>
        <v>-5.0000000000000001E-3</v>
      </c>
      <c r="AN27">
        <f>IF(AND(AN25,AN26&gt;0),"\ora{"&amp;ROUND(AN26,3)&amp;"}",IF(AND(AN25,AN26&lt;0),"\blu{"&amp;ROUND(AN26,3)&amp;"}",ROUND(AN26,3)))</f>
        <v>2.9000000000000001E-2</v>
      </c>
    </row>
    <row r="31" spans="1:42" x14ac:dyDescent="0.25">
      <c r="I31" t="s">
        <v>101</v>
      </c>
      <c r="J31">
        <v>-11.686764705882354</v>
      </c>
      <c r="K31">
        <v>3.2720588235294201</v>
      </c>
      <c r="L31">
        <v>-4.583235294117646</v>
      </c>
      <c r="M31">
        <v>12.997941176470576</v>
      </c>
    </row>
    <row r="32" spans="1:42" x14ac:dyDescent="0.25">
      <c r="J32" t="b">
        <v>1</v>
      </c>
      <c r="K32" t="b">
        <v>1</v>
      </c>
      <c r="L32" t="b">
        <v>1</v>
      </c>
      <c r="M32" t="b">
        <v>1</v>
      </c>
    </row>
    <row r="33" spans="9:17" x14ac:dyDescent="0.25">
      <c r="I33" t="s">
        <v>102</v>
      </c>
      <c r="J33">
        <v>-0.46441352941176506</v>
      </c>
      <c r="K33">
        <v>0.13687470588235362</v>
      </c>
      <c r="L33">
        <v>-0.59753117647058884</v>
      </c>
      <c r="M33">
        <v>0.92506999999999984</v>
      </c>
    </row>
    <row r="34" spans="9:17" x14ac:dyDescent="0.25">
      <c r="J34" t="b">
        <v>1</v>
      </c>
      <c r="K34" t="b">
        <v>0</v>
      </c>
      <c r="L34" t="b">
        <v>1</v>
      </c>
      <c r="M34" t="b">
        <v>1</v>
      </c>
    </row>
    <row r="35" spans="9:17" x14ac:dyDescent="0.25">
      <c r="I35" t="s">
        <v>103</v>
      </c>
      <c r="J35">
        <v>3.5666071428571513</v>
      </c>
      <c r="K35">
        <v>-3.0148214285714232</v>
      </c>
      <c r="L35">
        <v>-2.5562499999999915</v>
      </c>
      <c r="M35">
        <v>2.0044642857142989</v>
      </c>
    </row>
    <row r="36" spans="9:17" x14ac:dyDescent="0.25">
      <c r="J36" t="b">
        <v>0</v>
      </c>
      <c r="K36" t="b">
        <v>0</v>
      </c>
      <c r="L36" t="b">
        <v>0</v>
      </c>
      <c r="M36" t="b">
        <v>0</v>
      </c>
    </row>
    <row r="37" spans="9:17" x14ac:dyDescent="0.25">
      <c r="I37" t="s">
        <v>104</v>
      </c>
      <c r="J37">
        <v>-0.18333529411764701</v>
      </c>
      <c r="K37">
        <v>-1.6246470588235251E-2</v>
      </c>
      <c r="L37">
        <v>-7.5211764705881978E-3</v>
      </c>
      <c r="M37">
        <v>0.20710294117647055</v>
      </c>
      <c r="Q37" t="s">
        <v>105</v>
      </c>
    </row>
    <row r="38" spans="9:17" x14ac:dyDescent="0.25">
      <c r="J38" t="b">
        <v>1</v>
      </c>
      <c r="K38" t="b">
        <v>0</v>
      </c>
      <c r="L38" t="b">
        <v>0</v>
      </c>
      <c r="M38" t="b">
        <v>1</v>
      </c>
    </row>
    <row r="39" spans="9:17" x14ac:dyDescent="0.25">
      <c r="I39" t="s">
        <v>92</v>
      </c>
      <c r="J39">
        <v>-2.7860294117646944</v>
      </c>
      <c r="K39">
        <v>1.2027941176470591</v>
      </c>
      <c r="L39">
        <v>-0.32544117647057647</v>
      </c>
      <c r="M39">
        <v>1.9086764705882331</v>
      </c>
    </row>
    <row r="40" spans="9:17" x14ac:dyDescent="0.25">
      <c r="J40" t="b">
        <v>0</v>
      </c>
      <c r="K40" t="b">
        <v>0</v>
      </c>
      <c r="L40" t="b">
        <v>0</v>
      </c>
      <c r="M40" t="b">
        <v>0</v>
      </c>
    </row>
    <row r="41" spans="9:17" x14ac:dyDescent="0.25">
      <c r="I41" t="s">
        <v>99</v>
      </c>
      <c r="K41">
        <v>1</v>
      </c>
      <c r="M41">
        <v>3</v>
      </c>
    </row>
    <row r="42" spans="9:17" x14ac:dyDescent="0.25">
      <c r="I42" t="s">
        <v>100</v>
      </c>
      <c r="J42">
        <v>3</v>
      </c>
      <c r="L42">
        <v>2</v>
      </c>
    </row>
    <row r="45" spans="9:17" x14ac:dyDescent="0.25">
      <c r="J45" t="s">
        <v>22</v>
      </c>
      <c r="K45" t="s">
        <v>21</v>
      </c>
      <c r="L45" t="s">
        <v>20</v>
      </c>
      <c r="M45" t="s">
        <v>19</v>
      </c>
    </row>
    <row r="46" spans="9:17" x14ac:dyDescent="0.25">
      <c r="I46" t="s">
        <v>101</v>
      </c>
      <c r="J46" t="s">
        <v>153</v>
      </c>
      <c r="K46" t="s">
        <v>154</v>
      </c>
      <c r="L46" t="s">
        <v>155</v>
      </c>
      <c r="M46" t="s">
        <v>147</v>
      </c>
    </row>
    <row r="47" spans="9:17" x14ac:dyDescent="0.25">
      <c r="I47" t="s">
        <v>102</v>
      </c>
      <c r="J47" t="s">
        <v>156</v>
      </c>
      <c r="K47">
        <v>3.5999999999999997E-2</v>
      </c>
      <c r="L47" t="s">
        <v>157</v>
      </c>
      <c r="M47" t="s">
        <v>158</v>
      </c>
    </row>
    <row r="48" spans="9:17" x14ac:dyDescent="0.25">
      <c r="I48" t="s">
        <v>141</v>
      </c>
      <c r="J48">
        <v>6.5000000000000002E-2</v>
      </c>
      <c r="K48">
        <v>-5.5E-2</v>
      </c>
      <c r="L48">
        <v>-4.7E-2</v>
      </c>
      <c r="M48">
        <v>3.6999999999999998E-2</v>
      </c>
    </row>
    <row r="49" spans="9:13" x14ac:dyDescent="0.25">
      <c r="I49" t="s">
        <v>151</v>
      </c>
      <c r="J49" t="s">
        <v>152</v>
      </c>
      <c r="K49">
        <v>-4.1000000000000002E-2</v>
      </c>
      <c r="L49">
        <v>-1.9E-2</v>
      </c>
      <c r="M49" t="s">
        <v>150</v>
      </c>
    </row>
    <row r="50" spans="9:13" x14ac:dyDescent="0.25">
      <c r="I50" t="s">
        <v>92</v>
      </c>
      <c r="J50">
        <v>-4.2000000000000003E-2</v>
      </c>
      <c r="K50">
        <v>1.7999999999999999E-2</v>
      </c>
      <c r="L50">
        <v>-5.0000000000000001E-3</v>
      </c>
      <c r="M50">
        <v>2.9000000000000001E-2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EB0-9E42-469F-9180-14B3B0CB9E0A}">
  <dimension ref="A1:BO1048576"/>
  <sheetViews>
    <sheetView topLeftCell="W1" workbookViewId="0">
      <selection activeCell="AO4" sqref="AO4"/>
    </sheetView>
  </sheetViews>
  <sheetFormatPr defaultRowHeight="15" x14ac:dyDescent="0.25"/>
  <cols>
    <col min="1" max="1" width="32" customWidth="1"/>
    <col min="27" max="27" width="26.5703125" customWidth="1"/>
    <col min="40" max="41" width="29.42578125" customWidth="1"/>
    <col min="42" max="42" width="10.28515625" bestFit="1" customWidth="1"/>
    <col min="44" max="44" width="12" bestFit="1" customWidth="1"/>
    <col min="50" max="50" width="10.5703125" customWidth="1"/>
  </cols>
  <sheetData>
    <row r="1" spans="1:67" x14ac:dyDescent="0.25">
      <c r="A1" s="1" t="s">
        <v>24</v>
      </c>
      <c r="N1" s="1" t="s">
        <v>27</v>
      </c>
      <c r="AA1" s="1" t="s">
        <v>33</v>
      </c>
      <c r="AQ1" s="1" t="s">
        <v>34</v>
      </c>
      <c r="BD1" s="1" t="s">
        <v>35</v>
      </c>
    </row>
    <row r="2" spans="1:67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G2" t="s">
        <v>18</v>
      </c>
      <c r="N2" t="s">
        <v>25</v>
      </c>
      <c r="O2" t="s">
        <v>22</v>
      </c>
      <c r="P2" t="s">
        <v>21</v>
      </c>
      <c r="Q2" t="s">
        <v>20</v>
      </c>
      <c r="R2" t="s">
        <v>19</v>
      </c>
      <c r="T2" t="s">
        <v>26</v>
      </c>
      <c r="AA2" t="s">
        <v>23</v>
      </c>
      <c r="AB2" t="s">
        <v>22</v>
      </c>
      <c r="AC2" t="s">
        <v>21</v>
      </c>
      <c r="AD2" t="s">
        <v>20</v>
      </c>
      <c r="AE2" t="s">
        <v>19</v>
      </c>
      <c r="AG2" t="s">
        <v>28</v>
      </c>
      <c r="AH2" t="s">
        <v>29</v>
      </c>
      <c r="AI2" t="s">
        <v>30</v>
      </c>
      <c r="AJ2" t="s">
        <v>31</v>
      </c>
      <c r="AQ2" t="s">
        <v>25</v>
      </c>
      <c r="AR2" t="s">
        <v>22</v>
      </c>
      <c r="AS2" t="s">
        <v>21</v>
      </c>
      <c r="AT2" t="s">
        <v>20</v>
      </c>
      <c r="AU2" t="s">
        <v>19</v>
      </c>
      <c r="AW2" t="s">
        <v>26</v>
      </c>
      <c r="BD2" t="s">
        <v>25</v>
      </c>
      <c r="BE2" t="s">
        <v>22</v>
      </c>
      <c r="BF2" t="s">
        <v>21</v>
      </c>
      <c r="BG2" t="s">
        <v>20</v>
      </c>
      <c r="BH2" t="s">
        <v>19</v>
      </c>
      <c r="BJ2" t="s">
        <v>26</v>
      </c>
    </row>
    <row r="3" spans="1:67" x14ac:dyDescent="0.25">
      <c r="A3" t="s">
        <v>17</v>
      </c>
      <c r="B3">
        <v>24.1</v>
      </c>
      <c r="C3">
        <v>43.13</v>
      </c>
      <c r="D3">
        <v>33.35</v>
      </c>
      <c r="E3">
        <v>51.6</v>
      </c>
      <c r="G3">
        <v>1435</v>
      </c>
      <c r="AA3" t="s">
        <v>17</v>
      </c>
      <c r="AB3">
        <v>50.71</v>
      </c>
      <c r="AC3">
        <v>56.12</v>
      </c>
      <c r="AD3">
        <v>49.83</v>
      </c>
      <c r="AE3">
        <v>46.59</v>
      </c>
      <c r="AG3">
        <v>118</v>
      </c>
      <c r="AH3">
        <v>117</v>
      </c>
      <c r="AI3">
        <v>87</v>
      </c>
      <c r="AJ3">
        <v>69</v>
      </c>
    </row>
    <row r="4" spans="1:67" x14ac:dyDescent="0.25">
      <c r="A4" t="s">
        <v>16</v>
      </c>
      <c r="B4">
        <v>24.74</v>
      </c>
      <c r="C4">
        <v>25.46</v>
      </c>
      <c r="D4">
        <v>21.62</v>
      </c>
      <c r="E4">
        <v>35.69</v>
      </c>
      <c r="F4">
        <f>AVERAGE(B4:E4)</f>
        <v>26.877500000000001</v>
      </c>
      <c r="G4">
        <v>88</v>
      </c>
      <c r="H4">
        <f>_xlfn.T.TEST(B4:E4,$B21:$E21,2,1)</f>
        <v>0.12481215675250049</v>
      </c>
      <c r="I4">
        <f>AVERAGE(B4:E4)-AVERAGE(B$21:E$21)</f>
        <v>-6.9910294117647034</v>
      </c>
      <c r="J4" t="b">
        <f>H4&lt;0.05</f>
        <v>0</v>
      </c>
      <c r="K4" s="6">
        <f>I4/AVERAGE(B$21:E$21)</f>
        <v>-0.20641668041648931</v>
      </c>
      <c r="L4">
        <f>IF(AND(J4,K4&gt;0),"\ora{"&amp;ROUND(K4,3)&amp;"}",IF(AND(J4,K4&lt;0),"\blu{"&amp;ROUND(K4,3)&amp;"}",ROUND(K4,3)))</f>
        <v>-0.20599999999999999</v>
      </c>
      <c r="N4" t="s">
        <v>16</v>
      </c>
      <c r="O4">
        <v>6.9186800000000002</v>
      </c>
      <c r="P4">
        <v>4.3160600000000002</v>
      </c>
      <c r="Q4">
        <v>3.5965099999999999</v>
      </c>
      <c r="R4">
        <v>6.8430299999999997</v>
      </c>
      <c r="S4">
        <f>AVERAGE(O4:R4)</f>
        <v>5.4185699999999999</v>
      </c>
      <c r="T4">
        <v>334</v>
      </c>
      <c r="U4">
        <f>_xlfn.T.TEST(O4:R4,$O$21:$R$21,2,1)</f>
        <v>0.13450785057958548</v>
      </c>
      <c r="V4">
        <f>AVERAGE(O4:R4)-AVERAGE(O$21:R$21)</f>
        <v>1.5712988235294114</v>
      </c>
      <c r="W4" t="b">
        <f>U4&lt;0.05</f>
        <v>0</v>
      </c>
      <c r="X4" s="6">
        <f>V4/AVERAGE(O$21:R$21)</f>
        <v>0.40841904598232409</v>
      </c>
      <c r="Y4">
        <f>IF(AND(W4,X4&gt;0),"\ora{"&amp;ROUND(X4,3)&amp;"}",IF(AND(W4,X4&lt;0),"\blu{"&amp;ROUND(X4,3)&amp;"}",ROUND(X4,3)))</f>
        <v>0.40799999999999997</v>
      </c>
      <c r="AA4" t="s">
        <v>16</v>
      </c>
      <c r="AB4">
        <v>38.94</v>
      </c>
      <c r="AC4">
        <v>23.76</v>
      </c>
      <c r="AD4">
        <v>41.36</v>
      </c>
      <c r="AE4">
        <v>39.6</v>
      </c>
      <c r="AF4">
        <f>AVERAGE(AB4:AE4)</f>
        <v>35.914999999999999</v>
      </c>
      <c r="AG4">
        <v>118</v>
      </c>
      <c r="AH4">
        <v>14</v>
      </c>
      <c r="AI4">
        <v>4</v>
      </c>
      <c r="AJ4">
        <v>10</v>
      </c>
      <c r="AK4">
        <f>AVERAGE(AG4:AJ4)</f>
        <v>36.5</v>
      </c>
      <c r="AL4">
        <f>_xlfn.T.TEST(AB4:AE4,$AB$21:$AE$21,2,1)</f>
        <v>1.3527452780530365E-2</v>
      </c>
      <c r="AM4">
        <f>AVERAGE(AB4:AE4)-AVERAGE(AB$21:AE$21)</f>
        <v>-18.569107142857142</v>
      </c>
      <c r="AN4" t="b">
        <f>AL4&lt;0.05</f>
        <v>1</v>
      </c>
      <c r="AO4" s="6">
        <f>AM4/AVERAGE(AB$21:AE$21)</f>
        <v>-0.34081694858592448</v>
      </c>
      <c r="AP4" t="str">
        <f>IF(AND(AN4,AO4&gt;0),"\ora{"&amp;ROUND(AO4,3)&amp;"}",IF(AND(AN4,AO4&lt;0),"\blu{"&amp;ROUND(AO4,3)&amp;"}",ROUND(AO4,3)))</f>
        <v>\blu{-0.341}</v>
      </c>
      <c r="AQ4" t="s">
        <v>16</v>
      </c>
      <c r="AR4">
        <v>0.44118000000000002</v>
      </c>
      <c r="AS4">
        <v>0.55147000000000002</v>
      </c>
      <c r="AT4">
        <v>0.44118000000000002</v>
      </c>
      <c r="AU4">
        <v>0.69852999999999998</v>
      </c>
      <c r="AV4">
        <f>AVERAGE(AR4:AU4)</f>
        <v>0.53308999999999995</v>
      </c>
      <c r="AW4">
        <v>136.00000009999999</v>
      </c>
      <c r="AX4">
        <f>_xlfn.T.TEST(AR4:AU4,$AR$21:$AU$21,2,1)</f>
        <v>3.9074875707508359E-2</v>
      </c>
      <c r="AY4">
        <f>AVERAGE(AR4:AU4)-AVERAGE(AR$21:AU$21)</f>
        <v>0.1376705882352941</v>
      </c>
      <c r="AZ4" t="b">
        <f>AX4&lt;0.05</f>
        <v>1</v>
      </c>
      <c r="BA4" s="6">
        <f>AY4/AVERAGE(AR$21:AU$21)</f>
        <v>0.34816345414325517</v>
      </c>
      <c r="BB4" t="str">
        <f>IF(AND(AZ4,BA4&gt;0),"\ora{"&amp;ROUND(BA4,3)&amp;"}",IF(AND(AZ4,BA4&lt;0),"\blu{"&amp;ROUND(BA4,3)&amp;"}",ROUND(BA4,3)))</f>
        <v>\ora{0.348}</v>
      </c>
      <c r="BD4" t="s">
        <v>16</v>
      </c>
      <c r="BE4">
        <v>64.02</v>
      </c>
      <c r="BF4">
        <v>77.41</v>
      </c>
      <c r="BG4">
        <v>79.08</v>
      </c>
      <c r="BH4">
        <v>73.22</v>
      </c>
      <c r="BI4">
        <f>AVERAGE(BE4:BH4)</f>
        <v>73.432500000000005</v>
      </c>
      <c r="BJ4">
        <v>239</v>
      </c>
      <c r="BK4">
        <f>_xlfn.T.TEST(BE4:BH4,$BE$21:$BH$21,2,1)</f>
        <v>6.6509306943804941E-2</v>
      </c>
      <c r="BL4">
        <f>AVERAGE(BE4:BH4)-AVERAGE($BE$21:$BH$21)</f>
        <v>7.8105882352941194</v>
      </c>
      <c r="BM4" t="b">
        <f>BK4&lt;0.05</f>
        <v>0</v>
      </c>
      <c r="BN4" s="6">
        <f>BL4/AVERAGE(BE$21:BH$21)</f>
        <v>0.11902408852853581</v>
      </c>
      <c r="BO4">
        <f t="shared" ref="BO4:BO13" si="0">IF(AND(BM4,BN4&gt;0),"\ora{"&amp;ROUND(BN4,3)&amp;"}",IF(AND(BM4,BN4&lt;0),"\blu{"&amp;ROUND(BN4,3)&amp;"}",ROUND(BN4,3)))</f>
        <v>0.11899999999999999</v>
      </c>
    </row>
    <row r="5" spans="1:67" x14ac:dyDescent="0.25">
      <c r="A5" t="s">
        <v>15</v>
      </c>
      <c r="B5">
        <v>30.22</v>
      </c>
      <c r="C5">
        <v>47.9</v>
      </c>
      <c r="D5">
        <v>32.33</v>
      </c>
      <c r="E5">
        <v>51.26</v>
      </c>
      <c r="F5">
        <f t="shared" ref="F5:F20" si="1">AVERAGE(B5:E5)</f>
        <v>40.427500000000002</v>
      </c>
      <c r="G5">
        <v>60</v>
      </c>
      <c r="H5">
        <f>_xlfn.T.TEST(B5:E5,$B$21:$E$21,2,1)</f>
        <v>3.3302820208956876E-2</v>
      </c>
      <c r="I5">
        <f t="shared" ref="I5:I19" si="2">AVERAGE(B5:E5)-AVERAGE(B$21:E$21)</f>
        <v>6.5589705882352973</v>
      </c>
      <c r="J5" t="b">
        <f>H5&lt;0.05</f>
        <v>1</v>
      </c>
      <c r="K5" s="6">
        <f t="shared" ref="K5:K19" si="3">I5/AVERAGE(B$21:E$21)</f>
        <v>0.19365973965072567</v>
      </c>
      <c r="L5" t="str">
        <f>IF(AND(J5,K5&gt;0),"\ora{"&amp;ROUND(K5,3)&amp;"}",IF(AND(J5,K5&lt;0),"\blu{"&amp;ROUND(K5,3)&amp;"}",ROUND(K5,3)))</f>
        <v>\ora{0.194}</v>
      </c>
      <c r="N5" t="s">
        <v>15</v>
      </c>
      <c r="O5">
        <v>4.2598099999999999</v>
      </c>
      <c r="P5">
        <v>3.69102</v>
      </c>
      <c r="Q5">
        <v>3.2656999999999998</v>
      </c>
      <c r="R5">
        <v>4.46774</v>
      </c>
      <c r="S5">
        <f t="shared" ref="S5:S20" si="4">AVERAGE(O5:R5)</f>
        <v>3.9210674999999995</v>
      </c>
      <c r="T5">
        <v>116</v>
      </c>
      <c r="U5">
        <f t="shared" ref="U5:U20" si="5">_xlfn.T.TEST(O5:R5,$O$21:$R$21,2,1)</f>
        <v>0.80773627792708025</v>
      </c>
      <c r="V5">
        <f t="shared" ref="V5:V20" si="6">AVERAGE(O5:R5)-AVERAGE(O$21:R$21)</f>
        <v>7.3796323529411012E-2</v>
      </c>
      <c r="W5" t="b">
        <f t="shared" ref="W5:W13" si="7">U5&lt;0.05</f>
        <v>0</v>
      </c>
      <c r="X5" s="6">
        <f t="shared" ref="X5:X19" si="8">V5/AVERAGE(O$21:R$21)</f>
        <v>1.9181471787260474E-2</v>
      </c>
      <c r="Y5">
        <f>IF(AND(W5,X5&gt;0),"\ora{"&amp;ROUND(X5,3)&amp;"}",IF(AND(W5,X5&lt;0),"\blu{"&amp;ROUND(X5,3)&amp;"}",ROUND(X5,3)))</f>
        <v>1.9E-2</v>
      </c>
      <c r="AA5" t="s">
        <v>15</v>
      </c>
      <c r="AB5">
        <v>80</v>
      </c>
      <c r="AC5">
        <v>90</v>
      </c>
      <c r="AD5">
        <v>80</v>
      </c>
      <c r="AE5">
        <v>80</v>
      </c>
      <c r="AF5">
        <f t="shared" ref="AF5:AF20" si="9">AVERAGE(AB5:AE5)</f>
        <v>82.5</v>
      </c>
      <c r="AG5">
        <v>118</v>
      </c>
      <c r="AH5">
        <v>5</v>
      </c>
      <c r="AI5">
        <v>0</v>
      </c>
      <c r="AJ5">
        <v>5</v>
      </c>
      <c r="AK5">
        <f t="shared" ref="AK5:AK20" si="10">AVERAGE(AG5:AJ5)</f>
        <v>32</v>
      </c>
      <c r="AL5">
        <f t="shared" ref="AL5:AL13" si="11">_xlfn.T.TEST(AB5:AE5,$AB$21:$AE$21,2,1)</f>
        <v>4.9200643294238624E-3</v>
      </c>
      <c r="AM5">
        <f t="shared" ref="AM5:AM16" si="12">AVERAGE(AB5:AE5)-AVERAGE(AB$21:AE$21)</f>
        <v>28.015892857142859</v>
      </c>
      <c r="AN5" t="b">
        <f t="shared" ref="AN5:AN13" si="13">AL5&lt;0.05</f>
        <v>1</v>
      </c>
      <c r="AO5" s="6">
        <f t="shared" ref="AO5:AO20" si="14">AM5/AVERAGE(AB$21:AE$21)</f>
        <v>0.51420302775055637</v>
      </c>
      <c r="AP5" t="str">
        <f>IF(AND(AN5,AO5&gt;0),"\ora{"&amp;ROUND(AO5,3)&amp;"}",IF(AND(AN5,AO5&lt;0),"\blu{"&amp;ROUND(AO5,3)&amp;"}",ROUND(AO5,3)))</f>
        <v>\ora{0.514}</v>
      </c>
      <c r="AQ5" t="s">
        <v>15</v>
      </c>
      <c r="AR5">
        <v>0.16278999999999999</v>
      </c>
      <c r="AS5">
        <v>0.60465000000000002</v>
      </c>
      <c r="AT5">
        <v>0.51163000000000003</v>
      </c>
      <c r="AU5">
        <v>0.90698000000000001</v>
      </c>
      <c r="AV5">
        <f t="shared" ref="AV5:AV20" si="15">AVERAGE(AR5:AU5)</f>
        <v>0.54651249999999996</v>
      </c>
      <c r="AW5">
        <v>43.000000100000001</v>
      </c>
      <c r="AX5">
        <f>_xlfn.T.TEST(AR5:AU5,$AR$21:$AU$21,2,1)</f>
        <v>0.14221283808998217</v>
      </c>
      <c r="AY5">
        <f t="shared" ref="AY5:AY13" si="16">AVERAGE(AR5:AU5)-AVERAGE(AR$21:AU$21)</f>
        <v>0.1510930882352941</v>
      </c>
      <c r="AZ5" t="b">
        <f t="shared" ref="AZ5:AZ13" si="17">AX5&lt;0.05</f>
        <v>0</v>
      </c>
      <c r="BA5" s="6">
        <f t="shared" ref="BA5:BA13" si="18">AY5/AVERAGE(AR$21:AU$21)</f>
        <v>0.38210842396680811</v>
      </c>
      <c r="BB5">
        <f>IF(AND(AZ5,BA5&gt;0),"\ora{"&amp;ROUND(BA5,3)&amp;"}",IF(AND(AZ5,BA5&lt;0),"\blu{"&amp;ROUND(BA5,3)&amp;"}",ROUND(BA5,3)))</f>
        <v>0.38200000000000001</v>
      </c>
      <c r="BD5" t="s">
        <v>15</v>
      </c>
      <c r="BE5">
        <v>47.92</v>
      </c>
      <c r="BF5">
        <v>66.67</v>
      </c>
      <c r="BG5">
        <v>58.33</v>
      </c>
      <c r="BH5">
        <v>79.17</v>
      </c>
      <c r="BI5">
        <f t="shared" ref="BI5:BI20" si="19">AVERAGE(BE5:BH5)</f>
        <v>63.022500000000008</v>
      </c>
      <c r="BJ5">
        <v>48</v>
      </c>
      <c r="BK5">
        <f>_xlfn.T.TEST(BE5:BH5,$BE$21:$BH$21,2,1)</f>
        <v>0.67537062757472133</v>
      </c>
      <c r="BL5">
        <f>AVERAGE(BE5:BH5)-AVERAGE($BE$21:$BH$21)</f>
        <v>-2.5994117647058772</v>
      </c>
      <c r="BM5" t="b">
        <f t="shared" ref="BM5:BM20" si="20">BK5&lt;0.05</f>
        <v>0</v>
      </c>
      <c r="BN5" s="6">
        <f>BL5/AVERAGE(BE$21:BH$21)</f>
        <v>-3.9611948125289849E-2</v>
      </c>
      <c r="BO5">
        <f t="shared" si="0"/>
        <v>-0.04</v>
      </c>
    </row>
    <row r="6" spans="1:67" x14ac:dyDescent="0.25">
      <c r="A6" t="s">
        <v>14</v>
      </c>
      <c r="B6">
        <v>26.27</v>
      </c>
      <c r="C6">
        <v>40.049999999999997</v>
      </c>
      <c r="D6">
        <v>27.37</v>
      </c>
      <c r="E6">
        <v>45.73</v>
      </c>
      <c r="F6">
        <f t="shared" si="1"/>
        <v>34.854999999999997</v>
      </c>
      <c r="G6">
        <v>87</v>
      </c>
      <c r="H6">
        <f t="shared" ref="H6:H20" si="21">_xlfn.T.TEST(B6:E6,$B$21:$E$21,2,1)</f>
        <v>0.55247192007053869</v>
      </c>
      <c r="I6">
        <f t="shared" si="2"/>
        <v>0.98647058823529221</v>
      </c>
      <c r="J6" t="b">
        <f t="shared" ref="J5:J13" si="22">H6&lt;0.05</f>
        <v>0</v>
      </c>
      <c r="K6" s="6">
        <f t="shared" si="3"/>
        <v>2.9126466527142094E-2</v>
      </c>
      <c r="L6">
        <f>IF(AND(J6,K6&gt;0),"\ora{"&amp;ROUND(K6,3)&amp;"}",IF(AND(J6,K6&lt;0),"\blu{"&amp;ROUND(K6,3)&amp;"}",ROUND(K6,3)))</f>
        <v>2.9000000000000001E-2</v>
      </c>
      <c r="N6" t="s">
        <v>14</v>
      </c>
      <c r="O6">
        <v>3.0810599999999999</v>
      </c>
      <c r="P6">
        <v>3.6053999999999999</v>
      </c>
      <c r="Q6">
        <v>2.9417599999999999</v>
      </c>
      <c r="R6">
        <v>3.9758900000000001</v>
      </c>
      <c r="S6">
        <f t="shared" si="4"/>
        <v>3.4010275000000001</v>
      </c>
      <c r="T6">
        <v>193</v>
      </c>
      <c r="U6">
        <f t="shared" si="5"/>
        <v>3.2428967320526976E-2</v>
      </c>
      <c r="V6">
        <f t="shared" si="6"/>
        <v>-0.44624367647058838</v>
      </c>
      <c r="W6" t="b">
        <f t="shared" si="7"/>
        <v>1</v>
      </c>
      <c r="X6" s="6">
        <f t="shared" si="8"/>
        <v>-0.11598966020377166</v>
      </c>
      <c r="Y6" t="str">
        <f>IF(AND(W6,X6&gt;0),"\ora{"&amp;ROUND(X6,3)&amp;"}",IF(AND(W6,X6&lt;0),"\blu{"&amp;ROUND(X6,3)&amp;"}",ROUND(X6,3)))</f>
        <v>\blu{-0.116}</v>
      </c>
      <c r="AA6" t="s">
        <v>14</v>
      </c>
      <c r="AB6">
        <v>68.180000000000007</v>
      </c>
      <c r="AC6">
        <v>67.790000000000006</v>
      </c>
      <c r="AD6">
        <v>57.79</v>
      </c>
      <c r="AE6">
        <v>67.53</v>
      </c>
      <c r="AF6">
        <f t="shared" si="9"/>
        <v>65.322500000000005</v>
      </c>
      <c r="AG6">
        <v>118</v>
      </c>
      <c r="AH6">
        <v>21</v>
      </c>
      <c r="AI6">
        <v>4</v>
      </c>
      <c r="AJ6">
        <v>18</v>
      </c>
      <c r="AK6">
        <f t="shared" si="10"/>
        <v>40.25</v>
      </c>
      <c r="AL6">
        <f t="shared" si="11"/>
        <v>1.5010685259791646E-2</v>
      </c>
      <c r="AM6">
        <f t="shared" si="12"/>
        <v>10.838392857142864</v>
      </c>
      <c r="AN6" t="b">
        <f t="shared" si="13"/>
        <v>1</v>
      </c>
      <c r="AO6" s="6">
        <f t="shared" si="14"/>
        <v>0.19892760339679671</v>
      </c>
      <c r="AP6" t="str">
        <f>IF(AND(AN6,AO6&gt;0),"\ora{"&amp;ROUND(AO6,3)&amp;"}",IF(AND(AN6,AO6&lt;0),"\blu{"&amp;ROUND(AO6,3)&amp;"}",ROUND(AO6,3)))</f>
        <v>\ora{0.199}</v>
      </c>
      <c r="AQ6" t="s">
        <v>14</v>
      </c>
      <c r="AR6">
        <v>0.32584000000000002</v>
      </c>
      <c r="AS6">
        <v>0.34831000000000001</v>
      </c>
      <c r="AT6">
        <v>0.52808999999999995</v>
      </c>
      <c r="AU6">
        <v>0.74156999999999995</v>
      </c>
      <c r="AV6">
        <f t="shared" si="15"/>
        <v>0.48595250000000001</v>
      </c>
      <c r="AW6">
        <v>89.000000099999994</v>
      </c>
      <c r="AX6">
        <f>_xlfn.T.TEST(AR6:AU6,$AR$21:$AU$21,2,1)</f>
        <v>0.11385724047415095</v>
      </c>
      <c r="AY6">
        <f t="shared" si="16"/>
        <v>9.0533088235294157E-2</v>
      </c>
      <c r="AZ6" t="b">
        <f t="shared" si="17"/>
        <v>0</v>
      </c>
      <c r="BA6" s="6">
        <f t="shared" si="18"/>
        <v>0.22895458731086735</v>
      </c>
      <c r="BB6">
        <f>IF(AND(AZ6,BA6&gt;0),"\ora{"&amp;ROUND(BA6,3)&amp;"}",IF(AND(AZ6,BA6&lt;0),"\blu{"&amp;ROUND(BA6,3)&amp;"}",ROUND(BA6,3)))</f>
        <v>0.22900000000000001</v>
      </c>
      <c r="BD6" t="s">
        <v>14</v>
      </c>
      <c r="BE6">
        <v>63.73</v>
      </c>
      <c r="BF6">
        <v>55.88</v>
      </c>
      <c r="BG6">
        <v>61.76</v>
      </c>
      <c r="BH6">
        <v>54.9</v>
      </c>
      <c r="BI6">
        <f t="shared" si="19"/>
        <v>59.067500000000003</v>
      </c>
      <c r="BJ6">
        <v>102</v>
      </c>
      <c r="BK6">
        <f>_xlfn.T.TEST(BE6:BH6,$BE$21:$BH$21,2,1)</f>
        <v>0.13074742419553059</v>
      </c>
      <c r="BL6">
        <f>AVERAGE(BE6:BH6)-AVERAGE($BE$21:$BH$21)</f>
        <v>-6.5544117647058826</v>
      </c>
      <c r="BM6" t="b">
        <f t="shared" si="20"/>
        <v>0</v>
      </c>
      <c r="BN6" s="6">
        <f>BL6/AVERAGE(BE$21:BH$21)</f>
        <v>-9.9881451003856758E-2</v>
      </c>
      <c r="BO6">
        <f t="shared" si="0"/>
        <v>-0.1</v>
      </c>
    </row>
    <row r="7" spans="1:67" x14ac:dyDescent="0.25">
      <c r="A7" t="s">
        <v>13</v>
      </c>
      <c r="B7">
        <v>21.02</v>
      </c>
      <c r="C7">
        <v>34.020000000000003</v>
      </c>
      <c r="D7">
        <v>31.09</v>
      </c>
      <c r="E7">
        <v>39.700000000000003</v>
      </c>
      <c r="F7">
        <f t="shared" si="1"/>
        <v>31.457500000000003</v>
      </c>
      <c r="G7">
        <v>48</v>
      </c>
      <c r="H7">
        <f t="shared" si="21"/>
        <v>0.2899700089812241</v>
      </c>
      <c r="I7">
        <f t="shared" si="2"/>
        <v>-2.4110294117647015</v>
      </c>
      <c r="J7" t="b">
        <f t="shared" si="22"/>
        <v>0</v>
      </c>
      <c r="K7" s="6">
        <f t="shared" si="3"/>
        <v>-7.1187897840264566E-2</v>
      </c>
      <c r="L7">
        <f>IF(AND(J7,K7&gt;0),"\ora{"&amp;ROUND(K7,3)&amp;"}",IF(AND(J7,K7&lt;0),"\blu{"&amp;ROUND(K7,3)&amp;"}",ROUND(K7,3)))</f>
        <v>-7.0999999999999994E-2</v>
      </c>
      <c r="N7" t="s">
        <v>13</v>
      </c>
      <c r="O7">
        <v>1.9575199999999999</v>
      </c>
      <c r="P7">
        <v>2.7506599999999999</v>
      </c>
      <c r="Q7">
        <v>2.62426</v>
      </c>
      <c r="R7">
        <v>3.6669299999999998</v>
      </c>
      <c r="S7">
        <f t="shared" si="4"/>
        <v>2.7498424999999997</v>
      </c>
      <c r="T7">
        <v>81</v>
      </c>
      <c r="U7">
        <f t="shared" si="5"/>
        <v>7.603151468072048E-3</v>
      </c>
      <c r="V7">
        <f t="shared" si="6"/>
        <v>-1.0974286764705887</v>
      </c>
      <c r="W7" t="b">
        <f t="shared" si="7"/>
        <v>1</v>
      </c>
      <c r="X7" s="6">
        <f t="shared" si="8"/>
        <v>-0.28524858948917359</v>
      </c>
      <c r="Y7" t="str">
        <f>IF(AND(W7,X7&gt;0),"\ora{"&amp;ROUND(X7,3)&amp;"}",IF(AND(W7,X7&lt;0),"\blu{"&amp;ROUND(X7,3)&amp;"}",ROUND(X7,3)))</f>
        <v>\blu{-0.285}</v>
      </c>
      <c r="AA7" t="s">
        <v>13</v>
      </c>
      <c r="AB7">
        <v>45.36</v>
      </c>
      <c r="AC7">
        <v>67.86</v>
      </c>
      <c r="AD7">
        <v>52.86</v>
      </c>
      <c r="AE7">
        <v>47.5</v>
      </c>
      <c r="AF7">
        <f t="shared" si="9"/>
        <v>53.394999999999996</v>
      </c>
      <c r="AG7">
        <v>118</v>
      </c>
      <c r="AH7">
        <v>15</v>
      </c>
      <c r="AI7">
        <v>5</v>
      </c>
      <c r="AJ7">
        <v>11</v>
      </c>
      <c r="AK7">
        <f t="shared" si="10"/>
        <v>37.25</v>
      </c>
      <c r="AL7">
        <f t="shared" si="11"/>
        <v>0.87754718727548542</v>
      </c>
      <c r="AM7">
        <f t="shared" si="12"/>
        <v>-1.089107142857145</v>
      </c>
      <c r="AN7" t="b">
        <f t="shared" si="13"/>
        <v>0</v>
      </c>
      <c r="AO7" s="6">
        <f t="shared" si="14"/>
        <v>-1.9989446463746022E-2</v>
      </c>
      <c r="AP7">
        <f>IF(AND(AN7,AO7&gt;0),"\ora{"&amp;ROUND(AO7,3)&amp;"}",IF(AND(AN7,AO7&lt;0),"\blu{"&amp;ROUND(AO7,3)&amp;"}",ROUND(AO7,3)))</f>
        <v>-0.02</v>
      </c>
      <c r="AQ7" t="s">
        <v>13</v>
      </c>
      <c r="AR7">
        <v>0.2069</v>
      </c>
      <c r="AS7">
        <v>0.2069</v>
      </c>
      <c r="AT7">
        <v>0.48276000000000002</v>
      </c>
      <c r="AU7">
        <v>0.58621000000000001</v>
      </c>
      <c r="AV7">
        <f t="shared" si="15"/>
        <v>0.37069249999999998</v>
      </c>
      <c r="AW7">
        <v>29.000000100000001</v>
      </c>
      <c r="AX7">
        <f>_xlfn.T.TEST(AR7:AU7,$AR$21:$AU$21,2,1)</f>
        <v>0.68440088967451551</v>
      </c>
      <c r="AY7">
        <f t="shared" si="16"/>
        <v>-2.4726911764705872E-2</v>
      </c>
      <c r="AZ7" t="b">
        <f t="shared" si="17"/>
        <v>0</v>
      </c>
      <c r="BA7" s="6">
        <f t="shared" si="18"/>
        <v>-6.2533378557094232E-2</v>
      </c>
      <c r="BB7">
        <f>IF(AND(AZ7,BA7&gt;0),"\ora{"&amp;ROUND(BA7,3)&amp;"}",IF(AND(AZ7,BA7&lt;0),"\blu{"&amp;ROUND(BA7,3)&amp;"}",ROUND(BA7,3)))</f>
        <v>-6.3E-2</v>
      </c>
      <c r="BD7" t="s">
        <v>13</v>
      </c>
      <c r="BE7">
        <v>72.73</v>
      </c>
      <c r="BF7">
        <v>81.819999999999993</v>
      </c>
      <c r="BG7">
        <v>60.61</v>
      </c>
      <c r="BH7">
        <v>72.73</v>
      </c>
      <c r="BI7">
        <f t="shared" si="19"/>
        <v>71.972500000000011</v>
      </c>
      <c r="BJ7">
        <v>33</v>
      </c>
      <c r="BK7">
        <f>_xlfn.T.TEST(BE7:BH7,$BE$21:$BH$21,2,1)</f>
        <v>0.2266530741807283</v>
      </c>
      <c r="BL7">
        <f>AVERAGE(BE7:BH7)-AVERAGE($BE$21:$BH$21)</f>
        <v>6.3505882352941256</v>
      </c>
      <c r="BM7" t="b">
        <f t="shared" si="20"/>
        <v>0</v>
      </c>
      <c r="BN7" s="6">
        <f>BL7/AVERAGE(BE$21:BH$21)</f>
        <v>9.6775422484867757E-2</v>
      </c>
      <c r="BO7">
        <f t="shared" si="0"/>
        <v>9.7000000000000003E-2</v>
      </c>
    </row>
    <row r="8" spans="1:67" x14ac:dyDescent="0.25">
      <c r="A8" t="s">
        <v>12</v>
      </c>
      <c r="B8">
        <v>30.5</v>
      </c>
      <c r="C8">
        <v>44.12</v>
      </c>
      <c r="D8">
        <v>36.78</v>
      </c>
      <c r="E8">
        <v>55.26</v>
      </c>
      <c r="F8">
        <f t="shared" si="1"/>
        <v>41.664999999999999</v>
      </c>
      <c r="G8">
        <v>71</v>
      </c>
      <c r="H8">
        <f t="shared" si="21"/>
        <v>1.8168746054412157E-4</v>
      </c>
      <c r="I8">
        <f t="shared" si="2"/>
        <v>7.7964705882352945</v>
      </c>
      <c r="J8" t="b">
        <f>H8&lt;0.05</f>
        <v>1</v>
      </c>
      <c r="K8" s="6">
        <f t="shared" si="3"/>
        <v>0.23019808428786051</v>
      </c>
      <c r="L8" t="str">
        <f>IF(AND(J8,K8&gt;0),"\ora{"&amp;ROUND(K8,3)&amp;"}",IF(AND(J8,K8&lt;0),"\blu{"&amp;ROUND(K8,3)&amp;"}",ROUND(K8,3)))</f>
        <v>\ora{0.23}</v>
      </c>
      <c r="N8" t="s">
        <v>12</v>
      </c>
      <c r="O8">
        <v>5.4788199999999998</v>
      </c>
      <c r="P8">
        <v>6.9485200000000003</v>
      </c>
      <c r="Q8">
        <v>5.54603</v>
      </c>
      <c r="R8">
        <v>7.67204</v>
      </c>
      <c r="S8">
        <f t="shared" si="4"/>
        <v>6.4113525000000005</v>
      </c>
      <c r="T8">
        <v>165</v>
      </c>
      <c r="U8">
        <f t="shared" si="5"/>
        <v>1.2984935180257345E-3</v>
      </c>
      <c r="V8">
        <f t="shared" si="6"/>
        <v>2.564081323529412</v>
      </c>
      <c r="W8" t="b">
        <f>U8&lt;0.05</f>
        <v>1</v>
      </c>
      <c r="X8" s="6">
        <f t="shared" si="8"/>
        <v>0.66646753137938408</v>
      </c>
      <c r="Y8" t="str">
        <f>IF(AND(W8,X8&gt;0),"\ora{"&amp;ROUND(X8,3)&amp;"}",IF(AND(W8,X8&lt;0),"\blu{"&amp;ROUND(X8,3)&amp;"}",ROUND(X8,3)))</f>
        <v>\ora{0.666}</v>
      </c>
      <c r="AA8" t="s">
        <v>12</v>
      </c>
      <c r="AB8">
        <v>60</v>
      </c>
      <c r="AC8">
        <v>65.709999999999994</v>
      </c>
      <c r="AD8">
        <v>-60</v>
      </c>
      <c r="AE8">
        <v>54.29</v>
      </c>
      <c r="AF8">
        <f t="shared" si="9"/>
        <v>30</v>
      </c>
      <c r="AG8">
        <v>118</v>
      </c>
      <c r="AH8">
        <v>6</v>
      </c>
      <c r="AI8">
        <v>1</v>
      </c>
      <c r="AJ8">
        <v>5</v>
      </c>
      <c r="AK8">
        <f t="shared" si="10"/>
        <v>32.5</v>
      </c>
      <c r="AL8">
        <f t="shared" si="11"/>
        <v>0.46545711318003263</v>
      </c>
      <c r="AM8">
        <f t="shared" si="12"/>
        <v>-24.484107142857141</v>
      </c>
      <c r="AN8" t="b">
        <f>AL8&lt;0.05</f>
        <v>0</v>
      </c>
      <c r="AO8" s="6">
        <f t="shared" si="14"/>
        <v>-0.44938071718161587</v>
      </c>
      <c r="AP8">
        <f>IF(AND(AN8,AO8&gt;0),"\ora{"&amp;ROUND(AO8,3)&amp;"}",IF(AND(AN8,AO8&lt;0),"\blu{"&amp;ROUND(AO8,3)&amp;"}",ROUND(AO8,3)))</f>
        <v>-0.44900000000000001</v>
      </c>
      <c r="AQ8" t="s">
        <v>12</v>
      </c>
      <c r="AR8">
        <v>0.17241000000000001</v>
      </c>
      <c r="AS8">
        <v>0.67815999999999999</v>
      </c>
      <c r="AT8">
        <v>0.43678</v>
      </c>
      <c r="AU8">
        <v>0.68966000000000005</v>
      </c>
      <c r="AV8">
        <f t="shared" si="15"/>
        <v>0.49425249999999998</v>
      </c>
      <c r="AW8">
        <v>87.000000099999994</v>
      </c>
      <c r="AX8">
        <f>_xlfn.T.TEST(AR8:AU8,$AR$21:$AU$21,2,1)</f>
        <v>0.26245577744853127</v>
      </c>
      <c r="AY8">
        <f t="shared" si="16"/>
        <v>9.8833088235294131E-2</v>
      </c>
      <c r="AZ8" t="b">
        <f>AX8&lt;0.05</f>
        <v>0</v>
      </c>
      <c r="BA8" s="6">
        <f t="shared" si="18"/>
        <v>0.2499449579225633</v>
      </c>
      <c r="BB8">
        <f>IF(AND(AZ8,BA8&gt;0),"\ora{"&amp;ROUND(BA8,3)&amp;"}",IF(AND(AZ8,BA8&lt;0),"\blu{"&amp;ROUND(BA8,3)&amp;"}",ROUND(BA8,3)))</f>
        <v>0.25</v>
      </c>
      <c r="BD8" t="s">
        <v>12</v>
      </c>
      <c r="BE8">
        <v>69.569999999999993</v>
      </c>
      <c r="BF8">
        <v>100</v>
      </c>
      <c r="BG8">
        <v>83.7</v>
      </c>
      <c r="BH8">
        <v>94.57</v>
      </c>
      <c r="BI8">
        <f t="shared" si="19"/>
        <v>86.96</v>
      </c>
      <c r="BJ8">
        <v>92</v>
      </c>
      <c r="BK8">
        <f>_xlfn.T.TEST(BE8:BH8,$BE$21:$BH$21,2,1)</f>
        <v>3.3772580764025888E-2</v>
      </c>
      <c r="BL8">
        <f>AVERAGE(BE8:BH8)-AVERAGE($BE$21:$BH$21)</f>
        <v>21.338088235294109</v>
      </c>
      <c r="BM8" t="b">
        <f t="shared" si="20"/>
        <v>1</v>
      </c>
      <c r="BN8" s="6">
        <f>BL8/AVERAGE(BE$21:BH$21)</f>
        <v>0.32516712271053638</v>
      </c>
      <c r="BO8" t="str">
        <f t="shared" si="0"/>
        <v>\ora{0.325}</v>
      </c>
    </row>
    <row r="9" spans="1:67" x14ac:dyDescent="0.25">
      <c r="A9" t="s">
        <v>11</v>
      </c>
      <c r="B9">
        <v>34.24</v>
      </c>
      <c r="C9">
        <v>60.48</v>
      </c>
      <c r="D9">
        <v>51.71</v>
      </c>
      <c r="E9">
        <v>71.63</v>
      </c>
      <c r="F9">
        <f t="shared" si="1"/>
        <v>54.515000000000001</v>
      </c>
      <c r="G9">
        <v>272</v>
      </c>
      <c r="H9">
        <f t="shared" si="21"/>
        <v>5.7194605027574797E-3</v>
      </c>
      <c r="I9">
        <f>AVERAGE(B9:E9)-AVERAGE(B$21:E$21)</f>
        <v>20.646470588235296</v>
      </c>
      <c r="J9" t="b">
        <f t="shared" ref="J9:J19" si="23">H9&lt;0.05</f>
        <v>1</v>
      </c>
      <c r="K9" s="6">
        <f t="shared" si="3"/>
        <v>0.60960634981285777</v>
      </c>
      <c r="L9" t="str">
        <f>IF(AND(J9,K9&gt;0),"\ora{"&amp;ROUND(K9,3)&amp;"}",IF(AND(J9,K9&lt;0),"\blu{"&amp;ROUND(K9,3)&amp;"}",ROUND(K9,3)))</f>
        <v>\ora{0.61}</v>
      </c>
      <c r="N9" t="s">
        <v>11</v>
      </c>
      <c r="O9">
        <v>5.0860700000000003</v>
      </c>
      <c r="P9">
        <v>6.8909900000000004</v>
      </c>
      <c r="Q9">
        <v>5.9634400000000003</v>
      </c>
      <c r="R9">
        <v>7.2664600000000004</v>
      </c>
      <c r="S9">
        <f t="shared" si="4"/>
        <v>6.3017400000000006</v>
      </c>
      <c r="T9">
        <v>434</v>
      </c>
      <c r="U9">
        <f t="shared" si="5"/>
        <v>2.6406474204387622E-3</v>
      </c>
      <c r="V9">
        <f t="shared" si="6"/>
        <v>2.4544688235294121</v>
      </c>
      <c r="W9" t="b">
        <f t="shared" ref="W9:W18" si="24">U9&lt;0.05</f>
        <v>1</v>
      </c>
      <c r="X9" s="6">
        <f t="shared" si="8"/>
        <v>0.63797655817469412</v>
      </c>
      <c r="Y9" t="str">
        <f>IF(AND(W9,X9&gt;0),"\ora{"&amp;ROUND(X9,3)&amp;"}",IF(AND(W9,X9&lt;0),"\blu{"&amp;ROUND(X9,3)&amp;"}",ROUND(X9,3)))</f>
        <v>\ora{0.638}</v>
      </c>
      <c r="AA9" t="s">
        <v>11</v>
      </c>
      <c r="AB9">
        <v>54.24</v>
      </c>
      <c r="AC9">
        <v>56.95</v>
      </c>
      <c r="AD9">
        <v>52.94</v>
      </c>
      <c r="AE9">
        <v>47.8</v>
      </c>
      <c r="AF9">
        <f t="shared" si="9"/>
        <v>52.982500000000002</v>
      </c>
      <c r="AG9">
        <v>118</v>
      </c>
      <c r="AH9">
        <v>47</v>
      </c>
      <c r="AI9">
        <v>20</v>
      </c>
      <c r="AJ9">
        <v>27</v>
      </c>
      <c r="AK9">
        <f t="shared" si="10"/>
        <v>53</v>
      </c>
      <c r="AL9">
        <f t="shared" si="11"/>
        <v>0.65685324366580311</v>
      </c>
      <c r="AM9">
        <f t="shared" si="12"/>
        <v>-1.5016071428571394</v>
      </c>
      <c r="AN9" t="b">
        <f t="shared" ref="AN9:AN17" si="25">AL9&lt;0.05</f>
        <v>0</v>
      </c>
      <c r="AO9" s="6">
        <f t="shared" si="14"/>
        <v>-2.7560461602498698E-2</v>
      </c>
      <c r="AP9">
        <f>IF(AND(AN9,AO9&gt;0),"\ora{"&amp;ROUND(AO9,3)&amp;"}",IF(AND(AN9,AO9&lt;0),"\blu{"&amp;ROUND(AO9,3)&amp;"}",ROUND(AO9,3)))</f>
        <v>-2.8000000000000001E-2</v>
      </c>
      <c r="AQ9" t="s">
        <v>11</v>
      </c>
      <c r="AR9">
        <v>0.18681</v>
      </c>
      <c r="AS9">
        <v>0.56044000000000005</v>
      </c>
      <c r="AT9">
        <v>0.40659000000000001</v>
      </c>
      <c r="AU9">
        <v>0.70330000000000004</v>
      </c>
      <c r="AV9">
        <f t="shared" si="15"/>
        <v>0.46428500000000006</v>
      </c>
      <c r="AW9">
        <v>91.000000099999994</v>
      </c>
      <c r="AX9">
        <f>_xlfn.T.TEST(AR9:AU9,$AR$21:$AU$21,2,1)</f>
        <v>0.22871998332250001</v>
      </c>
      <c r="AY9">
        <f t="shared" si="16"/>
        <v>6.8865588235294206E-2</v>
      </c>
      <c r="AZ9" t="b">
        <f t="shared" si="17"/>
        <v>0</v>
      </c>
      <c r="BA9" s="6">
        <f t="shared" si="18"/>
        <v>0.17415833969292496</v>
      </c>
      <c r="BB9">
        <f>IF(AND(AZ9,BA9&gt;0),"\ora{"&amp;ROUND(BA9,3)&amp;"}",IF(AND(AZ9,BA9&lt;0),"\blu{"&amp;ROUND(BA9,3)&amp;"}",ROUND(BA9,3)))</f>
        <v>0.17399999999999999</v>
      </c>
      <c r="BD9" t="s">
        <v>11</v>
      </c>
      <c r="BE9">
        <v>90.57</v>
      </c>
      <c r="BF9">
        <v>98.74</v>
      </c>
      <c r="BG9">
        <v>88.05</v>
      </c>
      <c r="BH9">
        <v>91.82</v>
      </c>
      <c r="BI9">
        <f t="shared" si="19"/>
        <v>92.295000000000002</v>
      </c>
      <c r="BJ9">
        <v>159</v>
      </c>
      <c r="BK9">
        <f>_xlfn.T.TEST(BE9:BH9,$BE$21:$BH$21,2,1)</f>
        <v>9.5798126658853456E-4</v>
      </c>
      <c r="BL9">
        <f>AVERAGE(BE9:BH9)-AVERAGE($BE$21:$BH$21)</f>
        <v>26.673088235294117</v>
      </c>
      <c r="BM9" t="b">
        <f t="shared" si="20"/>
        <v>1</v>
      </c>
      <c r="BN9" s="6">
        <f>BL9/AVERAGE(BE$21:BH$21)</f>
        <v>0.40646618664407735</v>
      </c>
      <c r="BO9" t="str">
        <f t="shared" si="0"/>
        <v>\ora{0.406}</v>
      </c>
    </row>
    <row r="10" spans="1:67" x14ac:dyDescent="0.25">
      <c r="A10" t="s">
        <v>10</v>
      </c>
      <c r="B10">
        <v>26.96</v>
      </c>
      <c r="C10">
        <v>41.38</v>
      </c>
      <c r="D10">
        <v>30.98</v>
      </c>
      <c r="E10">
        <v>51.96</v>
      </c>
      <c r="F10">
        <f t="shared" si="1"/>
        <v>37.82</v>
      </c>
      <c r="G10">
        <v>117</v>
      </c>
      <c r="H10">
        <f t="shared" si="21"/>
        <v>1.4466601474264656E-2</v>
      </c>
      <c r="I10">
        <f t="shared" si="2"/>
        <v>3.9514705882352956</v>
      </c>
      <c r="J10" t="b">
        <f t="shared" si="23"/>
        <v>1</v>
      </c>
      <c r="K10" s="6">
        <f t="shared" si="3"/>
        <v>0.1166708639809645</v>
      </c>
      <c r="L10" t="str">
        <f>IF(AND(J10,K10&gt;0),"\ora{"&amp;ROUND(K10,3)&amp;"}",IF(AND(J10,K10&lt;0),"\blu{"&amp;ROUND(K10,3)&amp;"}",ROUND(K10,3)))</f>
        <v>\ora{0.117}</v>
      </c>
      <c r="N10" t="s">
        <v>10</v>
      </c>
      <c r="O10">
        <v>6.15787</v>
      </c>
      <c r="P10">
        <v>6.4451900000000002</v>
      </c>
      <c r="Q10">
        <v>4.9053399999999998</v>
      </c>
      <c r="R10">
        <v>7.7403300000000002</v>
      </c>
      <c r="S10">
        <f t="shared" si="4"/>
        <v>6.3121824999999996</v>
      </c>
      <c r="T10">
        <v>307</v>
      </c>
      <c r="U10">
        <f t="shared" si="5"/>
        <v>3.3957129377918042E-3</v>
      </c>
      <c r="V10">
        <f t="shared" si="6"/>
        <v>2.4649113235294111</v>
      </c>
      <c r="W10" t="b">
        <f t="shared" si="24"/>
        <v>1</v>
      </c>
      <c r="X10" s="6">
        <f t="shared" si="8"/>
        <v>0.64069081966576447</v>
      </c>
      <c r="Y10" t="str">
        <f>IF(AND(W10,X10&gt;0),"\ora{"&amp;ROUND(X10,3)&amp;"}",IF(AND(W10,X10&lt;0),"\blu{"&amp;ROUND(X10,3)&amp;"}",ROUND(X10,3)))</f>
        <v>\ora{0.641}</v>
      </c>
      <c r="AA10" t="s">
        <v>10</v>
      </c>
      <c r="AB10">
        <v>75.040000000000006</v>
      </c>
      <c r="AC10">
        <v>61.82</v>
      </c>
      <c r="AD10">
        <v>45.01</v>
      </c>
      <c r="AE10">
        <v>77.31</v>
      </c>
      <c r="AF10">
        <f t="shared" si="9"/>
        <v>64.795000000000002</v>
      </c>
      <c r="AG10">
        <v>118</v>
      </c>
      <c r="AH10">
        <v>30</v>
      </c>
      <c r="AI10">
        <v>10</v>
      </c>
      <c r="AJ10">
        <v>22</v>
      </c>
      <c r="AK10">
        <f t="shared" si="10"/>
        <v>45</v>
      </c>
      <c r="AL10">
        <f t="shared" si="11"/>
        <v>0.19150784033812834</v>
      </c>
      <c r="AM10">
        <f t="shared" si="12"/>
        <v>10.310892857142861</v>
      </c>
      <c r="AN10" t="b">
        <f t="shared" si="25"/>
        <v>0</v>
      </c>
      <c r="AO10" s="6">
        <f t="shared" si="14"/>
        <v>0.18924588100724005</v>
      </c>
      <c r="AP10">
        <f>IF(AND(AN10,AO10&gt;0),"\ora{"&amp;ROUND(AO10,3)&amp;"}",IF(AND(AN10,AO10&lt;0),"\blu{"&amp;ROUND(AO10,3)&amp;"}",ROUND(AO10,3)))</f>
        <v>0.189</v>
      </c>
      <c r="AQ10" t="s">
        <v>10</v>
      </c>
      <c r="AR10">
        <v>0.34462999999999999</v>
      </c>
      <c r="AS10">
        <v>0.32202999999999998</v>
      </c>
      <c r="AT10">
        <v>0.42373</v>
      </c>
      <c r="AU10">
        <v>0.83616000000000001</v>
      </c>
      <c r="AV10">
        <f t="shared" si="15"/>
        <v>0.4816375</v>
      </c>
      <c r="AW10">
        <v>177.00000009999999</v>
      </c>
      <c r="AX10">
        <f>_xlfn.T.TEST(AR10:AU10,$AR$21:$AU$21,2,1)</f>
        <v>0.26197166044964149</v>
      </c>
      <c r="AY10">
        <f t="shared" si="16"/>
        <v>8.6218088235294144E-2</v>
      </c>
      <c r="AZ10" t="b">
        <f t="shared" si="17"/>
        <v>0</v>
      </c>
      <c r="BA10" s="6">
        <f t="shared" si="18"/>
        <v>0.21804212355310007</v>
      </c>
      <c r="BB10">
        <f>IF(AND(AZ10,BA10&gt;0),"\ora{"&amp;ROUND(BA10,3)&amp;"}",IF(AND(AZ10,BA10&lt;0),"\blu{"&amp;ROUND(BA10,3)&amp;"}",ROUND(BA10,3)))</f>
        <v>0.218</v>
      </c>
      <c r="BD10" t="s">
        <v>10</v>
      </c>
      <c r="BE10">
        <v>95.68</v>
      </c>
      <c r="BF10">
        <v>96.22</v>
      </c>
      <c r="BG10">
        <v>77.84</v>
      </c>
      <c r="BH10">
        <v>93.51</v>
      </c>
      <c r="BI10">
        <f t="shared" si="19"/>
        <v>90.8125</v>
      </c>
      <c r="BJ10">
        <v>185</v>
      </c>
      <c r="BK10">
        <f>_xlfn.T.TEST(BE10:BH10,$BE$21:$BH$21,2,1)</f>
        <v>1.0864806352817582E-2</v>
      </c>
      <c r="BL10">
        <f>AVERAGE(BE10:BH10)-AVERAGE($BE$21:$BH$21)</f>
        <v>25.190588235294115</v>
      </c>
      <c r="BM10" t="b">
        <f t="shared" si="20"/>
        <v>1</v>
      </c>
      <c r="BN10" s="6">
        <f>BL10/AVERAGE(BE$21:BH$21)</f>
        <v>0.38387464732233895</v>
      </c>
      <c r="BO10" t="str">
        <f t="shared" si="0"/>
        <v>\ora{0.384}</v>
      </c>
    </row>
    <row r="11" spans="1:67" x14ac:dyDescent="0.25">
      <c r="A11" t="s">
        <v>9</v>
      </c>
      <c r="B11">
        <v>22.47</v>
      </c>
      <c r="C11">
        <v>34.03</v>
      </c>
      <c r="D11">
        <v>23.26</v>
      </c>
      <c r="E11">
        <v>38.119999999999997</v>
      </c>
      <c r="F11">
        <f t="shared" si="1"/>
        <v>29.47</v>
      </c>
      <c r="G11">
        <v>61</v>
      </c>
      <c r="H11">
        <f t="shared" si="21"/>
        <v>0.10822675283325711</v>
      </c>
      <c r="I11">
        <f t="shared" si="2"/>
        <v>-4.3985294117647058</v>
      </c>
      <c r="J11" t="b">
        <f t="shared" si="23"/>
        <v>0</v>
      </c>
      <c r="K11" s="6">
        <f t="shared" si="3"/>
        <v>-0.12987069377263294</v>
      </c>
      <c r="L11">
        <f>IF(AND(J11,K11&gt;0),"\ora{"&amp;ROUND(K11,3)&amp;"}",IF(AND(J11,K11&lt;0),"\blu{"&amp;ROUND(K11,3)&amp;"}",ROUND(K11,3)))</f>
        <v>-0.13</v>
      </c>
      <c r="N11" t="s">
        <v>9</v>
      </c>
      <c r="O11">
        <v>3.5315099999999999</v>
      </c>
      <c r="P11">
        <v>4.4989400000000002</v>
      </c>
      <c r="Q11">
        <v>3.7345899999999999</v>
      </c>
      <c r="R11">
        <v>4.6443300000000001</v>
      </c>
      <c r="S11">
        <f t="shared" si="4"/>
        <v>4.1023424999999998</v>
      </c>
      <c r="T11">
        <v>132</v>
      </c>
      <c r="U11">
        <f t="shared" si="5"/>
        <v>0.19256075293014899</v>
      </c>
      <c r="V11">
        <f t="shared" si="6"/>
        <v>0.25507132352941131</v>
      </c>
      <c r="W11" t="b">
        <f t="shared" si="24"/>
        <v>0</v>
      </c>
      <c r="X11" s="6">
        <f t="shared" si="8"/>
        <v>6.6299283785711399E-2</v>
      </c>
      <c r="Y11">
        <f>IF(AND(W11,X11&gt;0),"\ora{"&amp;ROUND(X11,3)&amp;"}",IF(AND(W11,X11&lt;0),"\blu{"&amp;ROUND(X11,3)&amp;"}",ROUND(X11,3)))</f>
        <v>6.6000000000000003E-2</v>
      </c>
      <c r="AA11" t="s">
        <v>9</v>
      </c>
      <c r="AB11">
        <v>51.93</v>
      </c>
      <c r="AC11">
        <v>34.32</v>
      </c>
      <c r="AD11">
        <v>38.28</v>
      </c>
      <c r="AE11">
        <v>40.700000000000003</v>
      </c>
      <c r="AF11">
        <f t="shared" si="9"/>
        <v>41.307500000000005</v>
      </c>
      <c r="AG11">
        <v>118</v>
      </c>
      <c r="AH11">
        <v>14</v>
      </c>
      <c r="AI11">
        <v>1</v>
      </c>
      <c r="AJ11">
        <v>13</v>
      </c>
      <c r="AK11">
        <f t="shared" si="10"/>
        <v>36.5</v>
      </c>
      <c r="AL11">
        <f t="shared" si="11"/>
        <v>1.273006602435183E-2</v>
      </c>
      <c r="AM11">
        <f t="shared" si="12"/>
        <v>-13.176607142857137</v>
      </c>
      <c r="AN11" t="b">
        <f t="shared" si="25"/>
        <v>1</v>
      </c>
      <c r="AO11" s="6">
        <f t="shared" si="14"/>
        <v>-0.24184313249931982</v>
      </c>
      <c r="AP11" t="str">
        <f>IF(AND(AN11,AO11&gt;0),"\ora{"&amp;ROUND(AO11,3)&amp;"}",IF(AND(AN11,AO11&lt;0),"\blu{"&amp;ROUND(AO11,3)&amp;"}",ROUND(AO11,3)))</f>
        <v>\blu{-0.242}</v>
      </c>
      <c r="AQ11" t="s">
        <v>9</v>
      </c>
      <c r="AR11">
        <v>0.36957000000000001</v>
      </c>
      <c r="AS11">
        <v>0.60870000000000002</v>
      </c>
      <c r="AT11">
        <v>0.43478</v>
      </c>
      <c r="AU11">
        <v>0.80435000000000001</v>
      </c>
      <c r="AV11">
        <f t="shared" si="15"/>
        <v>0.55435000000000001</v>
      </c>
      <c r="AW11">
        <v>46.000000100000001</v>
      </c>
      <c r="AX11">
        <f>_xlfn.T.TEST(AR11:AU11,$AR$21:$AU$21,2,1)</f>
        <v>2.8855435610186317E-2</v>
      </c>
      <c r="AY11">
        <f t="shared" si="16"/>
        <v>0.15893058823529416</v>
      </c>
      <c r="AZ11" t="b">
        <f t="shared" si="17"/>
        <v>1</v>
      </c>
      <c r="BA11" s="6">
        <f t="shared" si="18"/>
        <v>0.401929150432973</v>
      </c>
      <c r="BB11" t="str">
        <f>IF(AND(AZ11,BA11&gt;0),"\ora{"&amp;ROUND(BA11,3)&amp;"}",IF(AND(AZ11,BA11&lt;0),"\blu{"&amp;ROUND(BA11,3)&amp;"}",ROUND(BA11,3)))</f>
        <v>\ora{0.402}</v>
      </c>
      <c r="BD11" t="s">
        <v>9</v>
      </c>
      <c r="BE11">
        <v>45.76</v>
      </c>
      <c r="BF11">
        <v>84.75</v>
      </c>
      <c r="BG11">
        <v>54.24</v>
      </c>
      <c r="BH11">
        <v>59.32</v>
      </c>
      <c r="BI11">
        <f t="shared" si="19"/>
        <v>61.017499999999998</v>
      </c>
      <c r="BJ11">
        <v>59</v>
      </c>
      <c r="BK11">
        <f>_xlfn.T.TEST(BE11:BH11,$BE$21:$BH$21,2,1)</f>
        <v>0.5935281834019579</v>
      </c>
      <c r="BL11">
        <f>AVERAGE(BE11:BH11)-AVERAGE($BE$21:$BH$21)</f>
        <v>-4.6044117647058869</v>
      </c>
      <c r="BM11" t="b">
        <f t="shared" si="20"/>
        <v>0</v>
      </c>
      <c r="BN11" s="6">
        <f>BL11/AVERAGE(BE$21:BH$21)</f>
        <v>-7.016576690443703E-2</v>
      </c>
      <c r="BO11">
        <f t="shared" si="0"/>
        <v>-7.0000000000000007E-2</v>
      </c>
    </row>
    <row r="12" spans="1:67" x14ac:dyDescent="0.25">
      <c r="A12" t="s">
        <v>8</v>
      </c>
      <c r="B12">
        <v>20.89</v>
      </c>
      <c r="C12">
        <v>54.92</v>
      </c>
      <c r="D12">
        <v>32.93</v>
      </c>
      <c r="E12">
        <v>59.18</v>
      </c>
      <c r="F12">
        <f t="shared" si="1"/>
        <v>41.980000000000004</v>
      </c>
      <c r="G12">
        <v>106</v>
      </c>
      <c r="H12">
        <f t="shared" si="21"/>
        <v>0.15414871501550173</v>
      </c>
      <c r="I12">
        <f t="shared" si="2"/>
        <v>8.1114705882352993</v>
      </c>
      <c r="J12" t="b">
        <f t="shared" si="23"/>
        <v>0</v>
      </c>
      <c r="K12" s="6">
        <f t="shared" si="3"/>
        <v>0.23949875383185865</v>
      </c>
      <c r="L12">
        <f>IF(AND(J12,K12&gt;0),"\ora{"&amp;ROUND(K12,3)&amp;"}",IF(AND(J12,K12&lt;0),"\blu{"&amp;ROUND(K12,3)&amp;"}",ROUND(K12,3)))</f>
        <v>0.23899999999999999</v>
      </c>
      <c r="N12" t="s">
        <v>8</v>
      </c>
      <c r="O12">
        <v>2.45173</v>
      </c>
      <c r="P12">
        <v>4.24824</v>
      </c>
      <c r="Q12">
        <v>2.96475</v>
      </c>
      <c r="R12">
        <v>4.6156899999999998</v>
      </c>
      <c r="S12">
        <f t="shared" si="4"/>
        <v>3.5701025</v>
      </c>
      <c r="T12">
        <v>210</v>
      </c>
      <c r="U12">
        <f t="shared" si="5"/>
        <v>0.34438019021617011</v>
      </c>
      <c r="V12">
        <f t="shared" si="6"/>
        <v>-0.27716867647058852</v>
      </c>
      <c r="W12" t="b">
        <f t="shared" si="24"/>
        <v>0</v>
      </c>
      <c r="X12" s="6">
        <f t="shared" si="8"/>
        <v>-7.2042926988280992E-2</v>
      </c>
      <c r="Y12">
        <f>IF(AND(W12,X12&gt;0),"\ora{"&amp;ROUND(X12,3)&amp;"}",IF(AND(W12,X12&lt;0),"\blu{"&amp;ROUND(X12,3)&amp;"}",ROUND(X12,3)))</f>
        <v>-7.1999999999999995E-2</v>
      </c>
      <c r="AA12" t="s">
        <v>8</v>
      </c>
      <c r="AB12">
        <v>24.11</v>
      </c>
      <c r="AC12">
        <v>33.299999999999997</v>
      </c>
      <c r="AD12">
        <v>42.29</v>
      </c>
      <c r="AE12">
        <v>26.48</v>
      </c>
      <c r="AF12">
        <f t="shared" si="9"/>
        <v>31.544999999999998</v>
      </c>
      <c r="AG12">
        <v>118</v>
      </c>
      <c r="AH12">
        <v>23</v>
      </c>
      <c r="AI12">
        <v>9</v>
      </c>
      <c r="AJ12">
        <v>14</v>
      </c>
      <c r="AK12">
        <f t="shared" si="10"/>
        <v>41</v>
      </c>
      <c r="AL12">
        <f t="shared" si="11"/>
        <v>2.5795746213669171E-2</v>
      </c>
      <c r="AM12">
        <f t="shared" si="12"/>
        <v>-22.939107142857143</v>
      </c>
      <c r="AN12" t="b">
        <f t="shared" si="25"/>
        <v>1</v>
      </c>
      <c r="AO12" s="6">
        <f t="shared" si="14"/>
        <v>-0.4210238241164691</v>
      </c>
      <c r="AP12" t="str">
        <f>IF(AND(AN12,AO12&gt;0),"\ora{"&amp;ROUND(AO12,3)&amp;"}",IF(AND(AN12,AO12&lt;0),"\blu{"&amp;ROUND(AO12,3)&amp;"}",ROUND(AO12,3)))</f>
        <v>\blu{-0.421}</v>
      </c>
      <c r="AQ12" t="s">
        <v>8</v>
      </c>
      <c r="AR12">
        <v>0.26828999999999997</v>
      </c>
      <c r="AS12">
        <v>0.32927000000000001</v>
      </c>
      <c r="AT12">
        <v>0.31707000000000002</v>
      </c>
      <c r="AU12">
        <v>0.56098000000000003</v>
      </c>
      <c r="AV12">
        <f t="shared" si="15"/>
        <v>0.36890250000000002</v>
      </c>
      <c r="AW12">
        <v>82.000000099999994</v>
      </c>
      <c r="AX12">
        <f>_xlfn.T.TEST(AR12:AU12,$AR$21:$AU$21,2,1)</f>
        <v>0.41720846302330633</v>
      </c>
      <c r="AY12">
        <f t="shared" si="16"/>
        <v>-2.6516911764705831E-2</v>
      </c>
      <c r="AZ12" t="b">
        <f t="shared" si="17"/>
        <v>0</v>
      </c>
      <c r="BA12" s="6">
        <f t="shared" si="18"/>
        <v>-6.7060217520339416E-2</v>
      </c>
      <c r="BB12">
        <f>IF(AND(AZ12,BA12&gt;0),"\ora{"&amp;ROUND(BA12,3)&amp;"}",IF(AND(AZ12,BA12&lt;0),"\blu{"&amp;ROUND(BA12,3)&amp;"}",ROUND(BA12,3)))</f>
        <v>-6.7000000000000004E-2</v>
      </c>
      <c r="BD12" t="s">
        <v>8</v>
      </c>
      <c r="BE12">
        <v>30.69</v>
      </c>
      <c r="BF12">
        <v>23.76</v>
      </c>
      <c r="BG12">
        <v>73.27</v>
      </c>
      <c r="BH12">
        <v>33.659999999999997</v>
      </c>
      <c r="BI12">
        <f t="shared" si="19"/>
        <v>40.344999999999999</v>
      </c>
      <c r="BJ12">
        <v>101</v>
      </c>
      <c r="BK12">
        <f>_xlfn.T.TEST(BE12:BH12,$BE$21:$BH$21,2,1)</f>
        <v>0.11209151318825168</v>
      </c>
      <c r="BL12">
        <f>AVERAGE(BE12:BH12)-AVERAGE($BE$21:$BH$21)</f>
        <v>-25.276911764705886</v>
      </c>
      <c r="BM12" t="b">
        <f t="shared" si="20"/>
        <v>0</v>
      </c>
      <c r="BN12" s="6">
        <f>BL12/AVERAGE(BE$21:BH$21)</f>
        <v>-0.38519011538918363</v>
      </c>
      <c r="BO12">
        <f t="shared" si="0"/>
        <v>-0.38500000000000001</v>
      </c>
    </row>
    <row r="13" spans="1:67" x14ac:dyDescent="0.25">
      <c r="A13" t="s">
        <v>7</v>
      </c>
      <c r="B13">
        <v>15.6</v>
      </c>
      <c r="C13">
        <v>50.99</v>
      </c>
      <c r="D13">
        <v>38.950000000000003</v>
      </c>
      <c r="E13">
        <v>68.540000000000006</v>
      </c>
      <c r="F13">
        <f t="shared" si="1"/>
        <v>43.52</v>
      </c>
      <c r="G13">
        <v>98</v>
      </c>
      <c r="H13">
        <f t="shared" si="21"/>
        <v>0.20357025768748205</v>
      </c>
      <c r="I13">
        <f t="shared" si="2"/>
        <v>9.6514705882352985</v>
      </c>
      <c r="J13" t="b">
        <f t="shared" si="23"/>
        <v>0</v>
      </c>
      <c r="K13" s="6">
        <f t="shared" si="3"/>
        <v>0.28496869382473766</v>
      </c>
      <c r="L13">
        <f>IF(AND(J13,K13&gt;0),"\ora{"&amp;ROUND(K13,3)&amp;"}",IF(AND(J13,K13&lt;0),"\blu{"&amp;ROUND(K13,3)&amp;"}",ROUND(K13,3)))</f>
        <v>0.28499999999999998</v>
      </c>
      <c r="N13" t="s">
        <v>7</v>
      </c>
      <c r="O13">
        <v>3.3384100000000001</v>
      </c>
      <c r="P13">
        <v>4.2995799999999997</v>
      </c>
      <c r="Q13">
        <v>3.2364799999999998</v>
      </c>
      <c r="R13">
        <v>5.7470299999999996</v>
      </c>
      <c r="S13">
        <f t="shared" si="4"/>
        <v>4.1553750000000003</v>
      </c>
      <c r="T13">
        <v>210</v>
      </c>
      <c r="U13">
        <f t="shared" si="5"/>
        <v>0.28386110054124153</v>
      </c>
      <c r="V13">
        <f t="shared" si="6"/>
        <v>0.30810382352941179</v>
      </c>
      <c r="W13" t="b">
        <f t="shared" si="24"/>
        <v>0</v>
      </c>
      <c r="X13" s="6">
        <f t="shared" si="8"/>
        <v>8.0083729323197905E-2</v>
      </c>
      <c r="Y13">
        <f>IF(AND(W13,X13&gt;0),"\ora{"&amp;ROUND(X13,3)&amp;"}",IF(AND(W13,X13&lt;0),"\blu{"&amp;ROUND(X13,3)&amp;"}",ROUND(X13,3)))</f>
        <v>0.08</v>
      </c>
      <c r="AA13" t="s">
        <v>7</v>
      </c>
      <c r="AB13">
        <v>45.14</v>
      </c>
      <c r="AC13">
        <v>37.5</v>
      </c>
      <c r="AD13">
        <v>62.29</v>
      </c>
      <c r="AE13">
        <v>40.6</v>
      </c>
      <c r="AF13">
        <f t="shared" si="9"/>
        <v>46.3825</v>
      </c>
      <c r="AG13">
        <v>118</v>
      </c>
      <c r="AH13">
        <v>18</v>
      </c>
      <c r="AI13">
        <v>3</v>
      </c>
      <c r="AJ13">
        <v>15</v>
      </c>
      <c r="AK13">
        <f t="shared" si="10"/>
        <v>38.5</v>
      </c>
      <c r="AL13">
        <f t="shared" si="11"/>
        <v>0.28153471968359695</v>
      </c>
      <c r="AM13">
        <f t="shared" si="12"/>
        <v>-8.1016071428571408</v>
      </c>
      <c r="AN13" t="b">
        <f t="shared" si="25"/>
        <v>0</v>
      </c>
      <c r="AO13" s="6">
        <f t="shared" si="14"/>
        <v>-0.14869670382254324</v>
      </c>
      <c r="AP13">
        <f>IF(AND(AN13,AO13&gt;0),"\ora{"&amp;ROUND(AO13,3)&amp;"}",IF(AND(AN13,AO13&lt;0),"\blu{"&amp;ROUND(AO13,3)&amp;"}",ROUND(AO13,3)))</f>
        <v>-0.14899999999999999</v>
      </c>
      <c r="AQ13" t="s">
        <v>7</v>
      </c>
      <c r="AR13">
        <v>0.29070000000000001</v>
      </c>
      <c r="AS13">
        <v>0.48837000000000003</v>
      </c>
      <c r="AT13">
        <v>0.22092999999999999</v>
      </c>
      <c r="AU13">
        <v>0.69767000000000001</v>
      </c>
      <c r="AV13">
        <f t="shared" si="15"/>
        <v>0.4244175</v>
      </c>
      <c r="AW13">
        <v>86.000000099999994</v>
      </c>
      <c r="AX13">
        <f>_xlfn.T.TEST(AR13:AU13,$AR$21:$AU$21,2,1)</f>
        <v>0.68847128428098514</v>
      </c>
      <c r="AY13">
        <f t="shared" si="16"/>
        <v>2.899808823529415E-2</v>
      </c>
      <c r="AZ13" t="b">
        <f t="shared" si="17"/>
        <v>0</v>
      </c>
      <c r="BA13" s="6">
        <f t="shared" si="18"/>
        <v>7.333501434813082E-2</v>
      </c>
      <c r="BB13">
        <f>IF(AND(AZ13,BA13&gt;0),"\ora{"&amp;ROUND(BA13,3)&amp;"}",IF(AND(AZ13,BA13&lt;0),"\blu{"&amp;ROUND(BA13,3)&amp;"}",ROUND(BA13,3)))</f>
        <v>7.2999999999999995E-2</v>
      </c>
      <c r="BD13" t="s">
        <v>7</v>
      </c>
      <c r="BE13">
        <v>77.98</v>
      </c>
      <c r="BF13">
        <v>81.650000000000006</v>
      </c>
      <c r="BG13">
        <v>67.89</v>
      </c>
      <c r="BH13">
        <v>81.650000000000006</v>
      </c>
      <c r="BI13">
        <f t="shared" si="19"/>
        <v>77.29249999999999</v>
      </c>
      <c r="BJ13">
        <v>109</v>
      </c>
      <c r="BK13">
        <f>_xlfn.T.TEST(BE13:BH13,$BE$21:$BH$21,2,1)</f>
        <v>3.0991330277580303E-2</v>
      </c>
      <c r="BL13">
        <f>AVERAGE(BE13:BH13)-AVERAGE($BE$21:$BH$21)</f>
        <v>11.670588235294105</v>
      </c>
      <c r="BM13" t="b">
        <f t="shared" si="20"/>
        <v>1</v>
      </c>
      <c r="BN13" s="6">
        <f>BL13/AVERAGE(BE$21:BH$21)</f>
        <v>0.17784590423302812</v>
      </c>
      <c r="BO13" t="str">
        <f t="shared" si="0"/>
        <v>\ora{0.178}</v>
      </c>
    </row>
    <row r="14" spans="1:67" x14ac:dyDescent="0.25">
      <c r="A14" t="s">
        <v>6</v>
      </c>
      <c r="B14">
        <v>16.170000000000002</v>
      </c>
      <c r="C14">
        <v>18.920000000000002</v>
      </c>
      <c r="D14">
        <v>29.91</v>
      </c>
      <c r="E14">
        <v>40.75</v>
      </c>
      <c r="F14">
        <f t="shared" si="1"/>
        <v>26.4375</v>
      </c>
      <c r="G14">
        <v>6</v>
      </c>
      <c r="H14">
        <f t="shared" si="21"/>
        <v>0.15480072366510653</v>
      </c>
      <c r="I14">
        <f t="shared" si="2"/>
        <v>-7.4310294117647047</v>
      </c>
      <c r="J14" t="b">
        <f t="shared" si="23"/>
        <v>0</v>
      </c>
      <c r="K14" s="6">
        <f t="shared" si="3"/>
        <v>-0.2194080918430262</v>
      </c>
      <c r="L14">
        <f>IF(AND(J14,K14&gt;0),"\ora{"&amp;ROUND(K14,3)&amp;"}",IF(AND(J14,K14&lt;0),"\blu{"&amp;ROUND(K14,3)&amp;"}",ROUND(K14,3)))</f>
        <v>-0.219</v>
      </c>
      <c r="N14" t="s">
        <v>6</v>
      </c>
      <c r="O14">
        <v>1.68913</v>
      </c>
      <c r="P14">
        <v>1.10737</v>
      </c>
      <c r="Q14">
        <v>1.50536</v>
      </c>
      <c r="R14">
        <v>2.46678</v>
      </c>
      <c r="S14">
        <f t="shared" si="4"/>
        <v>1.6921599999999999</v>
      </c>
      <c r="T14">
        <v>10</v>
      </c>
      <c r="U14">
        <f t="shared" si="5"/>
        <v>4.4478598612951508E-3</v>
      </c>
      <c r="V14">
        <f t="shared" si="6"/>
        <v>-2.1551111764705886</v>
      </c>
      <c r="W14" t="b">
        <f t="shared" si="24"/>
        <v>1</v>
      </c>
      <c r="X14" s="6">
        <f t="shared" si="8"/>
        <v>-0.5601661743136197</v>
      </c>
      <c r="Y14" t="str">
        <f>IF(AND(W14,X14&gt;0),"\ora{"&amp;ROUND(X14,3)&amp;"}",IF(AND(W14,X14&lt;0),"\blu{"&amp;ROUND(X14,3)&amp;"}",ROUND(X14,3)))</f>
        <v>\blu{-0.56}</v>
      </c>
      <c r="AG14">
        <v>118</v>
      </c>
      <c r="AH14">
        <v>0</v>
      </c>
      <c r="AI14">
        <v>0</v>
      </c>
      <c r="AJ14">
        <v>0</v>
      </c>
      <c r="AK14">
        <f t="shared" si="10"/>
        <v>29.5</v>
      </c>
      <c r="AO14" s="6"/>
      <c r="AQ14" t="s">
        <v>6</v>
      </c>
      <c r="AR14">
        <v>0</v>
      </c>
      <c r="AS14">
        <v>0</v>
      </c>
      <c r="AT14">
        <v>0</v>
      </c>
      <c r="AU14">
        <v>0</v>
      </c>
      <c r="AV14">
        <f t="shared" si="15"/>
        <v>0</v>
      </c>
      <c r="AW14" s="2">
        <v>9.9999999999999995E-8</v>
      </c>
      <c r="BD14" t="s">
        <v>6</v>
      </c>
      <c r="BE14">
        <v>0</v>
      </c>
      <c r="BF14">
        <v>0</v>
      </c>
      <c r="BG14">
        <v>0</v>
      </c>
      <c r="BH14">
        <v>0</v>
      </c>
      <c r="BI14">
        <f t="shared" si="19"/>
        <v>0</v>
      </c>
      <c r="BJ14">
        <v>0</v>
      </c>
    </row>
    <row r="15" spans="1:67" x14ac:dyDescent="0.25">
      <c r="A15" t="s">
        <v>5</v>
      </c>
      <c r="B15">
        <v>12.57</v>
      </c>
      <c r="C15">
        <v>24.47</v>
      </c>
      <c r="D15">
        <v>17.28</v>
      </c>
      <c r="E15">
        <v>43.74</v>
      </c>
      <c r="F15">
        <f t="shared" si="1"/>
        <v>24.515000000000001</v>
      </c>
      <c r="G15">
        <v>56</v>
      </c>
      <c r="H15">
        <f t="shared" si="21"/>
        <v>2.3193263999431415E-2</v>
      </c>
      <c r="I15">
        <f t="shared" si="2"/>
        <v>-9.3535294117647041</v>
      </c>
      <c r="J15" t="b">
        <f t="shared" si="23"/>
        <v>1</v>
      </c>
      <c r="K15" s="6">
        <f t="shared" si="3"/>
        <v>-0.27617170199647423</v>
      </c>
      <c r="L15" t="str">
        <f>IF(AND(J15,K15&gt;0),"\ora{"&amp;ROUND(K15,3)&amp;"}",IF(AND(J15,K15&lt;0),"\blu{"&amp;ROUND(K15,3)&amp;"}",ROUND(K15,3)))</f>
        <v>\blu{-0.276}</v>
      </c>
      <c r="N15" t="s">
        <v>5</v>
      </c>
      <c r="O15">
        <v>1.7300800000000001</v>
      </c>
      <c r="P15">
        <v>3.9230700000000001</v>
      </c>
      <c r="Q15">
        <v>2.5930800000000001</v>
      </c>
      <c r="R15">
        <v>4.0136399999999997</v>
      </c>
      <c r="S15">
        <f t="shared" si="4"/>
        <v>3.0649674999999998</v>
      </c>
      <c r="T15">
        <v>102</v>
      </c>
      <c r="U15">
        <f t="shared" si="5"/>
        <v>9.7433487361850618E-2</v>
      </c>
      <c r="V15">
        <f t="shared" si="6"/>
        <v>-0.78230367647058863</v>
      </c>
      <c r="W15" t="b">
        <f t="shared" ref="W15:W20" si="26">U15&lt;0.05</f>
        <v>0</v>
      </c>
      <c r="X15" s="6">
        <f t="shared" si="8"/>
        <v>-0.20333988444980339</v>
      </c>
      <c r="Y15">
        <f>IF(AND(W15,X15&gt;0),"\ora{"&amp;ROUND(X15,3)&amp;"}",IF(AND(W15,X15&lt;0),"\blu{"&amp;ROUND(X15,3)&amp;"}",ROUND(X15,3)))</f>
        <v>-0.20300000000000001</v>
      </c>
      <c r="AA15" t="s">
        <v>5</v>
      </c>
      <c r="AB15">
        <v>50</v>
      </c>
      <c r="AC15">
        <v>-50</v>
      </c>
      <c r="AD15">
        <v>100</v>
      </c>
      <c r="AE15">
        <v>50</v>
      </c>
      <c r="AF15">
        <f t="shared" si="9"/>
        <v>37.5</v>
      </c>
      <c r="AG15">
        <v>118</v>
      </c>
      <c r="AH15">
        <v>3</v>
      </c>
      <c r="AI15">
        <v>1</v>
      </c>
      <c r="AJ15">
        <v>2</v>
      </c>
      <c r="AK15">
        <f t="shared" si="10"/>
        <v>31</v>
      </c>
      <c r="AL15">
        <f>_xlfn.T.TEST(AB15:AE15,$AB$21:$AE$21,2,1)</f>
        <v>0.62231391971014971</v>
      </c>
      <c r="AM15">
        <f t="shared" si="12"/>
        <v>-16.984107142857141</v>
      </c>
      <c r="AN15" t="b">
        <f t="shared" ref="AN15:AN16" si="27">AL15&lt;0.05</f>
        <v>0</v>
      </c>
      <c r="AO15" s="6">
        <f t="shared" si="14"/>
        <v>-0.31172589647701981</v>
      </c>
      <c r="AP15">
        <f>IF(AND(AN15,AO15&gt;0),"\ora{"&amp;ROUND(AO15,3)&amp;"}",IF(AND(AN15,AO15&lt;0),"\blu{"&amp;ROUND(AO15,3)&amp;"}",ROUND(AO15,3)))</f>
        <v>-0.312</v>
      </c>
      <c r="AQ15" t="s">
        <v>5</v>
      </c>
      <c r="AR15">
        <v>0.28888999999999998</v>
      </c>
      <c r="AS15">
        <v>0.55556000000000005</v>
      </c>
      <c r="AT15">
        <v>0.46666999999999997</v>
      </c>
      <c r="AU15">
        <v>0.55556000000000005</v>
      </c>
      <c r="AV15">
        <f t="shared" si="15"/>
        <v>0.46667000000000003</v>
      </c>
      <c r="AW15">
        <v>45.000000100000001</v>
      </c>
      <c r="AX15">
        <f>_xlfn.T.TEST(AR15:AU15,$AR$21:$AU$21,2,1)</f>
        <v>0.21724172156748114</v>
      </c>
      <c r="AY15">
        <f>AVERAGE(AR15:AU15)-AVERAGE(AR$21:AU$21)</f>
        <v>7.1250588235294177E-2</v>
      </c>
      <c r="AZ15" t="b">
        <f t="shared" ref="AZ15:AZ20" si="28">AX15&lt;0.05</f>
        <v>0</v>
      </c>
      <c r="BA15" s="6">
        <f>AY15/AVERAGE(AR$21:AU$21)</f>
        <v>0.18018991004339416</v>
      </c>
      <c r="BB15">
        <f>IF(AND(AZ15,BA15&gt;0),"\ora{"&amp;ROUND(BA15,3)&amp;"}",IF(AND(AZ15,BA15&lt;0),"\blu{"&amp;ROUND(BA15,3)&amp;"}",ROUND(BA15,3)))</f>
        <v>0.18</v>
      </c>
      <c r="BD15" t="s">
        <v>5</v>
      </c>
      <c r="BE15">
        <v>44.44</v>
      </c>
      <c r="BF15">
        <v>88.89</v>
      </c>
      <c r="BG15">
        <v>82.22</v>
      </c>
      <c r="BH15">
        <v>66.67</v>
      </c>
      <c r="BI15">
        <f t="shared" si="19"/>
        <v>70.554999999999993</v>
      </c>
      <c r="BJ15">
        <v>45</v>
      </c>
      <c r="BK15">
        <f>_xlfn.T.TEST(BE15:BH15,$BE$21:$BH$21,2,1)</f>
        <v>0.62893091864787865</v>
      </c>
      <c r="BL15">
        <f>AVERAGE(BE15:BH15)-AVERAGE($BE$21:$BH$21)</f>
        <v>4.9330882352941074</v>
      </c>
      <c r="BM15" t="b">
        <f t="shared" si="20"/>
        <v>0</v>
      </c>
      <c r="BN15" s="6">
        <f>BL15/AVERAGE(BE$21:BH$21)</f>
        <v>7.5174405966443078E-2</v>
      </c>
      <c r="BO15">
        <f>IF(AND(BM15,BN15&gt;0),"\ora{"&amp;ROUND(BN15,3)&amp;"}",IF(AND(BM15,BN15&lt;0),"\blu{"&amp;ROUND(BN15,3)&amp;"}",ROUND(BN15,3)))</f>
        <v>7.4999999999999997E-2</v>
      </c>
    </row>
    <row r="16" spans="1:67" x14ac:dyDescent="0.25">
      <c r="A16" t="s">
        <v>4</v>
      </c>
      <c r="B16">
        <v>17.62</v>
      </c>
      <c r="C16">
        <v>43.83</v>
      </c>
      <c r="D16">
        <v>36.020000000000003</v>
      </c>
      <c r="E16">
        <v>44.18</v>
      </c>
      <c r="F16">
        <f t="shared" si="1"/>
        <v>35.412500000000001</v>
      </c>
      <c r="G16">
        <v>97</v>
      </c>
      <c r="H16">
        <f t="shared" si="21"/>
        <v>0.64318713905638103</v>
      </c>
      <c r="I16">
        <f t="shared" si="2"/>
        <v>1.5439705882352968</v>
      </c>
      <c r="J16" t="b">
        <f t="shared" si="23"/>
        <v>0</v>
      </c>
      <c r="K16" s="6">
        <f t="shared" si="3"/>
        <v>4.5587175323265651E-2</v>
      </c>
      <c r="L16">
        <f>IF(AND(J16,K16&gt;0),"\ora{"&amp;ROUND(K16,3)&amp;"}",IF(AND(J16,K16&lt;0),"\blu{"&amp;ROUND(K16,3)&amp;"}",ROUND(K16,3)))</f>
        <v>4.5999999999999999E-2</v>
      </c>
      <c r="N16" t="s">
        <v>4</v>
      </c>
      <c r="O16">
        <v>2.7813300000000001</v>
      </c>
      <c r="P16">
        <v>4.9016999999999999</v>
      </c>
      <c r="Q16">
        <v>4.4719699999999998</v>
      </c>
      <c r="R16">
        <v>5.2414199999999997</v>
      </c>
      <c r="S16">
        <f t="shared" si="4"/>
        <v>4.3491049999999998</v>
      </c>
      <c r="T16">
        <v>168</v>
      </c>
      <c r="U16">
        <f t="shared" si="5"/>
        <v>0.29746905253445544</v>
      </c>
      <c r="V16">
        <f t="shared" si="6"/>
        <v>0.5018338235294113</v>
      </c>
      <c r="W16" t="b">
        <f t="shared" si="26"/>
        <v>0</v>
      </c>
      <c r="X16" s="6">
        <f t="shared" si="8"/>
        <v>0.13043890084966245</v>
      </c>
      <c r="Y16">
        <f>IF(AND(W16,X16&gt;0),"\ora{"&amp;ROUND(X16,3)&amp;"}",IF(AND(W16,X16&lt;0),"\blu{"&amp;ROUND(X16,3)&amp;"}",ROUND(X16,3)))</f>
        <v>0.13</v>
      </c>
      <c r="AA16" t="s">
        <v>4</v>
      </c>
      <c r="AB16">
        <v>84.62</v>
      </c>
      <c r="AC16">
        <v>84.07</v>
      </c>
      <c r="AD16">
        <v>65.930000000000007</v>
      </c>
      <c r="AE16">
        <v>85.16</v>
      </c>
      <c r="AF16">
        <f t="shared" si="9"/>
        <v>79.944999999999993</v>
      </c>
      <c r="AG16">
        <v>118</v>
      </c>
      <c r="AH16">
        <v>13</v>
      </c>
      <c r="AI16">
        <v>6</v>
      </c>
      <c r="AJ16">
        <v>8</v>
      </c>
      <c r="AK16">
        <f t="shared" si="10"/>
        <v>36.25</v>
      </c>
      <c r="AL16">
        <f>_xlfn.T.TEST(AB16:AE16,$AB$21:$AE$21,2,1)</f>
        <v>7.952774013456709E-3</v>
      </c>
      <c r="AM16">
        <f t="shared" si="12"/>
        <v>25.460892857142852</v>
      </c>
      <c r="AN16" t="b">
        <f t="shared" si="27"/>
        <v>1</v>
      </c>
      <c r="AO16" s="6">
        <f t="shared" si="14"/>
        <v>0.46730861883052388</v>
      </c>
      <c r="AP16" t="str">
        <f>IF(AND(AN16,AO16&gt;0),"\ora{"&amp;ROUND(AO16,3)&amp;"}",IF(AND(AN16,AO16&lt;0),"\blu{"&amp;ROUND(AO16,3)&amp;"}",ROUND(AO16,3)))</f>
        <v>\ora{0.467}</v>
      </c>
      <c r="AQ16" t="s">
        <v>4</v>
      </c>
      <c r="AR16">
        <v>0.2</v>
      </c>
      <c r="AS16">
        <v>0.45</v>
      </c>
      <c r="AT16">
        <v>0.43332999999999999</v>
      </c>
      <c r="AU16">
        <v>0.6</v>
      </c>
      <c r="AV16">
        <f t="shared" si="15"/>
        <v>0.42083250000000005</v>
      </c>
      <c r="AW16">
        <v>60.000000100000001</v>
      </c>
      <c r="AX16">
        <f>_xlfn.T.TEST(AR16:AU16,$AR$21:$AU$21,2,1)</f>
        <v>0.28717561590353735</v>
      </c>
      <c r="AY16">
        <f>AVERAGE(AR16:AU16)-AVERAGE(AR$21:AU$21)</f>
        <v>2.5413088235294201E-2</v>
      </c>
      <c r="AZ16" t="b">
        <f t="shared" si="28"/>
        <v>0</v>
      </c>
      <c r="BA16" s="6">
        <f>AY16/AVERAGE(AR$21:AU$21)</f>
        <v>6.426869162006707E-2</v>
      </c>
      <c r="BB16">
        <f>IF(AND(AZ16,BA16&gt;0),"\ora{"&amp;ROUND(BA16,3)&amp;"}",IF(AND(AZ16,BA16&lt;0),"\blu{"&amp;ROUND(BA16,3)&amp;"}",ROUND(BA16,3)))</f>
        <v>6.4000000000000001E-2</v>
      </c>
      <c r="BD16" t="s">
        <v>4</v>
      </c>
      <c r="BE16">
        <v>95.59</v>
      </c>
      <c r="BF16">
        <v>76.47</v>
      </c>
      <c r="BG16">
        <v>76.47</v>
      </c>
      <c r="BH16">
        <v>94.12</v>
      </c>
      <c r="BI16">
        <f t="shared" si="19"/>
        <v>85.662499999999994</v>
      </c>
      <c r="BJ16">
        <v>68</v>
      </c>
      <c r="BK16">
        <f>_xlfn.T.TEST(BE16:BH16,$BE$21:$BH$21,2,1)</f>
        <v>3.9200085676360255E-2</v>
      </c>
      <c r="BL16">
        <f>AVERAGE(BE16:BH16)-AVERAGE($BE$21:$BH$21)</f>
        <v>20.040588235294109</v>
      </c>
      <c r="BM16" t="b">
        <f t="shared" si="20"/>
        <v>1</v>
      </c>
      <c r="BN16" s="6">
        <f>BL16/AVERAGE(BE$21:BH$21)</f>
        <v>0.30539476367515322</v>
      </c>
      <c r="BO16" t="str">
        <f>IF(AND(BM16,BN16&gt;0),"\ora{"&amp;ROUND(BN16,3)&amp;"}",IF(AND(BM16,BN16&lt;0),"\blu{"&amp;ROUND(BN16,3)&amp;"}",ROUND(BN16,3)))</f>
        <v>\ora{0.305}</v>
      </c>
    </row>
    <row r="17" spans="1:67" x14ac:dyDescent="0.25">
      <c r="A17" t="s">
        <v>3</v>
      </c>
      <c r="B17">
        <v>22.85</v>
      </c>
      <c r="C17">
        <v>27.6</v>
      </c>
      <c r="D17">
        <v>21.64</v>
      </c>
      <c r="E17">
        <v>43.05</v>
      </c>
      <c r="F17">
        <f t="shared" si="1"/>
        <v>28.785</v>
      </c>
      <c r="G17">
        <v>92</v>
      </c>
      <c r="H17">
        <f t="shared" si="21"/>
        <v>0.1096772558333015</v>
      </c>
      <c r="I17">
        <f t="shared" si="2"/>
        <v>-5.0835294117647045</v>
      </c>
      <c r="J17" t="b">
        <f t="shared" si="23"/>
        <v>0</v>
      </c>
      <c r="K17" s="6">
        <f t="shared" si="3"/>
        <v>-0.15009595928894598</v>
      </c>
      <c r="L17">
        <f>IF(AND(J17,K17&gt;0),"\ora{"&amp;ROUND(K17,3)&amp;"}",IF(AND(J17,K17&lt;0),"\blu{"&amp;ROUND(K17,3)&amp;"}",ROUND(K17,3)))</f>
        <v>-0.15</v>
      </c>
      <c r="N17" t="s">
        <v>3</v>
      </c>
      <c r="O17">
        <v>2.9036</v>
      </c>
      <c r="P17">
        <v>3.05097</v>
      </c>
      <c r="Q17">
        <v>2.41804</v>
      </c>
      <c r="R17">
        <v>5.0497699999999996</v>
      </c>
      <c r="S17">
        <f t="shared" si="4"/>
        <v>3.3555950000000001</v>
      </c>
      <c r="T17">
        <v>101</v>
      </c>
      <c r="U17">
        <f t="shared" si="5"/>
        <v>0.17084973042945906</v>
      </c>
      <c r="V17">
        <f t="shared" si="6"/>
        <v>-0.49167617647058837</v>
      </c>
      <c r="W17" t="b">
        <f t="shared" si="26"/>
        <v>0</v>
      </c>
      <c r="X17" s="6">
        <f t="shared" si="8"/>
        <v>-0.1277986796141681</v>
      </c>
      <c r="Y17">
        <f>IF(AND(W17,X17&gt;0),"\ora{"&amp;ROUND(X17,3)&amp;"}",IF(AND(W17,X17&lt;0),"\blu{"&amp;ROUND(X17,3)&amp;"}",ROUND(X17,3)))</f>
        <v>-0.128</v>
      </c>
      <c r="AG17">
        <v>118</v>
      </c>
      <c r="AH17">
        <v>0</v>
      </c>
      <c r="AI17">
        <v>0</v>
      </c>
      <c r="AJ17">
        <v>0</v>
      </c>
      <c r="AK17">
        <f t="shared" si="10"/>
        <v>29.5</v>
      </c>
      <c r="AO17" s="6"/>
      <c r="AQ17" t="s">
        <v>3</v>
      </c>
      <c r="AR17">
        <v>0</v>
      </c>
      <c r="AS17">
        <v>0.125</v>
      </c>
      <c r="AT17">
        <v>0.875</v>
      </c>
      <c r="AU17">
        <v>0.75</v>
      </c>
      <c r="AV17">
        <f t="shared" si="15"/>
        <v>0.4375</v>
      </c>
      <c r="AW17">
        <v>8.0000000999999994</v>
      </c>
      <c r="AX17">
        <f>_xlfn.T.TEST(AR17:AU17,$AR$21:$AU$21,2,1)</f>
        <v>0.82406742237173414</v>
      </c>
      <c r="AY17">
        <f>AVERAGE(AR17:AU17)-AVERAGE(AR$21:AU$21)</f>
        <v>4.2080588235294147E-2</v>
      </c>
      <c r="AZ17" t="b">
        <f t="shared" si="28"/>
        <v>0</v>
      </c>
      <c r="BA17" s="6">
        <f>AY17/AVERAGE(AR$21:AU$21)</f>
        <v>0.10642013766469863</v>
      </c>
      <c r="BB17">
        <f>IF(AND(AZ17,BA17&gt;0),"\ora{"&amp;ROUND(BA17,3)&amp;"}",IF(AND(AZ17,BA17&lt;0),"\blu{"&amp;ROUND(BA17,3)&amp;"}",ROUND(BA17,3)))</f>
        <v>0.106</v>
      </c>
      <c r="BD17" t="s">
        <v>3</v>
      </c>
      <c r="BE17">
        <v>100</v>
      </c>
      <c r="BF17">
        <v>100</v>
      </c>
      <c r="BG17">
        <v>100</v>
      </c>
      <c r="BH17">
        <v>100</v>
      </c>
      <c r="BI17">
        <f t="shared" si="19"/>
        <v>100</v>
      </c>
      <c r="BJ17">
        <v>9</v>
      </c>
      <c r="BK17">
        <f>_xlfn.T.TEST(BE17:BH17,$BE$21:$BH$21,2,1)</f>
        <v>6.0703750932029278E-5</v>
      </c>
      <c r="BL17">
        <f>AVERAGE(BE17:BH17)-AVERAGE($BE$21:$BH$21)</f>
        <v>34.378088235294115</v>
      </c>
      <c r="BM17" t="b">
        <f t="shared" si="20"/>
        <v>1</v>
      </c>
      <c r="BN17" s="6">
        <f>BL17/AVERAGE(BE$21:BH$21)</f>
        <v>0.5238812358676822</v>
      </c>
      <c r="BO17" t="str">
        <f>IF(AND(BM17,BN17&gt;0),"\ora{"&amp;ROUND(BN17,3)&amp;"}",IF(AND(BM17,BN17&lt;0),"\blu{"&amp;ROUND(BN17,3)&amp;"}",ROUND(BN17,3)))</f>
        <v>\ora{0.524}</v>
      </c>
    </row>
    <row r="18" spans="1:67" x14ac:dyDescent="0.25">
      <c r="A18" t="s">
        <v>2</v>
      </c>
      <c r="B18">
        <v>25.93</v>
      </c>
      <c r="C18">
        <v>12.89</v>
      </c>
      <c r="D18">
        <v>8.5500000000000007</v>
      </c>
      <c r="E18">
        <v>36.4</v>
      </c>
      <c r="F18">
        <f t="shared" si="1"/>
        <v>20.942500000000003</v>
      </c>
      <c r="G18">
        <v>9</v>
      </c>
      <c r="H18">
        <f t="shared" si="21"/>
        <v>0.13172612478407542</v>
      </c>
      <c r="I18">
        <f>AVERAGE(B18:E18)-AVERAGE(B$21:E$21)</f>
        <v>-12.926029411764702</v>
      </c>
      <c r="J18" t="b">
        <f t="shared" si="23"/>
        <v>0</v>
      </c>
      <c r="K18" s="6">
        <f>I18/AVERAGE(B$21:E$21)</f>
        <v>-0.38165310499943544</v>
      </c>
      <c r="L18">
        <f>IF(AND(J18,K18&gt;0),"\ora{"&amp;ROUND(K18,3)&amp;"}",IF(AND(J18,K18&lt;0),"\blu{"&amp;ROUND(K18,3)&amp;"}",ROUND(K18,3)))</f>
        <v>-0.38200000000000001</v>
      </c>
      <c r="N18" t="s">
        <v>2</v>
      </c>
      <c r="O18">
        <v>1.76423</v>
      </c>
      <c r="P18">
        <v>1.528</v>
      </c>
      <c r="Q18">
        <v>0.87197000000000002</v>
      </c>
      <c r="R18">
        <v>2.49316</v>
      </c>
      <c r="S18">
        <f t="shared" si="4"/>
        <v>1.6643400000000002</v>
      </c>
      <c r="T18">
        <v>11</v>
      </c>
      <c r="U18">
        <f t="shared" si="5"/>
        <v>1.4498008299967254E-3</v>
      </c>
      <c r="V18">
        <f t="shared" si="6"/>
        <v>-2.1829311764705883</v>
      </c>
      <c r="W18" t="b">
        <f t="shared" si="24"/>
        <v>1</v>
      </c>
      <c r="X18" s="6">
        <f t="shared" si="8"/>
        <v>-0.56739727363673043</v>
      </c>
      <c r="Y18" t="str">
        <f>IF(AND(W18,X18&gt;0),"\ora{"&amp;ROUND(X18,3)&amp;"}",IF(AND(W18,X18&lt;0),"\blu{"&amp;ROUND(X18,3)&amp;"}",ROUND(X18,3)))</f>
        <v>\blu{-0.567}</v>
      </c>
      <c r="AG18">
        <v>118</v>
      </c>
      <c r="AH18">
        <v>0</v>
      </c>
      <c r="AI18">
        <v>0</v>
      </c>
      <c r="AJ18">
        <v>0</v>
      </c>
      <c r="AK18">
        <f t="shared" si="10"/>
        <v>29.5</v>
      </c>
      <c r="AO18" s="6"/>
      <c r="AQ18" t="s">
        <v>2</v>
      </c>
      <c r="AR18">
        <v>0</v>
      </c>
      <c r="AS18">
        <v>0</v>
      </c>
      <c r="AT18">
        <v>0</v>
      </c>
      <c r="AU18">
        <v>0</v>
      </c>
      <c r="AV18">
        <f t="shared" si="15"/>
        <v>0</v>
      </c>
      <c r="AW18" s="2">
        <v>9.9999999999999995E-8</v>
      </c>
      <c r="BD18" t="s">
        <v>2</v>
      </c>
      <c r="BE18">
        <v>0</v>
      </c>
      <c r="BF18">
        <v>0</v>
      </c>
      <c r="BG18">
        <v>0</v>
      </c>
      <c r="BH18">
        <v>0</v>
      </c>
      <c r="BI18">
        <f t="shared" si="19"/>
        <v>0</v>
      </c>
      <c r="BJ18">
        <v>0</v>
      </c>
    </row>
    <row r="19" spans="1:67" x14ac:dyDescent="0.25">
      <c r="A19" t="s">
        <v>1</v>
      </c>
      <c r="B19">
        <v>19.77</v>
      </c>
      <c r="C19">
        <v>36.549999999999997</v>
      </c>
      <c r="D19">
        <v>21.45</v>
      </c>
      <c r="E19">
        <v>33.85</v>
      </c>
      <c r="F19">
        <f t="shared" si="1"/>
        <v>27.905000000000001</v>
      </c>
      <c r="G19">
        <v>110</v>
      </c>
      <c r="H19">
        <f t="shared" si="21"/>
        <v>0.12388829194291573</v>
      </c>
      <c r="I19">
        <f t="shared" si="2"/>
        <v>-5.9635294117647035</v>
      </c>
      <c r="J19" t="b">
        <f t="shared" si="23"/>
        <v>0</v>
      </c>
      <c r="K19" s="6">
        <f t="shared" si="3"/>
        <v>-0.17607878214201969</v>
      </c>
      <c r="L19">
        <f>IF(AND(J19,K19&gt;0),"\ora{"&amp;ROUND(K19,3)&amp;"}",IF(AND(J19,K19&lt;0),"\blu{"&amp;ROUND(K19,3)&amp;"}",ROUND(K19,3)))</f>
        <v>-0.17599999999999999</v>
      </c>
      <c r="N19" t="s">
        <v>1</v>
      </c>
      <c r="O19">
        <v>3.1021100000000001</v>
      </c>
      <c r="P19">
        <v>3.11747</v>
      </c>
      <c r="Q19">
        <v>2.0366900000000001</v>
      </c>
      <c r="R19">
        <v>2.8103400000000001</v>
      </c>
      <c r="S19">
        <f t="shared" si="4"/>
        <v>2.7666525000000002</v>
      </c>
      <c r="T19">
        <v>224</v>
      </c>
      <c r="U19">
        <f t="shared" si="5"/>
        <v>5.4259257235592502E-2</v>
      </c>
      <c r="V19">
        <f t="shared" si="6"/>
        <v>-1.0806186764705883</v>
      </c>
      <c r="W19" t="b">
        <f t="shared" ref="W19" si="29">U19&lt;0.05</f>
        <v>0</v>
      </c>
      <c r="X19" s="6">
        <f t="shared" si="8"/>
        <v>-0.28087925880543901</v>
      </c>
      <c r="Y19">
        <f>IF(AND(W19,X19&gt;0),"\ora{"&amp;ROUND(X19,3)&amp;"}",IF(AND(W19,X19&lt;0),"\blu{"&amp;ROUND(X19,3)&amp;"}",ROUND(X19,3)))</f>
        <v>-0.28100000000000003</v>
      </c>
      <c r="AA19" t="s">
        <v>1</v>
      </c>
      <c r="AB19">
        <v>35.15</v>
      </c>
      <c r="AC19">
        <v>47.49</v>
      </c>
      <c r="AD19">
        <v>48.24</v>
      </c>
      <c r="AE19">
        <v>33.869999999999997</v>
      </c>
      <c r="AF19">
        <f t="shared" si="9"/>
        <v>41.1875</v>
      </c>
      <c r="AG19">
        <v>118</v>
      </c>
      <c r="AH19">
        <v>81</v>
      </c>
      <c r="AI19">
        <v>54</v>
      </c>
      <c r="AJ19">
        <v>33</v>
      </c>
      <c r="AK19">
        <f t="shared" si="10"/>
        <v>71.5</v>
      </c>
      <c r="AL19">
        <f>_xlfn.T.TEST(AB19:AE19,$AB$21:$AE$21,2,1)</f>
        <v>9.3043336205568733E-2</v>
      </c>
      <c r="AM19">
        <f t="shared" ref="AM19:AM20" si="30">AVERAGE(AB19:AE19)-AVERAGE(AB$21:AE$21)</f>
        <v>-13.296607142857141</v>
      </c>
      <c r="AN19" t="b">
        <f t="shared" ref="AN19" si="31">AL19&lt;0.05</f>
        <v>0</v>
      </c>
      <c r="AO19" s="6">
        <f t="shared" si="14"/>
        <v>-0.24404560963059344</v>
      </c>
      <c r="AP19">
        <f>IF(AND(AN19,AO19&gt;0),"\ora{"&amp;ROUND(AO19,3)&amp;"}",IF(AND(AN19,AO19&lt;0),"\blu{"&amp;ROUND(AO19,3)&amp;"}",ROUND(AO19,3)))</f>
        <v>-0.24399999999999999</v>
      </c>
      <c r="AQ19" t="s">
        <v>1</v>
      </c>
      <c r="AR19">
        <v>6.7419999999999994E-2</v>
      </c>
      <c r="AS19">
        <v>0.33707999999999999</v>
      </c>
      <c r="AT19">
        <v>0.41572999999999999</v>
      </c>
      <c r="AU19">
        <v>0.47191</v>
      </c>
      <c r="AV19">
        <f t="shared" si="15"/>
        <v>0.32303500000000002</v>
      </c>
      <c r="AW19">
        <v>89.000000099999994</v>
      </c>
      <c r="AX19">
        <f>_xlfn.T.TEST(AR19:AU19,$AR$21:$AU$21,2,1)</f>
        <v>0.1710179408350555</v>
      </c>
      <c r="AY19">
        <f>AVERAGE(AR19:AU19)-AVERAGE(AR$21:AU$21)</f>
        <v>-7.2384411764705836E-2</v>
      </c>
      <c r="AZ19" t="b">
        <f t="shared" ref="AZ19:AZ20" si="32">AX19&lt;0.05</f>
        <v>0</v>
      </c>
      <c r="BA19" s="6">
        <f>AY19/AVERAGE(AR$21:AU$21)</f>
        <v>-0.18305730475310641</v>
      </c>
      <c r="BB19">
        <f>IF(AND(AZ19,BA19&gt;0),"\ora{"&amp;ROUND(BA19,3)&amp;"}",IF(AND(AZ19,BA19&lt;0),"\blu{"&amp;ROUND(BA19,3)&amp;"}",ROUND(BA19,3)))</f>
        <v>-0.183</v>
      </c>
      <c r="BD19" t="s">
        <v>1</v>
      </c>
      <c r="BE19">
        <v>88.76</v>
      </c>
      <c r="BF19">
        <v>46.07</v>
      </c>
      <c r="BG19">
        <v>69.66</v>
      </c>
      <c r="BH19">
        <v>71.91</v>
      </c>
      <c r="BI19">
        <f t="shared" si="19"/>
        <v>69.099999999999994</v>
      </c>
      <c r="BJ19">
        <v>89</v>
      </c>
      <c r="BK19">
        <f>_xlfn.T.TEST(BE19:BH19,$BE$21:$BH$21,2,1)</f>
        <v>0.73966631399905447</v>
      </c>
      <c r="BL19">
        <f>AVERAGE(BE19:BH19)-AVERAGE($BE$21:$BH$21)</f>
        <v>3.4780882352941092</v>
      </c>
      <c r="BM19" t="b">
        <f t="shared" si="20"/>
        <v>0</v>
      </c>
      <c r="BN19" s="6">
        <f>BL19/AVERAGE(BE$21:BH$21)</f>
        <v>5.3001933984568331E-2</v>
      </c>
      <c r="BO19">
        <f>IF(AND(BM19,BN19&gt;0),"\ora{"&amp;ROUND(BN19,3)&amp;"}",IF(AND(BM19,BN19&lt;0),"\blu{"&amp;ROUND(BN19,3)&amp;"}",ROUND(BN19,3)))</f>
        <v>5.2999999999999999E-2</v>
      </c>
    </row>
    <row r="20" spans="1:67" x14ac:dyDescent="0.25">
      <c r="A20" t="s">
        <v>0</v>
      </c>
      <c r="B20">
        <v>9.27</v>
      </c>
      <c r="C20">
        <v>33.78</v>
      </c>
      <c r="D20">
        <v>35.979999999999997</v>
      </c>
      <c r="E20">
        <v>37.69</v>
      </c>
      <c r="F20">
        <f t="shared" si="1"/>
        <v>29.18</v>
      </c>
      <c r="G20">
        <v>57</v>
      </c>
      <c r="H20">
        <f t="shared" si="21"/>
        <v>0.35271510623567665</v>
      </c>
      <c r="I20">
        <f>AVERAGE(B20:E20)-AVERAGE(B$21:E$21)</f>
        <v>-4.6885294117647049</v>
      </c>
      <c r="J20" t="b">
        <f>H20&lt;0.05</f>
        <v>0</v>
      </c>
      <c r="K20" s="6">
        <f>I20/AVERAGE(B$21:E$21)</f>
        <v>-0.13843321494012312</v>
      </c>
      <c r="L20">
        <f>IF(AND(J20,K20&gt;0),"\ora{"&amp;ROUND(K20,3)&amp;"}",IF(AND(J20,K20&lt;0),"\blu{"&amp;ROUND(K20,3)&amp;"}",ROUND(K20,3)))</f>
        <v>-0.13800000000000001</v>
      </c>
      <c r="N20" t="s">
        <v>0</v>
      </c>
      <c r="O20">
        <v>1.2766200000000001</v>
      </c>
      <c r="P20">
        <v>2.4073000000000002</v>
      </c>
      <c r="Q20">
        <v>2.5696099999999999</v>
      </c>
      <c r="R20">
        <v>2.4152200000000001</v>
      </c>
      <c r="S20">
        <f t="shared" si="4"/>
        <v>2.1671875000000003</v>
      </c>
      <c r="T20">
        <v>86</v>
      </c>
      <c r="U20">
        <f t="shared" si="5"/>
        <v>2.0126384004258258E-2</v>
      </c>
      <c r="V20">
        <f t="shared" si="6"/>
        <v>-1.6800836764705882</v>
      </c>
      <c r="W20" t="b">
        <f>U20&lt;0.05</f>
        <v>1</v>
      </c>
      <c r="X20" s="6">
        <f>V20/AVERAGE(O$21:R$21)</f>
        <v>-0.43669489344701307</v>
      </c>
      <c r="Y20" t="str">
        <f>IF(AND(W20,X20&gt;0),"\ora{"&amp;ROUND(X20,3)&amp;"}",IF(AND(W20,X20&lt;0),"\blu{"&amp;ROUND(X20,3)&amp;"}",ROUND(X20,3)))</f>
        <v>\blu{-0.437}</v>
      </c>
      <c r="AA20" t="s">
        <v>0</v>
      </c>
      <c r="AB20">
        <v>100</v>
      </c>
      <c r="AC20">
        <v>100</v>
      </c>
      <c r="AD20">
        <v>100</v>
      </c>
      <c r="AE20">
        <v>100</v>
      </c>
      <c r="AF20">
        <f t="shared" si="9"/>
        <v>100</v>
      </c>
      <c r="AG20">
        <v>118</v>
      </c>
      <c r="AH20">
        <v>2</v>
      </c>
      <c r="AI20">
        <v>0</v>
      </c>
      <c r="AJ20">
        <v>2</v>
      </c>
      <c r="AK20">
        <f t="shared" si="10"/>
        <v>30.5</v>
      </c>
      <c r="AL20">
        <f>_xlfn.T.TEST(AB20:AE20,$AB$21:$AE$21,2,1)</f>
        <v>1.0309408197564994E-4</v>
      </c>
      <c r="AM20">
        <f t="shared" si="30"/>
        <v>45.515892857142859</v>
      </c>
      <c r="AN20" t="b">
        <f>AL20&lt;0.05</f>
        <v>1</v>
      </c>
      <c r="AO20" s="6">
        <f t="shared" si="14"/>
        <v>0.83539760939461383</v>
      </c>
      <c r="AP20" t="str">
        <f>IF(AND(AN20,AO20&gt;0),"\ora{"&amp;ROUND(AO20,3)&amp;"}",IF(AND(AN20,AO20&lt;0),"\blu{"&amp;ROUND(AO20,3)&amp;"}",ROUND(AO20,3)))</f>
        <v>\ora{0.835}</v>
      </c>
      <c r="AQ20" t="s">
        <v>0</v>
      </c>
      <c r="AR20">
        <v>0.28000000000000003</v>
      </c>
      <c r="AS20">
        <v>0.28000000000000003</v>
      </c>
      <c r="AT20">
        <v>0.2</v>
      </c>
      <c r="AU20">
        <v>0.64</v>
      </c>
      <c r="AV20">
        <f t="shared" si="15"/>
        <v>0.35</v>
      </c>
      <c r="AW20">
        <v>25.000000100000001</v>
      </c>
      <c r="AX20">
        <f>_xlfn.T.TEST(AR20:AU20,$AR$21:$AU$21,2,1)</f>
        <v>0.50274324823628358</v>
      </c>
      <c r="AY20">
        <f>AVERAGE(AR20:AU20)-AVERAGE(AR$21:AU$21)</f>
        <v>-4.5419411764705875E-2</v>
      </c>
      <c r="AZ20" t="b">
        <f t="shared" si="32"/>
        <v>0</v>
      </c>
      <c r="BA20" s="6">
        <f>AY20/AVERAGE(AR$21:AU$21)</f>
        <v>-0.11486388986824116</v>
      </c>
      <c r="BB20">
        <f>IF(AND(AZ20,BA20&gt;0),"\ora{"&amp;ROUND(BA20,3)&amp;"}",IF(AND(AZ20,BA20&lt;0),"\blu{"&amp;ROUND(BA20,3)&amp;"}",ROUND(BA20,3)))</f>
        <v>-0.115</v>
      </c>
      <c r="BD20" t="s">
        <v>0</v>
      </c>
      <c r="BE20">
        <v>80.77</v>
      </c>
      <c r="BF20">
        <v>57.69</v>
      </c>
      <c r="BG20">
        <v>76.92</v>
      </c>
      <c r="BH20">
        <v>80.77</v>
      </c>
      <c r="BI20">
        <f t="shared" si="19"/>
        <v>74.037499999999994</v>
      </c>
      <c r="BJ20">
        <v>26</v>
      </c>
      <c r="BK20">
        <f>_xlfn.T.TEST(BE20:BH20,$BE$21:$BH$21,2,1)</f>
        <v>0.25538601084602647</v>
      </c>
      <c r="BL20">
        <f>AVERAGE(BE20:BH20)-AVERAGE($BE$21:$BH$21)</f>
        <v>8.4155882352941092</v>
      </c>
      <c r="BM20" t="b">
        <f t="shared" si="20"/>
        <v>0</v>
      </c>
      <c r="BN20" s="6">
        <f>BL20/AVERAGE(BE$21:BH$21)</f>
        <v>0.12824357000553513</v>
      </c>
      <c r="BO20">
        <f>IF(AND(BM20,BN20&gt;0),"\ora{"&amp;ROUND(BN20,3)&amp;"}",IF(AND(BM20,BN20&lt;0),"\blu{"&amp;ROUND(BN20,3)&amp;"}",ROUND(BN20,3)))</f>
        <v>0.128</v>
      </c>
    </row>
    <row r="21" spans="1:67" x14ac:dyDescent="0.25">
      <c r="B21">
        <f>AVERAGE(B4:B20)</f>
        <v>22.181764705882351</v>
      </c>
      <c r="C21">
        <f>AVERAGE(C4:C20)</f>
        <v>37.140588235294125</v>
      </c>
      <c r="D21">
        <f>AVERAGE(D4:D20)</f>
        <v>29.285294117647059</v>
      </c>
      <c r="E21">
        <f>AVERAGE(E4:E20)</f>
        <v>46.866470588235281</v>
      </c>
      <c r="F21">
        <f>AVERAGE(F4:F20)</f>
        <v>33.868529411764705</v>
      </c>
      <c r="O21">
        <f>AVERAGE(O4:O20)</f>
        <v>3.3828576470588234</v>
      </c>
      <c r="P21">
        <f>AVERAGE(P4:P20)</f>
        <v>3.9841458823529421</v>
      </c>
      <c r="Q21">
        <f>AVERAGE(Q4:Q20)</f>
        <v>3.2497399999999996</v>
      </c>
      <c r="R21">
        <f>AVERAGE(R4:R20)</f>
        <v>4.7723411764705883</v>
      </c>
      <c r="S21">
        <f>AVERAGE(S4:S20)</f>
        <v>3.8472711764705885</v>
      </c>
      <c r="AB21">
        <f>AVERAGE(AB4:AB20)</f>
        <v>58.050714285714285</v>
      </c>
      <c r="AC21">
        <f>AVERAGE(AC4:AC20)</f>
        <v>51.469285714285711</v>
      </c>
      <c r="AD21">
        <f>AVERAGE(AD4:AD20)</f>
        <v>51.927857142857142</v>
      </c>
      <c r="AE21">
        <f>AVERAGE(AE4:AE20)</f>
        <v>56.488571428571433</v>
      </c>
      <c r="AR21">
        <f>AVERAGE(AR4:AR20)</f>
        <v>0.21208411764705884</v>
      </c>
      <c r="AS21">
        <f>AVERAGE(AS4:AS20)</f>
        <v>0.3791729411764706</v>
      </c>
      <c r="AT21">
        <f>AVERAGE(AT4:AT20)</f>
        <v>0.38789823529411765</v>
      </c>
      <c r="AU21">
        <f>AVERAGE(AU4:AU20)</f>
        <v>0.6025223529411764</v>
      </c>
      <c r="AV21">
        <f>AVERAGE(AV4:AV20)</f>
        <v>0.39541941176470585</v>
      </c>
      <c r="BE21">
        <f>AVERAGE(BE4:BE20)</f>
        <v>62.835882352941191</v>
      </c>
      <c r="BF21">
        <f>AVERAGE(BF4:BF20)</f>
        <v>66.824705882352944</v>
      </c>
      <c r="BG21">
        <f>AVERAGE(BG4:BG20)</f>
        <v>65.296470588235309</v>
      </c>
      <c r="BH21">
        <f>AVERAGE(BH4:BH20)</f>
        <v>67.530588235294118</v>
      </c>
    </row>
    <row r="28" spans="1:67" x14ac:dyDescent="0.25">
      <c r="AP28" t="s">
        <v>98</v>
      </c>
      <c r="AQ28" t="s">
        <v>94</v>
      </c>
      <c r="AR28" t="s">
        <v>97</v>
      </c>
      <c r="AS28" t="s">
        <v>94</v>
      </c>
      <c r="AT28" t="s">
        <v>96</v>
      </c>
      <c r="AU28" t="s">
        <v>94</v>
      </c>
      <c r="AV28" t="s">
        <v>95</v>
      </c>
      <c r="AW28" t="s">
        <v>94</v>
      </c>
      <c r="AX28" t="s">
        <v>93</v>
      </c>
      <c r="AY28" t="s">
        <v>94</v>
      </c>
      <c r="AZ28" t="s">
        <v>99</v>
      </c>
      <c r="BB28" t="s">
        <v>100</v>
      </c>
    </row>
    <row r="29" spans="1:67" x14ac:dyDescent="0.25">
      <c r="AN29" t="s">
        <v>16</v>
      </c>
      <c r="AP29">
        <v>-6.9910294117647034</v>
      </c>
      <c r="AQ29" t="b">
        <v>0</v>
      </c>
      <c r="AR29">
        <v>1.5712988235294114</v>
      </c>
      <c r="AS29" t="b">
        <v>0</v>
      </c>
      <c r="AT29">
        <v>-18.569107142857142</v>
      </c>
      <c r="AU29" t="b">
        <v>1</v>
      </c>
      <c r="AV29">
        <v>0.1376705882352941</v>
      </c>
      <c r="AW29" t="b">
        <v>1</v>
      </c>
      <c r="AX29">
        <v>7.8105882352941194</v>
      </c>
      <c r="AY29" t="b">
        <v>0</v>
      </c>
      <c r="AZ29">
        <v>1</v>
      </c>
      <c r="BB29">
        <v>1</v>
      </c>
    </row>
    <row r="30" spans="1:67" x14ac:dyDescent="0.25">
      <c r="AN30" t="s">
        <v>15</v>
      </c>
      <c r="AP30">
        <v>6.5589705882352973</v>
      </c>
      <c r="AQ30" t="b">
        <v>1</v>
      </c>
      <c r="AR30">
        <v>7.3796323529411012E-2</v>
      </c>
      <c r="AS30" t="b">
        <v>0</v>
      </c>
      <c r="AT30">
        <v>28.015892857142859</v>
      </c>
      <c r="AU30" t="b">
        <v>1</v>
      </c>
      <c r="AV30">
        <v>0.1510930882352941</v>
      </c>
      <c r="AW30" t="b">
        <v>0</v>
      </c>
      <c r="AX30">
        <v>-2.5994117647058772</v>
      </c>
      <c r="AY30" t="b">
        <v>0</v>
      </c>
      <c r="AZ30">
        <v>2</v>
      </c>
      <c r="BB30">
        <v>0</v>
      </c>
    </row>
    <row r="31" spans="1:67" x14ac:dyDescent="0.25">
      <c r="AN31" t="s">
        <v>14</v>
      </c>
      <c r="AP31">
        <v>0.98647058823529221</v>
      </c>
      <c r="AQ31" t="b">
        <v>0</v>
      </c>
      <c r="AR31">
        <v>-0.44624367647058838</v>
      </c>
      <c r="AS31" t="b">
        <v>1</v>
      </c>
      <c r="AT31">
        <v>10.838392857142864</v>
      </c>
      <c r="AU31" t="b">
        <v>1</v>
      </c>
      <c r="AV31">
        <v>9.0533088235294157E-2</v>
      </c>
      <c r="AW31" t="b">
        <v>0</v>
      </c>
      <c r="AX31">
        <v>-6.5544117647058826</v>
      </c>
      <c r="AY31" t="b">
        <v>0</v>
      </c>
      <c r="AZ31">
        <v>1</v>
      </c>
      <c r="BB31">
        <v>1</v>
      </c>
    </row>
    <row r="32" spans="1:67" x14ac:dyDescent="0.25">
      <c r="AN32" t="s">
        <v>13</v>
      </c>
      <c r="AP32">
        <v>-2.4110294117647015</v>
      </c>
      <c r="AQ32" t="b">
        <v>0</v>
      </c>
      <c r="AR32">
        <v>-1.0974286764705887</v>
      </c>
      <c r="AS32" t="b">
        <v>1</v>
      </c>
      <c r="AT32">
        <v>-1.089107142857145</v>
      </c>
      <c r="AU32" t="b">
        <v>0</v>
      </c>
      <c r="AV32">
        <v>-2.4726911764705872E-2</v>
      </c>
      <c r="AW32" t="b">
        <v>0</v>
      </c>
      <c r="AX32">
        <v>6.3505882352941256</v>
      </c>
      <c r="AY32" t="b">
        <v>0</v>
      </c>
      <c r="BB32">
        <v>1</v>
      </c>
    </row>
    <row r="33" spans="40:54" x14ac:dyDescent="0.25">
      <c r="AN33" t="s">
        <v>12</v>
      </c>
      <c r="AP33">
        <v>7.7964705882352945</v>
      </c>
      <c r="AQ33" t="b">
        <v>1</v>
      </c>
      <c r="AR33">
        <v>2.564081323529412</v>
      </c>
      <c r="AS33" t="b">
        <v>1</v>
      </c>
      <c r="AT33">
        <v>-24.484107142857141</v>
      </c>
      <c r="AU33" t="b">
        <v>0</v>
      </c>
      <c r="AV33">
        <v>9.8833088235294131E-2</v>
      </c>
      <c r="AW33" t="b">
        <v>0</v>
      </c>
      <c r="AX33">
        <v>21.338088235294109</v>
      </c>
      <c r="AY33" t="b">
        <v>1</v>
      </c>
      <c r="AZ33">
        <v>3</v>
      </c>
      <c r="BB33">
        <v>0</v>
      </c>
    </row>
    <row r="34" spans="40:54" x14ac:dyDescent="0.25">
      <c r="AN34" t="s">
        <v>11</v>
      </c>
      <c r="AP34">
        <v>20.646470588235296</v>
      </c>
      <c r="AQ34" t="b">
        <v>1</v>
      </c>
      <c r="AR34">
        <v>2.4544688235294121</v>
      </c>
      <c r="AS34" t="b">
        <v>1</v>
      </c>
      <c r="AT34">
        <v>-1.5016071428571394</v>
      </c>
      <c r="AU34" t="b">
        <v>0</v>
      </c>
      <c r="AV34">
        <v>6.8865588235294206E-2</v>
      </c>
      <c r="AW34" t="b">
        <v>0</v>
      </c>
      <c r="AX34">
        <v>26.673088235294117</v>
      </c>
      <c r="AY34" t="b">
        <v>1</v>
      </c>
      <c r="AZ34">
        <v>3</v>
      </c>
      <c r="BB34">
        <v>0</v>
      </c>
    </row>
    <row r="35" spans="40:54" x14ac:dyDescent="0.25">
      <c r="AN35" t="s">
        <v>10</v>
      </c>
      <c r="AP35">
        <v>3.9514705882352956</v>
      </c>
      <c r="AQ35" t="b">
        <v>1</v>
      </c>
      <c r="AR35">
        <v>2.4649113235294111</v>
      </c>
      <c r="AS35" t="b">
        <v>1</v>
      </c>
      <c r="AT35">
        <v>10.310892857142861</v>
      </c>
      <c r="AU35" t="b">
        <v>0</v>
      </c>
      <c r="AV35">
        <v>8.6218088235294144E-2</v>
      </c>
      <c r="AW35" t="b">
        <v>0</v>
      </c>
      <c r="AX35">
        <v>25.190588235294115</v>
      </c>
      <c r="AY35" t="b">
        <v>1</v>
      </c>
      <c r="AZ35">
        <v>3</v>
      </c>
      <c r="BB35">
        <v>0</v>
      </c>
    </row>
    <row r="36" spans="40:54" x14ac:dyDescent="0.25">
      <c r="AN36" t="s">
        <v>9</v>
      </c>
      <c r="AP36">
        <v>-4.3985294117647058</v>
      </c>
      <c r="AQ36" t="b">
        <v>0</v>
      </c>
      <c r="AR36">
        <v>0.25507132352941131</v>
      </c>
      <c r="AS36" t="b">
        <v>0</v>
      </c>
      <c r="AT36">
        <v>-13.176607142857137</v>
      </c>
      <c r="AU36" t="b">
        <v>1</v>
      </c>
      <c r="AV36">
        <v>0.15893058823529416</v>
      </c>
      <c r="AW36" t="b">
        <v>1</v>
      </c>
      <c r="AX36">
        <v>-4.6044117647058869</v>
      </c>
      <c r="AY36" t="b">
        <v>0</v>
      </c>
      <c r="AZ36">
        <v>1</v>
      </c>
      <c r="BB36">
        <v>1</v>
      </c>
    </row>
    <row r="37" spans="40:54" x14ac:dyDescent="0.25">
      <c r="AN37" t="s">
        <v>8</v>
      </c>
      <c r="AP37">
        <v>8.1114705882352993</v>
      </c>
      <c r="AQ37" t="b">
        <v>0</v>
      </c>
      <c r="AR37">
        <v>-0.27716867647058852</v>
      </c>
      <c r="AS37" t="b">
        <v>0</v>
      </c>
      <c r="AT37">
        <v>-22.939107142857143</v>
      </c>
      <c r="AU37" t="b">
        <v>1</v>
      </c>
      <c r="AV37">
        <v>-2.6516911764705831E-2</v>
      </c>
      <c r="AW37" t="b">
        <v>0</v>
      </c>
      <c r="AX37">
        <v>-25.276911764705886</v>
      </c>
      <c r="AY37" t="b">
        <v>0</v>
      </c>
      <c r="BB37">
        <v>1</v>
      </c>
    </row>
    <row r="38" spans="40:54" x14ac:dyDescent="0.25">
      <c r="AN38" t="s">
        <v>7</v>
      </c>
      <c r="AP38">
        <v>9.6514705882352985</v>
      </c>
      <c r="AQ38" t="b">
        <v>0</v>
      </c>
      <c r="AR38">
        <v>0.30810382352941179</v>
      </c>
      <c r="AS38" t="b">
        <v>0</v>
      </c>
      <c r="AT38">
        <v>-8.1016071428571408</v>
      </c>
      <c r="AU38" t="b">
        <v>0</v>
      </c>
      <c r="AV38">
        <v>2.899808823529415E-2</v>
      </c>
      <c r="AW38" t="b">
        <v>0</v>
      </c>
      <c r="AX38">
        <v>11.670588235294105</v>
      </c>
      <c r="AY38" t="b">
        <v>1</v>
      </c>
      <c r="AZ38">
        <v>1</v>
      </c>
    </row>
    <row r="39" spans="40:54" x14ac:dyDescent="0.25">
      <c r="AN39" t="s">
        <v>6</v>
      </c>
      <c r="AP39">
        <v>-7.4310294117647047</v>
      </c>
      <c r="AQ39" t="b">
        <v>0</v>
      </c>
      <c r="AR39">
        <v>-2.1551111764705886</v>
      </c>
      <c r="AS39" t="b">
        <v>1</v>
      </c>
      <c r="BB39">
        <v>1</v>
      </c>
    </row>
    <row r="40" spans="40:54" x14ac:dyDescent="0.25">
      <c r="AN40" t="s">
        <v>5</v>
      </c>
      <c r="AP40">
        <v>-9.3535294117647041</v>
      </c>
      <c r="AQ40" t="b">
        <v>1</v>
      </c>
      <c r="AR40">
        <v>-0.78230367647058863</v>
      </c>
      <c r="AS40" t="b">
        <v>0</v>
      </c>
      <c r="AT40">
        <v>-16.984107142857141</v>
      </c>
      <c r="AU40" t="b">
        <v>0</v>
      </c>
      <c r="AV40">
        <v>7.1250588235294177E-2</v>
      </c>
      <c r="AW40" t="b">
        <v>0</v>
      </c>
      <c r="AX40">
        <v>4.9330882352941074</v>
      </c>
      <c r="AY40" t="b">
        <v>0</v>
      </c>
      <c r="BB40">
        <v>1</v>
      </c>
    </row>
    <row r="41" spans="40:54" x14ac:dyDescent="0.25">
      <c r="AN41" t="s">
        <v>4</v>
      </c>
      <c r="AP41">
        <v>1.5439705882352968</v>
      </c>
      <c r="AQ41" t="b">
        <v>0</v>
      </c>
      <c r="AR41">
        <v>0.5018338235294113</v>
      </c>
      <c r="AS41" t="b">
        <v>0</v>
      </c>
      <c r="AT41">
        <v>25.460892857142852</v>
      </c>
      <c r="AU41" t="b">
        <v>1</v>
      </c>
      <c r="AV41">
        <v>2.5413088235294201E-2</v>
      </c>
      <c r="AW41" t="b">
        <v>0</v>
      </c>
      <c r="AX41">
        <v>20.040588235294109</v>
      </c>
      <c r="AY41" t="b">
        <v>1</v>
      </c>
      <c r="AZ41">
        <v>2</v>
      </c>
    </row>
    <row r="42" spans="40:54" x14ac:dyDescent="0.25">
      <c r="AN42" t="s">
        <v>3</v>
      </c>
      <c r="AP42">
        <v>-5.0835294117647045</v>
      </c>
      <c r="AQ42" t="b">
        <v>0</v>
      </c>
      <c r="AR42">
        <v>-0.49167617647058837</v>
      </c>
      <c r="AS42" t="b">
        <v>0</v>
      </c>
      <c r="AV42">
        <v>4.2080588235294147E-2</v>
      </c>
      <c r="AW42" t="b">
        <v>0</v>
      </c>
      <c r="AX42">
        <v>34.378088235294115</v>
      </c>
      <c r="AY42" t="b">
        <v>1</v>
      </c>
      <c r="AZ42">
        <v>1</v>
      </c>
    </row>
    <row r="43" spans="40:54" x14ac:dyDescent="0.25">
      <c r="AN43" t="s">
        <v>2</v>
      </c>
      <c r="AP43">
        <v>-12.926029411764702</v>
      </c>
      <c r="AQ43" t="b">
        <v>0</v>
      </c>
      <c r="AR43">
        <v>-2.1829311764705883</v>
      </c>
      <c r="AS43" t="b">
        <v>1</v>
      </c>
      <c r="BB43">
        <v>1</v>
      </c>
    </row>
    <row r="44" spans="40:54" x14ac:dyDescent="0.25">
      <c r="AN44" t="s">
        <v>1</v>
      </c>
      <c r="AP44">
        <v>-5.9635294117647035</v>
      </c>
      <c r="AQ44" t="b">
        <v>0</v>
      </c>
      <c r="AR44">
        <v>-1.0806186764705883</v>
      </c>
      <c r="AS44" t="b">
        <v>0</v>
      </c>
      <c r="AT44">
        <v>-13.296607142857141</v>
      </c>
      <c r="AU44" t="b">
        <v>0</v>
      </c>
      <c r="AV44">
        <v>-7.2384411764705836E-2</v>
      </c>
      <c r="AW44" t="b">
        <v>0</v>
      </c>
      <c r="AX44">
        <v>3.4780882352941092</v>
      </c>
      <c r="AY44" t="b">
        <v>0</v>
      </c>
    </row>
    <row r="45" spans="40:54" x14ac:dyDescent="0.25">
      <c r="AN45" t="s">
        <v>0</v>
      </c>
      <c r="AP45">
        <v>-4.6885294117647049</v>
      </c>
      <c r="AQ45" t="b">
        <v>0</v>
      </c>
      <c r="AR45">
        <v>-1.6800836764705882</v>
      </c>
      <c r="AS45" t="b">
        <v>1</v>
      </c>
      <c r="AT45">
        <v>45.515892857142859</v>
      </c>
      <c r="AU45" t="b">
        <v>1</v>
      </c>
      <c r="AV45">
        <v>-4.5419411764705875E-2</v>
      </c>
      <c r="AW45" t="b">
        <v>0</v>
      </c>
      <c r="AX45">
        <v>8.4155882352941092</v>
      </c>
      <c r="AY45" t="b">
        <v>0</v>
      </c>
      <c r="AZ45">
        <v>1</v>
      </c>
      <c r="BB45">
        <v>1</v>
      </c>
    </row>
    <row r="49" spans="40:45" x14ac:dyDescent="0.25">
      <c r="AO49" t="s">
        <v>101</v>
      </c>
      <c r="AP49" t="s">
        <v>102</v>
      </c>
      <c r="AQ49" t="s">
        <v>141</v>
      </c>
      <c r="AR49" t="s">
        <v>144</v>
      </c>
      <c r="AS49" t="s">
        <v>92</v>
      </c>
    </row>
    <row r="50" spans="40:45" x14ac:dyDescent="0.25">
      <c r="AN50" t="s">
        <v>106</v>
      </c>
      <c r="AO50">
        <v>-0.20599999999999999</v>
      </c>
      <c r="AP50">
        <v>0.40799999999999997</v>
      </c>
      <c r="AQ50" t="s">
        <v>134</v>
      </c>
      <c r="AR50" t="s">
        <v>142</v>
      </c>
      <c r="AS50">
        <v>0.11899999999999999</v>
      </c>
    </row>
    <row r="51" spans="40:45" x14ac:dyDescent="0.25">
      <c r="AN51" t="s">
        <v>119</v>
      </c>
      <c r="AO51" t="s">
        <v>126</v>
      </c>
      <c r="AP51">
        <v>1.9E-2</v>
      </c>
      <c r="AQ51" t="s">
        <v>135</v>
      </c>
      <c r="AR51">
        <v>0.38200000000000001</v>
      </c>
      <c r="AS51">
        <v>-0.04</v>
      </c>
    </row>
    <row r="52" spans="40:45" x14ac:dyDescent="0.25">
      <c r="AN52" t="s">
        <v>107</v>
      </c>
      <c r="AO52">
        <v>2.9000000000000001E-2</v>
      </c>
      <c r="AP52" t="s">
        <v>131</v>
      </c>
      <c r="AQ52" t="s">
        <v>136</v>
      </c>
      <c r="AR52">
        <v>0.22900000000000001</v>
      </c>
      <c r="AS52">
        <v>-0.1</v>
      </c>
    </row>
    <row r="53" spans="40:45" x14ac:dyDescent="0.25">
      <c r="AN53" t="s">
        <v>120</v>
      </c>
      <c r="AO53">
        <v>-7.0999999999999994E-2</v>
      </c>
      <c r="AP53" t="s">
        <v>132</v>
      </c>
      <c r="AQ53">
        <v>-0.02</v>
      </c>
      <c r="AR53">
        <v>-6.3E-2</v>
      </c>
      <c r="AS53">
        <v>9.7000000000000003E-2</v>
      </c>
    </row>
    <row r="54" spans="40:45" x14ac:dyDescent="0.25">
      <c r="AN54" t="s">
        <v>12</v>
      </c>
      <c r="AO54" t="s">
        <v>127</v>
      </c>
      <c r="AP54" t="s">
        <v>121</v>
      </c>
      <c r="AQ54">
        <v>-0.44900000000000001</v>
      </c>
      <c r="AR54">
        <v>0.25</v>
      </c>
      <c r="AS54" t="s">
        <v>145</v>
      </c>
    </row>
    <row r="55" spans="40:45" x14ac:dyDescent="0.25">
      <c r="AN55" t="s">
        <v>108</v>
      </c>
      <c r="AO55" s="7" t="s">
        <v>128</v>
      </c>
      <c r="AP55" t="s">
        <v>122</v>
      </c>
      <c r="AQ55">
        <v>-2.8000000000000001E-2</v>
      </c>
      <c r="AR55">
        <v>0.17399999999999999</v>
      </c>
      <c r="AS55" t="s">
        <v>146</v>
      </c>
    </row>
    <row r="56" spans="40:45" x14ac:dyDescent="0.25">
      <c r="AN56" t="s">
        <v>109</v>
      </c>
      <c r="AO56" s="7" t="s">
        <v>129</v>
      </c>
      <c r="AP56" t="s">
        <v>123</v>
      </c>
      <c r="AQ56">
        <v>0.189</v>
      </c>
      <c r="AR56">
        <v>0.218</v>
      </c>
      <c r="AS56" t="s">
        <v>147</v>
      </c>
    </row>
    <row r="57" spans="40:45" x14ac:dyDescent="0.25">
      <c r="AN57" t="s">
        <v>110</v>
      </c>
      <c r="AO57">
        <v>-0.13</v>
      </c>
      <c r="AP57">
        <v>6.6000000000000003E-2</v>
      </c>
      <c r="AQ57" t="s">
        <v>137</v>
      </c>
      <c r="AR57" t="s">
        <v>143</v>
      </c>
      <c r="AS57">
        <v>-7.0000000000000007E-2</v>
      </c>
    </row>
    <row r="58" spans="40:45" x14ac:dyDescent="0.25">
      <c r="AN58" t="s">
        <v>111</v>
      </c>
      <c r="AO58">
        <v>0.23899999999999999</v>
      </c>
      <c r="AP58">
        <v>-7.1999999999999995E-2</v>
      </c>
      <c r="AQ58" t="s">
        <v>138</v>
      </c>
      <c r="AR58">
        <v>-6.7000000000000004E-2</v>
      </c>
      <c r="AS58">
        <v>-0.38500000000000001</v>
      </c>
    </row>
    <row r="59" spans="40:45" x14ac:dyDescent="0.25">
      <c r="AN59" t="s">
        <v>112</v>
      </c>
      <c r="AO59">
        <v>0.28499999999999998</v>
      </c>
      <c r="AP59">
        <v>0.08</v>
      </c>
      <c r="AQ59">
        <v>-0.14899999999999999</v>
      </c>
      <c r="AR59">
        <v>7.2999999999999995E-2</v>
      </c>
      <c r="AS59" t="s">
        <v>148</v>
      </c>
    </row>
    <row r="60" spans="40:45" x14ac:dyDescent="0.25">
      <c r="AN60" t="s">
        <v>113</v>
      </c>
      <c r="AO60">
        <v>-0.219</v>
      </c>
      <c r="AP60" t="s">
        <v>133</v>
      </c>
    </row>
    <row r="61" spans="40:45" x14ac:dyDescent="0.25">
      <c r="AN61" t="s">
        <v>114</v>
      </c>
      <c r="AO61" t="s">
        <v>130</v>
      </c>
      <c r="AP61">
        <v>-0.20300000000000001</v>
      </c>
      <c r="AQ61">
        <v>-0.312</v>
      </c>
      <c r="AR61">
        <v>0.18</v>
      </c>
      <c r="AS61">
        <v>7.4999999999999997E-2</v>
      </c>
    </row>
    <row r="62" spans="40:45" x14ac:dyDescent="0.25">
      <c r="AN62" t="s">
        <v>115</v>
      </c>
      <c r="AO62">
        <v>4.5999999999999999E-2</v>
      </c>
      <c r="AP62">
        <v>0.13</v>
      </c>
      <c r="AQ62" t="s">
        <v>139</v>
      </c>
      <c r="AR62">
        <v>6.4000000000000001E-2</v>
      </c>
      <c r="AS62" t="s">
        <v>149</v>
      </c>
    </row>
    <row r="63" spans="40:45" x14ac:dyDescent="0.25">
      <c r="AN63" t="s">
        <v>116</v>
      </c>
      <c r="AO63">
        <v>-0.15</v>
      </c>
      <c r="AP63">
        <v>-0.128</v>
      </c>
      <c r="AR63">
        <v>0.106</v>
      </c>
      <c r="AS63" t="s">
        <v>150</v>
      </c>
    </row>
    <row r="64" spans="40:45" x14ac:dyDescent="0.25">
      <c r="AN64" t="s">
        <v>117</v>
      </c>
      <c r="AO64">
        <v>-0.38200000000000001</v>
      </c>
      <c r="AP64" t="s">
        <v>124</v>
      </c>
    </row>
    <row r="65" spans="40:45" x14ac:dyDescent="0.25">
      <c r="AN65" t="s">
        <v>118</v>
      </c>
      <c r="AO65">
        <v>-0.17599999999999999</v>
      </c>
      <c r="AP65">
        <v>-0.28100000000000003</v>
      </c>
      <c r="AQ65">
        <v>-0.24399999999999999</v>
      </c>
      <c r="AR65">
        <v>-0.183</v>
      </c>
      <c r="AS65">
        <v>5.2999999999999999E-2</v>
      </c>
    </row>
    <row r="66" spans="40:45" x14ac:dyDescent="0.25">
      <c r="AN66" t="s">
        <v>0</v>
      </c>
      <c r="AO66">
        <v>-0.13800000000000001</v>
      </c>
      <c r="AP66" t="s">
        <v>125</v>
      </c>
      <c r="AQ66" t="s">
        <v>140</v>
      </c>
      <c r="AR66">
        <v>-0.115</v>
      </c>
      <c r="AS66">
        <v>0.128</v>
      </c>
    </row>
    <row r="1048576" spans="53:53" x14ac:dyDescent="0.25">
      <c r="BA1048576" s="6"/>
    </row>
  </sheetData>
  <pageMargins left="0.7" right="0.7" top="0.75" bottom="0.75" header="0.3" footer="0.3"/>
  <pageSetup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051E-796C-4CD6-8401-39C7105929C8}">
  <dimension ref="A1:AP50"/>
  <sheetViews>
    <sheetView tabSelected="1" workbookViewId="0">
      <selection activeCell="O45" sqref="O45:T49"/>
    </sheetView>
  </sheetViews>
  <sheetFormatPr defaultRowHeight="15" x14ac:dyDescent="0.25"/>
  <cols>
    <col min="1" max="1" width="32" customWidth="1"/>
    <col min="29" max="29" width="12" bestFit="1" customWidth="1"/>
  </cols>
  <sheetData>
    <row r="1" spans="1:42" x14ac:dyDescent="0.25">
      <c r="A1" s="1" t="s">
        <v>24</v>
      </c>
      <c r="I1" s="1" t="s">
        <v>27</v>
      </c>
      <c r="Q1" s="1" t="s">
        <v>33</v>
      </c>
      <c r="AB1" s="1" t="s">
        <v>34</v>
      </c>
      <c r="AJ1" s="1" t="s">
        <v>35</v>
      </c>
    </row>
    <row r="2" spans="1:42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G2" t="s">
        <v>18</v>
      </c>
      <c r="I2" t="s">
        <v>25</v>
      </c>
      <c r="J2" t="s">
        <v>22</v>
      </c>
      <c r="K2" t="s">
        <v>21</v>
      </c>
      <c r="L2" t="s">
        <v>20</v>
      </c>
      <c r="M2" t="s">
        <v>19</v>
      </c>
      <c r="O2" t="s">
        <v>26</v>
      </c>
      <c r="Q2" t="s">
        <v>23</v>
      </c>
      <c r="R2" t="s">
        <v>22</v>
      </c>
      <c r="S2" t="s">
        <v>21</v>
      </c>
      <c r="T2" t="s">
        <v>20</v>
      </c>
      <c r="U2" t="s">
        <v>19</v>
      </c>
      <c r="W2" t="s">
        <v>28</v>
      </c>
      <c r="X2" t="s">
        <v>29</v>
      </c>
      <c r="Y2" t="s">
        <v>30</v>
      </c>
      <c r="Z2" t="s">
        <v>31</v>
      </c>
      <c r="AB2" t="s">
        <v>25</v>
      </c>
      <c r="AC2" t="s">
        <v>22</v>
      </c>
      <c r="AD2" t="s">
        <v>21</v>
      </c>
      <c r="AE2" t="s">
        <v>20</v>
      </c>
      <c r="AF2" t="s">
        <v>19</v>
      </c>
      <c r="AH2" t="s">
        <v>26</v>
      </c>
      <c r="AJ2" t="s">
        <v>25</v>
      </c>
      <c r="AK2" t="s">
        <v>22</v>
      </c>
      <c r="AL2" t="s">
        <v>21</v>
      </c>
      <c r="AM2" t="s">
        <v>20</v>
      </c>
      <c r="AN2" t="s">
        <v>19</v>
      </c>
      <c r="AP2" t="s">
        <v>26</v>
      </c>
    </row>
    <row r="3" spans="1:42" x14ac:dyDescent="0.25">
      <c r="A3" t="s">
        <v>17</v>
      </c>
      <c r="B3">
        <v>24.1</v>
      </c>
      <c r="C3">
        <v>43.13</v>
      </c>
      <c r="D3">
        <v>33.35</v>
      </c>
      <c r="E3">
        <v>51.6</v>
      </c>
      <c r="G3">
        <v>1435</v>
      </c>
      <c r="Q3" t="s">
        <v>17</v>
      </c>
      <c r="R3">
        <v>50.71</v>
      </c>
      <c r="S3">
        <v>56.12</v>
      </c>
      <c r="T3">
        <v>49.83</v>
      </c>
      <c r="U3">
        <v>46.59</v>
      </c>
      <c r="W3">
        <v>118</v>
      </c>
      <c r="X3">
        <v>117</v>
      </c>
      <c r="Y3">
        <v>87</v>
      </c>
      <c r="Z3">
        <v>69</v>
      </c>
    </row>
    <row r="4" spans="1:42" x14ac:dyDescent="0.25">
      <c r="A4" t="s">
        <v>16</v>
      </c>
      <c r="B4">
        <v>24.74</v>
      </c>
      <c r="C4">
        <v>25.46</v>
      </c>
      <c r="D4">
        <v>21.62</v>
      </c>
      <c r="E4">
        <v>35.69</v>
      </c>
      <c r="F4">
        <f>AVERAGE(B4:E4)</f>
        <v>26.877500000000001</v>
      </c>
      <c r="G4">
        <v>88</v>
      </c>
      <c r="I4" t="s">
        <v>16</v>
      </c>
      <c r="J4">
        <v>6.9186800000000002</v>
      </c>
      <c r="K4">
        <v>4.3160600000000002</v>
      </c>
      <c r="L4">
        <v>3.5965099999999999</v>
      </c>
      <c r="M4">
        <v>6.8430299999999997</v>
      </c>
      <c r="N4">
        <f>AVERAGE(J4:M4)</f>
        <v>5.4185699999999999</v>
      </c>
      <c r="O4">
        <v>334</v>
      </c>
      <c r="Q4" t="s">
        <v>16</v>
      </c>
      <c r="R4">
        <v>38.94</v>
      </c>
      <c r="S4">
        <v>23.76</v>
      </c>
      <c r="T4">
        <v>41.36</v>
      </c>
      <c r="U4">
        <v>39.6</v>
      </c>
      <c r="V4">
        <f>AVERAGE(R4:U4)</f>
        <v>35.914999999999999</v>
      </c>
      <c r="W4">
        <v>118</v>
      </c>
      <c r="X4">
        <v>14</v>
      </c>
      <c r="Y4">
        <v>4</v>
      </c>
      <c r="Z4">
        <v>10</v>
      </c>
      <c r="AA4">
        <f>AVERAGE(W4:Z4)</f>
        <v>36.5</v>
      </c>
      <c r="AB4" t="s">
        <v>16</v>
      </c>
      <c r="AC4">
        <v>0.44118000000000002</v>
      </c>
      <c r="AD4">
        <v>0.55147000000000002</v>
      </c>
      <c r="AE4">
        <v>0.44118000000000002</v>
      </c>
      <c r="AF4">
        <v>0.69852999999999998</v>
      </c>
      <c r="AG4">
        <f>AVERAGE(AC4:AF4)</f>
        <v>0.53308999999999995</v>
      </c>
      <c r="AH4">
        <v>136.00000009999999</v>
      </c>
      <c r="AJ4" t="s">
        <v>16</v>
      </c>
      <c r="AK4">
        <v>64.02</v>
      </c>
      <c r="AL4">
        <v>77.41</v>
      </c>
      <c r="AM4">
        <v>79.08</v>
      </c>
      <c r="AN4">
        <v>73.22</v>
      </c>
      <c r="AO4">
        <f>AVERAGE(AK4:AN4)</f>
        <v>73.432500000000005</v>
      </c>
      <c r="AP4">
        <v>239</v>
      </c>
    </row>
    <row r="5" spans="1:42" x14ac:dyDescent="0.25">
      <c r="A5" t="s">
        <v>15</v>
      </c>
      <c r="B5">
        <v>30.22</v>
      </c>
      <c r="C5">
        <v>47.9</v>
      </c>
      <c r="D5">
        <v>32.33</v>
      </c>
      <c r="E5">
        <v>51.26</v>
      </c>
      <c r="F5">
        <f t="shared" ref="F5:F20" si="0">AVERAGE(B5:E5)</f>
        <v>40.427500000000002</v>
      </c>
      <c r="G5">
        <v>60</v>
      </c>
      <c r="I5" t="s">
        <v>15</v>
      </c>
      <c r="J5">
        <v>4.2598099999999999</v>
      </c>
      <c r="K5">
        <v>3.69102</v>
      </c>
      <c r="L5">
        <v>3.2656999999999998</v>
      </c>
      <c r="M5">
        <v>4.46774</v>
      </c>
      <c r="N5">
        <f t="shared" ref="N5:N20" si="1">AVERAGE(J5:M5)</f>
        <v>3.9210674999999995</v>
      </c>
      <c r="O5">
        <v>116</v>
      </c>
      <c r="Q5" t="s">
        <v>15</v>
      </c>
      <c r="R5">
        <v>80</v>
      </c>
      <c r="S5">
        <v>90</v>
      </c>
      <c r="T5">
        <v>80</v>
      </c>
      <c r="U5">
        <v>80</v>
      </c>
      <c r="V5">
        <f t="shared" ref="V5:V13" si="2">AVERAGE(R5:U5)</f>
        <v>82.5</v>
      </c>
      <c r="W5">
        <v>118</v>
      </c>
      <c r="X5">
        <v>5</v>
      </c>
      <c r="Y5">
        <v>0</v>
      </c>
      <c r="Z5">
        <v>5</v>
      </c>
      <c r="AA5">
        <f t="shared" ref="AA5:AA20" si="3">AVERAGE(W5:Z5)</f>
        <v>32</v>
      </c>
      <c r="AB5" t="s">
        <v>15</v>
      </c>
      <c r="AC5">
        <v>0.16278999999999999</v>
      </c>
      <c r="AD5">
        <v>0.60465000000000002</v>
      </c>
      <c r="AE5">
        <v>0.51163000000000003</v>
      </c>
      <c r="AF5">
        <v>0.90698000000000001</v>
      </c>
      <c r="AG5">
        <f t="shared" ref="AG5:AG20" si="4">AVERAGE(AC5:AF5)</f>
        <v>0.54651249999999996</v>
      </c>
      <c r="AH5">
        <v>43.000000100000001</v>
      </c>
      <c r="AJ5" t="s">
        <v>15</v>
      </c>
      <c r="AK5">
        <v>47.92</v>
      </c>
      <c r="AL5">
        <v>66.67</v>
      </c>
      <c r="AM5">
        <v>58.33</v>
      </c>
      <c r="AN5">
        <v>79.17</v>
      </c>
      <c r="AO5">
        <f t="shared" ref="AO5:AO20" si="5">AVERAGE(AK5:AN5)</f>
        <v>63.022500000000008</v>
      </c>
      <c r="AP5">
        <v>48</v>
      </c>
    </row>
    <row r="6" spans="1:42" x14ac:dyDescent="0.25">
      <c r="A6" t="s">
        <v>14</v>
      </c>
      <c r="B6">
        <v>26.27</v>
      </c>
      <c r="C6">
        <v>40.049999999999997</v>
      </c>
      <c r="D6">
        <v>27.37</v>
      </c>
      <c r="E6">
        <v>45.73</v>
      </c>
      <c r="F6">
        <f t="shared" si="0"/>
        <v>34.854999999999997</v>
      </c>
      <c r="G6">
        <v>87</v>
      </c>
      <c r="I6" t="s">
        <v>14</v>
      </c>
      <c r="J6">
        <v>3.0810599999999999</v>
      </c>
      <c r="K6">
        <v>3.6053999999999999</v>
      </c>
      <c r="L6">
        <v>2.9417599999999999</v>
      </c>
      <c r="M6">
        <v>3.9758900000000001</v>
      </c>
      <c r="N6">
        <f t="shared" si="1"/>
        <v>3.4010275000000001</v>
      </c>
      <c r="O6">
        <v>193</v>
      </c>
      <c r="Q6" t="s">
        <v>14</v>
      </c>
      <c r="R6">
        <v>68.180000000000007</v>
      </c>
      <c r="S6">
        <v>67.790000000000006</v>
      </c>
      <c r="T6">
        <v>57.79</v>
      </c>
      <c r="U6">
        <v>67.53</v>
      </c>
      <c r="V6">
        <f t="shared" si="2"/>
        <v>65.322500000000005</v>
      </c>
      <c r="W6">
        <v>118</v>
      </c>
      <c r="X6">
        <v>21</v>
      </c>
      <c r="Y6">
        <v>4</v>
      </c>
      <c r="Z6">
        <v>18</v>
      </c>
      <c r="AA6">
        <f t="shared" si="3"/>
        <v>40.25</v>
      </c>
      <c r="AB6" t="s">
        <v>14</v>
      </c>
      <c r="AC6">
        <v>0.32584000000000002</v>
      </c>
      <c r="AD6">
        <v>0.34831000000000001</v>
      </c>
      <c r="AE6">
        <v>0.52808999999999995</v>
      </c>
      <c r="AF6">
        <v>0.74156999999999995</v>
      </c>
      <c r="AG6">
        <f t="shared" si="4"/>
        <v>0.48595250000000001</v>
      </c>
      <c r="AH6">
        <v>89.000000099999994</v>
      </c>
      <c r="AJ6" t="s">
        <v>14</v>
      </c>
      <c r="AK6">
        <v>63.73</v>
      </c>
      <c r="AL6">
        <v>55.88</v>
      </c>
      <c r="AM6">
        <v>61.76</v>
      </c>
      <c r="AN6">
        <v>54.9</v>
      </c>
      <c r="AO6">
        <f t="shared" si="5"/>
        <v>59.067500000000003</v>
      </c>
      <c r="AP6">
        <v>102</v>
      </c>
    </row>
    <row r="7" spans="1:42" x14ac:dyDescent="0.25">
      <c r="A7" t="s">
        <v>13</v>
      </c>
      <c r="B7">
        <v>21.02</v>
      </c>
      <c r="C7">
        <v>34.020000000000003</v>
      </c>
      <c r="D7">
        <v>31.09</v>
      </c>
      <c r="E7">
        <v>39.700000000000003</v>
      </c>
      <c r="F7">
        <f t="shared" si="0"/>
        <v>31.457500000000003</v>
      </c>
      <c r="G7">
        <v>48</v>
      </c>
      <c r="I7" t="s">
        <v>13</v>
      </c>
      <c r="J7">
        <v>1.9575199999999999</v>
      </c>
      <c r="K7">
        <v>2.7506599999999999</v>
      </c>
      <c r="L7">
        <v>2.62426</v>
      </c>
      <c r="M7">
        <v>3.6669299999999998</v>
      </c>
      <c r="N7">
        <f t="shared" si="1"/>
        <v>2.7498424999999997</v>
      </c>
      <c r="O7">
        <v>81</v>
      </c>
      <c r="Q7" t="s">
        <v>13</v>
      </c>
      <c r="R7">
        <v>45.36</v>
      </c>
      <c r="S7">
        <v>67.86</v>
      </c>
      <c r="T7">
        <v>52.86</v>
      </c>
      <c r="U7">
        <v>47.5</v>
      </c>
      <c r="V7">
        <f t="shared" si="2"/>
        <v>53.394999999999996</v>
      </c>
      <c r="W7">
        <v>118</v>
      </c>
      <c r="X7">
        <v>15</v>
      </c>
      <c r="Y7">
        <v>5</v>
      </c>
      <c r="Z7">
        <v>11</v>
      </c>
      <c r="AA7">
        <f t="shared" si="3"/>
        <v>37.25</v>
      </c>
      <c r="AB7" t="s">
        <v>13</v>
      </c>
      <c r="AC7">
        <v>0.2069</v>
      </c>
      <c r="AD7">
        <v>0.2069</v>
      </c>
      <c r="AE7">
        <v>0.48276000000000002</v>
      </c>
      <c r="AF7">
        <v>0.58621000000000001</v>
      </c>
      <c r="AG7">
        <f t="shared" si="4"/>
        <v>0.37069249999999998</v>
      </c>
      <c r="AH7">
        <v>29.000000100000001</v>
      </c>
      <c r="AJ7" t="s">
        <v>13</v>
      </c>
      <c r="AK7">
        <v>72.73</v>
      </c>
      <c r="AL7">
        <v>81.819999999999993</v>
      </c>
      <c r="AM7">
        <v>60.61</v>
      </c>
      <c r="AN7">
        <v>72.73</v>
      </c>
      <c r="AO7">
        <f t="shared" si="5"/>
        <v>71.972500000000011</v>
      </c>
      <c r="AP7">
        <v>33</v>
      </c>
    </row>
    <row r="8" spans="1:42" x14ac:dyDescent="0.25">
      <c r="A8" t="s">
        <v>12</v>
      </c>
      <c r="B8">
        <v>30.5</v>
      </c>
      <c r="C8">
        <v>44.12</v>
      </c>
      <c r="D8">
        <v>36.78</v>
      </c>
      <c r="E8">
        <v>55.26</v>
      </c>
      <c r="F8">
        <f t="shared" si="0"/>
        <v>41.664999999999999</v>
      </c>
      <c r="G8">
        <v>71</v>
      </c>
      <c r="I8" t="s">
        <v>12</v>
      </c>
      <c r="J8">
        <v>5.4788199999999998</v>
      </c>
      <c r="K8">
        <v>6.9485200000000003</v>
      </c>
      <c r="L8">
        <v>5.54603</v>
      </c>
      <c r="M8">
        <v>7.67204</v>
      </c>
      <c r="N8">
        <f t="shared" si="1"/>
        <v>6.4113525000000005</v>
      </c>
      <c r="O8">
        <v>165</v>
      </c>
      <c r="Q8" t="s">
        <v>12</v>
      </c>
      <c r="R8">
        <v>60</v>
      </c>
      <c r="S8">
        <v>65.709999999999994</v>
      </c>
      <c r="T8">
        <v>-60</v>
      </c>
      <c r="U8">
        <v>54.29</v>
      </c>
      <c r="V8">
        <f t="shared" si="2"/>
        <v>30</v>
      </c>
      <c r="W8">
        <v>118</v>
      </c>
      <c r="X8">
        <v>6</v>
      </c>
      <c r="Y8">
        <v>1</v>
      </c>
      <c r="Z8">
        <v>5</v>
      </c>
      <c r="AA8">
        <f t="shared" si="3"/>
        <v>32.5</v>
      </c>
      <c r="AB8" t="s">
        <v>12</v>
      </c>
      <c r="AC8">
        <v>0.17241000000000001</v>
      </c>
      <c r="AD8">
        <v>0.67815999999999999</v>
      </c>
      <c r="AE8">
        <v>0.43678</v>
      </c>
      <c r="AF8">
        <v>0.68966000000000005</v>
      </c>
      <c r="AG8">
        <f t="shared" si="4"/>
        <v>0.49425249999999998</v>
      </c>
      <c r="AH8">
        <v>87.000000099999994</v>
      </c>
      <c r="AJ8" t="s">
        <v>12</v>
      </c>
      <c r="AK8">
        <v>69.569999999999993</v>
      </c>
      <c r="AL8">
        <v>100</v>
      </c>
      <c r="AM8">
        <v>83.7</v>
      </c>
      <c r="AN8">
        <v>94.57</v>
      </c>
      <c r="AO8">
        <f t="shared" si="5"/>
        <v>86.96</v>
      </c>
      <c r="AP8">
        <v>92</v>
      </c>
    </row>
    <row r="9" spans="1:42" x14ac:dyDescent="0.25">
      <c r="A9" t="s">
        <v>11</v>
      </c>
      <c r="B9">
        <v>34.24</v>
      </c>
      <c r="C9">
        <v>60.48</v>
      </c>
      <c r="D9">
        <v>51.71</v>
      </c>
      <c r="E9">
        <v>71.63</v>
      </c>
      <c r="F9">
        <f t="shared" si="0"/>
        <v>54.515000000000001</v>
      </c>
      <c r="G9">
        <v>272</v>
      </c>
      <c r="I9" t="s">
        <v>11</v>
      </c>
      <c r="J9">
        <v>5.0860700000000003</v>
      </c>
      <c r="K9">
        <v>6.8909900000000004</v>
      </c>
      <c r="L9">
        <v>5.9634400000000003</v>
      </c>
      <c r="M9">
        <v>7.2664600000000004</v>
      </c>
      <c r="N9">
        <f t="shared" si="1"/>
        <v>6.3017400000000006</v>
      </c>
      <c r="O9">
        <v>434</v>
      </c>
      <c r="Q9" t="s">
        <v>11</v>
      </c>
      <c r="R9">
        <v>54.24</v>
      </c>
      <c r="S9">
        <v>56.95</v>
      </c>
      <c r="T9">
        <v>52.94</v>
      </c>
      <c r="U9">
        <v>47.8</v>
      </c>
      <c r="V9">
        <f t="shared" si="2"/>
        <v>52.982500000000002</v>
      </c>
      <c r="W9">
        <v>118</v>
      </c>
      <c r="X9">
        <v>47</v>
      </c>
      <c r="Y9">
        <v>20</v>
      </c>
      <c r="Z9">
        <v>27</v>
      </c>
      <c r="AA9">
        <f t="shared" si="3"/>
        <v>53</v>
      </c>
      <c r="AB9" t="s">
        <v>11</v>
      </c>
      <c r="AC9">
        <v>0.18681</v>
      </c>
      <c r="AD9">
        <v>0.56044000000000005</v>
      </c>
      <c r="AE9">
        <v>0.40659000000000001</v>
      </c>
      <c r="AF9">
        <v>0.70330000000000004</v>
      </c>
      <c r="AG9">
        <f t="shared" si="4"/>
        <v>0.46428500000000006</v>
      </c>
      <c r="AH9">
        <v>91.000000099999994</v>
      </c>
      <c r="AJ9" t="s">
        <v>11</v>
      </c>
      <c r="AK9">
        <v>90.57</v>
      </c>
      <c r="AL9">
        <v>98.74</v>
      </c>
      <c r="AM9">
        <v>88.05</v>
      </c>
      <c r="AN9">
        <v>91.82</v>
      </c>
      <c r="AO9">
        <f t="shared" si="5"/>
        <v>92.295000000000002</v>
      </c>
      <c r="AP9">
        <v>159</v>
      </c>
    </row>
    <row r="10" spans="1:42" x14ac:dyDescent="0.25">
      <c r="A10" t="s">
        <v>10</v>
      </c>
      <c r="B10">
        <v>26.96</v>
      </c>
      <c r="C10">
        <v>41.38</v>
      </c>
      <c r="D10">
        <v>30.98</v>
      </c>
      <c r="E10">
        <v>51.96</v>
      </c>
      <c r="F10">
        <f t="shared" si="0"/>
        <v>37.82</v>
      </c>
      <c r="G10">
        <v>117</v>
      </c>
      <c r="I10" t="s">
        <v>10</v>
      </c>
      <c r="J10">
        <v>6.15787</v>
      </c>
      <c r="K10">
        <v>6.4451900000000002</v>
      </c>
      <c r="L10">
        <v>4.9053399999999998</v>
      </c>
      <c r="M10">
        <v>7.7403300000000002</v>
      </c>
      <c r="N10">
        <f t="shared" si="1"/>
        <v>6.3121824999999996</v>
      </c>
      <c r="O10">
        <v>307</v>
      </c>
      <c r="Q10" t="s">
        <v>10</v>
      </c>
      <c r="R10">
        <v>75.040000000000006</v>
      </c>
      <c r="S10">
        <v>61.82</v>
      </c>
      <c r="T10">
        <v>45.01</v>
      </c>
      <c r="U10">
        <v>77.31</v>
      </c>
      <c r="V10">
        <f t="shared" si="2"/>
        <v>64.795000000000002</v>
      </c>
      <c r="W10">
        <v>118</v>
      </c>
      <c r="X10">
        <v>30</v>
      </c>
      <c r="Y10">
        <v>10</v>
      </c>
      <c r="Z10">
        <v>22</v>
      </c>
      <c r="AA10">
        <f t="shared" si="3"/>
        <v>45</v>
      </c>
      <c r="AB10" t="s">
        <v>10</v>
      </c>
      <c r="AC10">
        <v>0.34462999999999999</v>
      </c>
      <c r="AD10">
        <v>0.32202999999999998</v>
      </c>
      <c r="AE10">
        <v>0.42373</v>
      </c>
      <c r="AF10">
        <v>0.83616000000000001</v>
      </c>
      <c r="AG10">
        <f t="shared" si="4"/>
        <v>0.4816375</v>
      </c>
      <c r="AH10">
        <v>177.00000009999999</v>
      </c>
      <c r="AJ10" t="s">
        <v>10</v>
      </c>
      <c r="AK10">
        <v>95.68</v>
      </c>
      <c r="AL10">
        <v>96.22</v>
      </c>
      <c r="AM10">
        <v>77.84</v>
      </c>
      <c r="AN10">
        <v>93.51</v>
      </c>
      <c r="AO10">
        <f t="shared" si="5"/>
        <v>90.8125</v>
      </c>
      <c r="AP10">
        <v>185</v>
      </c>
    </row>
    <row r="11" spans="1:42" x14ac:dyDescent="0.25">
      <c r="A11" t="s">
        <v>9</v>
      </c>
      <c r="B11">
        <v>22.47</v>
      </c>
      <c r="C11">
        <v>34.03</v>
      </c>
      <c r="D11">
        <v>23.26</v>
      </c>
      <c r="E11">
        <v>38.119999999999997</v>
      </c>
      <c r="F11">
        <f t="shared" si="0"/>
        <v>29.47</v>
      </c>
      <c r="G11">
        <v>61</v>
      </c>
      <c r="I11" t="s">
        <v>9</v>
      </c>
      <c r="J11">
        <v>3.5315099999999999</v>
      </c>
      <c r="K11">
        <v>4.4989400000000002</v>
      </c>
      <c r="L11">
        <v>3.7345899999999999</v>
      </c>
      <c r="M11">
        <v>4.6443300000000001</v>
      </c>
      <c r="N11">
        <f t="shared" si="1"/>
        <v>4.1023424999999998</v>
      </c>
      <c r="O11">
        <v>132</v>
      </c>
      <c r="Q11" t="s">
        <v>9</v>
      </c>
      <c r="R11">
        <v>51.93</v>
      </c>
      <c r="S11">
        <v>34.32</v>
      </c>
      <c r="T11">
        <v>38.28</v>
      </c>
      <c r="U11">
        <v>40.700000000000003</v>
      </c>
      <c r="V11">
        <f t="shared" si="2"/>
        <v>41.307500000000005</v>
      </c>
      <c r="W11">
        <v>118</v>
      </c>
      <c r="X11">
        <v>14</v>
      </c>
      <c r="Y11">
        <v>1</v>
      </c>
      <c r="Z11">
        <v>13</v>
      </c>
      <c r="AA11">
        <f t="shared" si="3"/>
        <v>36.5</v>
      </c>
      <c r="AB11" t="s">
        <v>9</v>
      </c>
      <c r="AC11">
        <v>0.36957000000000001</v>
      </c>
      <c r="AD11">
        <v>0.60870000000000002</v>
      </c>
      <c r="AE11">
        <v>0.43478</v>
      </c>
      <c r="AF11">
        <v>0.80435000000000001</v>
      </c>
      <c r="AG11">
        <f t="shared" si="4"/>
        <v>0.55435000000000001</v>
      </c>
      <c r="AH11">
        <v>46.000000100000001</v>
      </c>
      <c r="AJ11" t="s">
        <v>9</v>
      </c>
      <c r="AK11">
        <v>45.76</v>
      </c>
      <c r="AL11">
        <v>84.75</v>
      </c>
      <c r="AM11">
        <v>54.24</v>
      </c>
      <c r="AN11">
        <v>59.32</v>
      </c>
      <c r="AO11">
        <f t="shared" si="5"/>
        <v>61.017499999999998</v>
      </c>
      <c r="AP11">
        <v>59</v>
      </c>
    </row>
    <row r="12" spans="1:42" x14ac:dyDescent="0.25">
      <c r="A12" t="s">
        <v>8</v>
      </c>
      <c r="B12">
        <v>20.89</v>
      </c>
      <c r="C12">
        <v>54.92</v>
      </c>
      <c r="D12">
        <v>32.93</v>
      </c>
      <c r="E12">
        <v>59.18</v>
      </c>
      <c r="F12">
        <f t="shared" si="0"/>
        <v>41.980000000000004</v>
      </c>
      <c r="G12">
        <v>106</v>
      </c>
      <c r="I12" t="s">
        <v>8</v>
      </c>
      <c r="J12">
        <v>2.45173</v>
      </c>
      <c r="K12">
        <v>4.24824</v>
      </c>
      <c r="L12">
        <v>2.96475</v>
      </c>
      <c r="M12">
        <v>4.6156899999999998</v>
      </c>
      <c r="N12">
        <f t="shared" si="1"/>
        <v>3.5701025</v>
      </c>
      <c r="O12">
        <v>210</v>
      </c>
      <c r="Q12" t="s">
        <v>8</v>
      </c>
      <c r="R12">
        <v>24.11</v>
      </c>
      <c r="S12">
        <v>33.299999999999997</v>
      </c>
      <c r="T12">
        <v>42.29</v>
      </c>
      <c r="U12">
        <v>26.48</v>
      </c>
      <c r="V12">
        <f t="shared" si="2"/>
        <v>31.544999999999998</v>
      </c>
      <c r="W12">
        <v>118</v>
      </c>
      <c r="X12">
        <v>23</v>
      </c>
      <c r="Y12">
        <v>9</v>
      </c>
      <c r="Z12">
        <v>14</v>
      </c>
      <c r="AA12">
        <f t="shared" si="3"/>
        <v>41</v>
      </c>
      <c r="AB12" t="s">
        <v>8</v>
      </c>
      <c r="AC12">
        <v>0.26828999999999997</v>
      </c>
      <c r="AD12">
        <v>0.32927000000000001</v>
      </c>
      <c r="AE12">
        <v>0.31707000000000002</v>
      </c>
      <c r="AF12">
        <v>0.56098000000000003</v>
      </c>
      <c r="AG12">
        <f t="shared" si="4"/>
        <v>0.36890250000000002</v>
      </c>
      <c r="AH12">
        <v>82.000000099999994</v>
      </c>
      <c r="AJ12" t="s">
        <v>8</v>
      </c>
      <c r="AK12">
        <v>30.69</v>
      </c>
      <c r="AL12">
        <v>23.76</v>
      </c>
      <c r="AM12">
        <v>73.27</v>
      </c>
      <c r="AN12">
        <v>33.659999999999997</v>
      </c>
      <c r="AO12">
        <f t="shared" si="5"/>
        <v>40.344999999999999</v>
      </c>
      <c r="AP12">
        <v>101</v>
      </c>
    </row>
    <row r="13" spans="1:42" x14ac:dyDescent="0.25">
      <c r="A13" t="s">
        <v>7</v>
      </c>
      <c r="B13">
        <v>15.6</v>
      </c>
      <c r="C13">
        <v>50.99</v>
      </c>
      <c r="D13">
        <v>38.950000000000003</v>
      </c>
      <c r="E13">
        <v>68.540000000000006</v>
      </c>
      <c r="F13">
        <f t="shared" si="0"/>
        <v>43.52</v>
      </c>
      <c r="G13">
        <v>98</v>
      </c>
      <c r="I13" t="s">
        <v>7</v>
      </c>
      <c r="J13">
        <v>3.3384100000000001</v>
      </c>
      <c r="K13">
        <v>4.2995799999999997</v>
      </c>
      <c r="L13">
        <v>3.2364799999999998</v>
      </c>
      <c r="M13">
        <v>5.7470299999999996</v>
      </c>
      <c r="N13">
        <f t="shared" si="1"/>
        <v>4.1553750000000003</v>
      </c>
      <c r="O13">
        <v>210</v>
      </c>
      <c r="Q13" t="s">
        <v>7</v>
      </c>
      <c r="R13">
        <v>45.14</v>
      </c>
      <c r="S13">
        <v>37.5</v>
      </c>
      <c r="T13">
        <v>62.29</v>
      </c>
      <c r="U13">
        <v>40.6</v>
      </c>
      <c r="V13">
        <f t="shared" si="2"/>
        <v>46.3825</v>
      </c>
      <c r="W13">
        <v>118</v>
      </c>
      <c r="X13">
        <v>18</v>
      </c>
      <c r="Y13">
        <v>3</v>
      </c>
      <c r="Z13">
        <v>15</v>
      </c>
      <c r="AA13">
        <f t="shared" si="3"/>
        <v>38.5</v>
      </c>
      <c r="AB13" t="s">
        <v>7</v>
      </c>
      <c r="AC13">
        <v>0.29070000000000001</v>
      </c>
      <c r="AD13">
        <v>0.48837000000000003</v>
      </c>
      <c r="AE13">
        <v>0.22092999999999999</v>
      </c>
      <c r="AF13">
        <v>0.69767000000000001</v>
      </c>
      <c r="AG13">
        <f t="shared" si="4"/>
        <v>0.4244175</v>
      </c>
      <c r="AH13">
        <v>86.000000099999994</v>
      </c>
      <c r="AJ13" t="s">
        <v>7</v>
      </c>
      <c r="AK13">
        <v>77.98</v>
      </c>
      <c r="AL13">
        <v>81.650000000000006</v>
      </c>
      <c r="AM13">
        <v>67.89</v>
      </c>
      <c r="AN13">
        <v>81.650000000000006</v>
      </c>
      <c r="AO13">
        <f t="shared" si="5"/>
        <v>77.29249999999999</v>
      </c>
      <c r="AP13">
        <v>109</v>
      </c>
    </row>
    <row r="14" spans="1:42" x14ac:dyDescent="0.25">
      <c r="A14" t="s">
        <v>6</v>
      </c>
      <c r="B14">
        <v>16.170000000000002</v>
      </c>
      <c r="C14">
        <v>18.920000000000002</v>
      </c>
      <c r="D14">
        <v>29.91</v>
      </c>
      <c r="E14">
        <v>40.75</v>
      </c>
      <c r="F14">
        <f t="shared" si="0"/>
        <v>26.4375</v>
      </c>
      <c r="G14">
        <v>6</v>
      </c>
      <c r="I14" t="s">
        <v>6</v>
      </c>
      <c r="J14">
        <v>1.68913</v>
      </c>
      <c r="K14">
        <v>1.10737</v>
      </c>
      <c r="L14">
        <v>1.50536</v>
      </c>
      <c r="M14">
        <v>2.46678</v>
      </c>
      <c r="N14">
        <f t="shared" si="1"/>
        <v>1.6921599999999999</v>
      </c>
      <c r="O14">
        <v>10</v>
      </c>
      <c r="Q14" t="s">
        <v>5</v>
      </c>
      <c r="R14">
        <v>50</v>
      </c>
      <c r="S14">
        <v>-50</v>
      </c>
      <c r="T14">
        <v>100</v>
      </c>
      <c r="U14">
        <v>50</v>
      </c>
      <c r="V14">
        <f>AVERAGE(R14:U14)</f>
        <v>37.5</v>
      </c>
      <c r="W14">
        <v>118</v>
      </c>
      <c r="X14">
        <v>0</v>
      </c>
      <c r="Y14">
        <v>0</v>
      </c>
      <c r="Z14">
        <v>0</v>
      </c>
      <c r="AA14">
        <f t="shared" si="3"/>
        <v>29.5</v>
      </c>
      <c r="AB14" t="s">
        <v>6</v>
      </c>
      <c r="AC14">
        <v>0</v>
      </c>
      <c r="AD14">
        <v>0</v>
      </c>
      <c r="AE14">
        <v>0</v>
      </c>
      <c r="AF14">
        <v>0</v>
      </c>
      <c r="AG14">
        <f t="shared" si="4"/>
        <v>0</v>
      </c>
      <c r="AH14" s="2">
        <v>9.9999999999999995E-8</v>
      </c>
      <c r="AJ14" t="s">
        <v>6</v>
      </c>
      <c r="AK14">
        <v>0</v>
      </c>
      <c r="AL14">
        <v>0</v>
      </c>
      <c r="AM14">
        <v>0</v>
      </c>
      <c r="AN14">
        <v>0</v>
      </c>
      <c r="AO14">
        <f t="shared" si="5"/>
        <v>0</v>
      </c>
      <c r="AP14">
        <v>0</v>
      </c>
    </row>
    <row r="15" spans="1:42" x14ac:dyDescent="0.25">
      <c r="A15" t="s">
        <v>5</v>
      </c>
      <c r="B15">
        <v>12.57</v>
      </c>
      <c r="C15">
        <v>24.47</v>
      </c>
      <c r="D15">
        <v>17.28</v>
      </c>
      <c r="E15">
        <v>43.74</v>
      </c>
      <c r="F15">
        <f t="shared" si="0"/>
        <v>24.515000000000001</v>
      </c>
      <c r="G15">
        <v>56</v>
      </c>
      <c r="I15" t="s">
        <v>5</v>
      </c>
      <c r="J15">
        <v>1.7300800000000001</v>
      </c>
      <c r="K15">
        <v>3.9230700000000001</v>
      </c>
      <c r="L15">
        <v>2.5930800000000001</v>
      </c>
      <c r="M15">
        <v>4.0136399999999997</v>
      </c>
      <c r="N15">
        <f t="shared" si="1"/>
        <v>3.0649674999999998</v>
      </c>
      <c r="O15">
        <v>102</v>
      </c>
      <c r="Q15" t="s">
        <v>4</v>
      </c>
      <c r="R15">
        <v>84.62</v>
      </c>
      <c r="S15">
        <v>84.07</v>
      </c>
      <c r="T15">
        <v>65.930000000000007</v>
      </c>
      <c r="U15">
        <v>85.16</v>
      </c>
      <c r="V15">
        <f>AVERAGE(R15:U15)</f>
        <v>79.944999999999993</v>
      </c>
      <c r="W15">
        <v>118</v>
      </c>
      <c r="X15">
        <v>3</v>
      </c>
      <c r="Y15">
        <v>1</v>
      </c>
      <c r="Z15">
        <v>2</v>
      </c>
      <c r="AA15">
        <f t="shared" si="3"/>
        <v>31</v>
      </c>
      <c r="AB15" t="s">
        <v>5</v>
      </c>
      <c r="AC15">
        <v>0.28888999999999998</v>
      </c>
      <c r="AD15">
        <v>0.55556000000000005</v>
      </c>
      <c r="AE15">
        <v>0.46666999999999997</v>
      </c>
      <c r="AF15">
        <v>0.55556000000000005</v>
      </c>
      <c r="AG15">
        <f t="shared" si="4"/>
        <v>0.46667000000000003</v>
      </c>
      <c r="AH15">
        <v>45.000000100000001</v>
      </c>
      <c r="AJ15" t="s">
        <v>5</v>
      </c>
      <c r="AK15">
        <v>44.44</v>
      </c>
      <c r="AL15">
        <v>88.89</v>
      </c>
      <c r="AM15">
        <v>82.22</v>
      </c>
      <c r="AN15">
        <v>66.67</v>
      </c>
      <c r="AO15">
        <f t="shared" si="5"/>
        <v>70.554999999999993</v>
      </c>
      <c r="AP15">
        <v>45</v>
      </c>
    </row>
    <row r="16" spans="1:42" x14ac:dyDescent="0.25">
      <c r="A16" t="s">
        <v>4</v>
      </c>
      <c r="B16">
        <v>17.62</v>
      </c>
      <c r="C16">
        <v>43.83</v>
      </c>
      <c r="D16">
        <v>36.020000000000003</v>
      </c>
      <c r="E16">
        <v>44.18</v>
      </c>
      <c r="F16">
        <f t="shared" si="0"/>
        <v>35.412500000000001</v>
      </c>
      <c r="G16">
        <v>97</v>
      </c>
      <c r="I16" t="s">
        <v>4</v>
      </c>
      <c r="J16">
        <v>2.7813300000000001</v>
      </c>
      <c r="K16">
        <v>4.9016999999999999</v>
      </c>
      <c r="L16">
        <v>4.4719699999999998</v>
      </c>
      <c r="M16">
        <v>5.2414199999999997</v>
      </c>
      <c r="N16">
        <f t="shared" si="1"/>
        <v>4.3491049999999998</v>
      </c>
      <c r="O16">
        <v>168</v>
      </c>
      <c r="W16">
        <v>118</v>
      </c>
      <c r="X16">
        <v>13</v>
      </c>
      <c r="Y16">
        <v>6</v>
      </c>
      <c r="Z16">
        <v>8</v>
      </c>
      <c r="AA16">
        <f t="shared" si="3"/>
        <v>36.25</v>
      </c>
      <c r="AB16" t="s">
        <v>4</v>
      </c>
      <c r="AC16">
        <v>0.2</v>
      </c>
      <c r="AD16">
        <v>0.45</v>
      </c>
      <c r="AE16">
        <v>0.43332999999999999</v>
      </c>
      <c r="AF16">
        <v>0.6</v>
      </c>
      <c r="AG16">
        <f t="shared" si="4"/>
        <v>0.42083250000000005</v>
      </c>
      <c r="AH16">
        <v>60.000000100000001</v>
      </c>
      <c r="AJ16" t="s">
        <v>4</v>
      </c>
      <c r="AK16">
        <v>95.59</v>
      </c>
      <c r="AL16">
        <v>76.47</v>
      </c>
      <c r="AM16">
        <v>76.47</v>
      </c>
      <c r="AN16">
        <v>94.12</v>
      </c>
      <c r="AO16">
        <f t="shared" si="5"/>
        <v>85.662499999999994</v>
      </c>
      <c r="AP16">
        <v>68</v>
      </c>
    </row>
    <row r="17" spans="1:42" x14ac:dyDescent="0.25">
      <c r="A17" t="s">
        <v>3</v>
      </c>
      <c r="B17">
        <v>22.85</v>
      </c>
      <c r="C17">
        <v>27.6</v>
      </c>
      <c r="D17">
        <v>21.64</v>
      </c>
      <c r="E17">
        <v>43.05</v>
      </c>
      <c r="F17">
        <f t="shared" si="0"/>
        <v>28.785</v>
      </c>
      <c r="G17">
        <v>92</v>
      </c>
      <c r="I17" t="s">
        <v>3</v>
      </c>
      <c r="J17">
        <v>2.9036</v>
      </c>
      <c r="K17">
        <v>3.05097</v>
      </c>
      <c r="L17">
        <v>2.41804</v>
      </c>
      <c r="M17">
        <v>5.0497699999999996</v>
      </c>
      <c r="N17">
        <f t="shared" si="1"/>
        <v>3.3555950000000001</v>
      </c>
      <c r="O17">
        <v>101</v>
      </c>
      <c r="W17">
        <v>118</v>
      </c>
      <c r="X17">
        <v>0</v>
      </c>
      <c r="Y17">
        <v>0</v>
      </c>
      <c r="Z17">
        <v>0</v>
      </c>
      <c r="AA17">
        <f t="shared" si="3"/>
        <v>29.5</v>
      </c>
      <c r="AB17" t="s">
        <v>3</v>
      </c>
      <c r="AC17">
        <v>0</v>
      </c>
      <c r="AD17">
        <v>0.125</v>
      </c>
      <c r="AE17">
        <v>0.875</v>
      </c>
      <c r="AF17">
        <v>0.75</v>
      </c>
      <c r="AG17">
        <f t="shared" si="4"/>
        <v>0.4375</v>
      </c>
      <c r="AH17">
        <v>8.0000000999999994</v>
      </c>
      <c r="AJ17" t="s">
        <v>3</v>
      </c>
      <c r="AK17">
        <v>100</v>
      </c>
      <c r="AL17">
        <v>100</v>
      </c>
      <c r="AM17">
        <v>100</v>
      </c>
      <c r="AN17">
        <v>100</v>
      </c>
      <c r="AO17">
        <f t="shared" si="5"/>
        <v>100</v>
      </c>
      <c r="AP17">
        <v>9</v>
      </c>
    </row>
    <row r="18" spans="1:42" x14ac:dyDescent="0.25">
      <c r="A18" t="s">
        <v>2</v>
      </c>
      <c r="B18">
        <v>25.93</v>
      </c>
      <c r="C18">
        <v>12.89</v>
      </c>
      <c r="D18">
        <v>8.5500000000000007</v>
      </c>
      <c r="E18">
        <v>36.4</v>
      </c>
      <c r="F18">
        <f t="shared" si="0"/>
        <v>20.942500000000003</v>
      </c>
      <c r="G18">
        <v>9</v>
      </c>
      <c r="I18" t="s">
        <v>2</v>
      </c>
      <c r="J18">
        <v>1.76423</v>
      </c>
      <c r="K18">
        <v>1.528</v>
      </c>
      <c r="L18">
        <v>0.87197000000000002</v>
      </c>
      <c r="M18">
        <v>2.49316</v>
      </c>
      <c r="N18">
        <f t="shared" si="1"/>
        <v>1.6643400000000002</v>
      </c>
      <c r="O18">
        <v>11</v>
      </c>
      <c r="W18">
        <v>118</v>
      </c>
      <c r="X18">
        <v>0</v>
      </c>
      <c r="Y18">
        <v>0</v>
      </c>
      <c r="Z18">
        <v>0</v>
      </c>
      <c r="AA18">
        <f t="shared" si="3"/>
        <v>29.5</v>
      </c>
      <c r="AB18" t="s">
        <v>2</v>
      </c>
      <c r="AC18">
        <v>0</v>
      </c>
      <c r="AD18">
        <v>0</v>
      </c>
      <c r="AE18">
        <v>0</v>
      </c>
      <c r="AF18">
        <v>0</v>
      </c>
      <c r="AG18">
        <f t="shared" si="4"/>
        <v>0</v>
      </c>
      <c r="AH18" s="2">
        <v>9.9999999999999995E-8</v>
      </c>
      <c r="AJ18" t="s">
        <v>2</v>
      </c>
      <c r="AK18">
        <v>0</v>
      </c>
      <c r="AL18">
        <v>0</v>
      </c>
      <c r="AM18">
        <v>0</v>
      </c>
      <c r="AN18">
        <v>0</v>
      </c>
      <c r="AO18">
        <f t="shared" si="5"/>
        <v>0</v>
      </c>
      <c r="AP18">
        <v>0</v>
      </c>
    </row>
    <row r="19" spans="1:42" x14ac:dyDescent="0.25">
      <c r="A19" t="s">
        <v>1</v>
      </c>
      <c r="B19">
        <v>19.77</v>
      </c>
      <c r="C19">
        <v>36.549999999999997</v>
      </c>
      <c r="D19">
        <v>21.45</v>
      </c>
      <c r="E19">
        <v>33.85</v>
      </c>
      <c r="F19">
        <f t="shared" si="0"/>
        <v>27.905000000000001</v>
      </c>
      <c r="G19">
        <v>110</v>
      </c>
      <c r="I19" t="s">
        <v>1</v>
      </c>
      <c r="J19">
        <v>3.1021100000000001</v>
      </c>
      <c r="K19">
        <v>3.11747</v>
      </c>
      <c r="L19">
        <v>2.0366900000000001</v>
      </c>
      <c r="M19">
        <v>2.8103400000000001</v>
      </c>
      <c r="N19">
        <f t="shared" si="1"/>
        <v>2.7666525000000002</v>
      </c>
      <c r="O19">
        <v>224</v>
      </c>
      <c r="Q19" t="s">
        <v>1</v>
      </c>
      <c r="R19">
        <v>35.15</v>
      </c>
      <c r="S19">
        <v>47.49</v>
      </c>
      <c r="T19">
        <v>48.24</v>
      </c>
      <c r="U19">
        <v>33.869999999999997</v>
      </c>
      <c r="V19">
        <f>AVERAGE(R19:U19)</f>
        <v>41.1875</v>
      </c>
      <c r="W19">
        <v>118</v>
      </c>
      <c r="X19">
        <v>81</v>
      </c>
      <c r="Y19">
        <v>54</v>
      </c>
      <c r="Z19">
        <v>33</v>
      </c>
      <c r="AA19">
        <f t="shared" si="3"/>
        <v>71.5</v>
      </c>
      <c r="AB19" t="s">
        <v>1</v>
      </c>
      <c r="AC19">
        <v>6.7419999999999994E-2</v>
      </c>
      <c r="AD19">
        <v>0.33707999999999999</v>
      </c>
      <c r="AE19">
        <v>0.41572999999999999</v>
      </c>
      <c r="AF19">
        <v>0.47191</v>
      </c>
      <c r="AG19">
        <f t="shared" si="4"/>
        <v>0.32303500000000002</v>
      </c>
      <c r="AH19">
        <v>89.000000099999994</v>
      </c>
      <c r="AJ19" t="s">
        <v>1</v>
      </c>
      <c r="AK19">
        <v>88.76</v>
      </c>
      <c r="AL19">
        <v>46.07</v>
      </c>
      <c r="AM19">
        <v>69.66</v>
      </c>
      <c r="AN19">
        <v>71.91</v>
      </c>
      <c r="AO19">
        <f t="shared" si="5"/>
        <v>69.099999999999994</v>
      </c>
      <c r="AP19">
        <v>89</v>
      </c>
    </row>
    <row r="20" spans="1:42" x14ac:dyDescent="0.25">
      <c r="A20" t="s">
        <v>0</v>
      </c>
      <c r="B20">
        <v>9.27</v>
      </c>
      <c r="C20">
        <v>33.78</v>
      </c>
      <c r="D20">
        <v>35.979999999999997</v>
      </c>
      <c r="E20">
        <v>37.69</v>
      </c>
      <c r="F20">
        <f t="shared" si="0"/>
        <v>29.18</v>
      </c>
      <c r="G20">
        <v>57</v>
      </c>
      <c r="I20" t="s">
        <v>0</v>
      </c>
      <c r="J20">
        <v>1.2766200000000001</v>
      </c>
      <c r="K20">
        <v>2.4073000000000002</v>
      </c>
      <c r="L20">
        <v>2.5696099999999999</v>
      </c>
      <c r="M20">
        <v>2.4152200000000001</v>
      </c>
      <c r="N20">
        <f t="shared" si="1"/>
        <v>2.1671875000000003</v>
      </c>
      <c r="O20">
        <v>86</v>
      </c>
      <c r="Q20" t="s">
        <v>0</v>
      </c>
      <c r="R20">
        <v>100</v>
      </c>
      <c r="S20">
        <v>100</v>
      </c>
      <c r="T20">
        <v>100</v>
      </c>
      <c r="U20">
        <v>100</v>
      </c>
      <c r="V20">
        <f>AVERAGE(R20:U20)</f>
        <v>100</v>
      </c>
      <c r="W20">
        <v>118</v>
      </c>
      <c r="X20">
        <v>2</v>
      </c>
      <c r="Y20">
        <v>0</v>
      </c>
      <c r="Z20">
        <v>2</v>
      </c>
      <c r="AA20">
        <f t="shared" si="3"/>
        <v>30.5</v>
      </c>
      <c r="AB20" t="s">
        <v>0</v>
      </c>
      <c r="AC20">
        <v>0.28000000000000003</v>
      </c>
      <c r="AD20">
        <v>0.28000000000000003</v>
      </c>
      <c r="AE20">
        <v>0.2</v>
      </c>
      <c r="AF20">
        <v>0.64</v>
      </c>
      <c r="AG20">
        <f t="shared" si="4"/>
        <v>0.35</v>
      </c>
      <c r="AH20">
        <v>25.000000100000001</v>
      </c>
      <c r="AJ20" t="s">
        <v>0</v>
      </c>
      <c r="AK20">
        <v>80.77</v>
      </c>
      <c r="AL20">
        <v>57.69</v>
      </c>
      <c r="AM20">
        <v>76.92</v>
      </c>
      <c r="AN20">
        <v>80.77</v>
      </c>
      <c r="AO20">
        <f t="shared" si="5"/>
        <v>74.037499999999994</v>
      </c>
      <c r="AP20">
        <v>26</v>
      </c>
    </row>
    <row r="21" spans="1:42" x14ac:dyDescent="0.25">
      <c r="B21">
        <f>AVERAGE(B4:B20)</f>
        <v>22.181764705882351</v>
      </c>
      <c r="C21">
        <f>AVERAGE(C4:C20)</f>
        <v>37.140588235294125</v>
      </c>
      <c r="D21">
        <f>AVERAGE(D4:D20)</f>
        <v>29.285294117647059</v>
      </c>
      <c r="E21">
        <f>AVERAGE(E4:E20)</f>
        <v>46.866470588235281</v>
      </c>
      <c r="F21">
        <f>AVERAGE(F4:F20)</f>
        <v>33.868529411764705</v>
      </c>
      <c r="J21">
        <f>AVERAGE(J4:J20)</f>
        <v>3.3828576470588234</v>
      </c>
      <c r="K21">
        <f>AVERAGE(K4:K20)</f>
        <v>3.9841458823529421</v>
      </c>
      <c r="L21">
        <f>AVERAGE(L4:L20)</f>
        <v>3.2497399999999996</v>
      </c>
      <c r="M21">
        <f>AVERAGE(M4:M20)</f>
        <v>4.7723411764705883</v>
      </c>
      <c r="N21">
        <f>AVERAGE(N4:N20)</f>
        <v>3.8472711764705885</v>
      </c>
      <c r="R21">
        <f>AVERAGE(R4:R20)</f>
        <v>58.050714285714285</v>
      </c>
      <c r="S21">
        <f>AVERAGE(S4:S20)</f>
        <v>51.469285714285711</v>
      </c>
      <c r="T21">
        <f>AVERAGE(T4:T20)</f>
        <v>51.927857142857142</v>
      </c>
      <c r="U21">
        <f>AVERAGE(U4:U20)</f>
        <v>56.488571428571433</v>
      </c>
      <c r="AC21">
        <f>AVERAGE(AC4:AC20)</f>
        <v>0.21208411764705884</v>
      </c>
      <c r="AD21">
        <f>AVERAGE(AD4:AD20)</f>
        <v>0.3791729411764706</v>
      </c>
      <c r="AE21">
        <f>AVERAGE(AE4:AE20)</f>
        <v>0.38789823529411765</v>
      </c>
      <c r="AF21">
        <f>AVERAGE(AF4:AF20)</f>
        <v>0.6025223529411764</v>
      </c>
      <c r="AG21">
        <f>AVERAGE(AG4:AG20)</f>
        <v>0.39541941176470585</v>
      </c>
      <c r="AK21">
        <f>AVERAGE(AK4:AK20)</f>
        <v>62.835882352941191</v>
      </c>
      <c r="AL21">
        <f>AVERAGE(AL4:AL20)</f>
        <v>66.824705882352944</v>
      </c>
      <c r="AM21">
        <f>AVERAGE(AM4:AM20)</f>
        <v>65.296470588235309</v>
      </c>
      <c r="AN21">
        <f>AVERAGE(AN4:AN20)</f>
        <v>67.530588235294118</v>
      </c>
    </row>
    <row r="23" spans="1:42" x14ac:dyDescent="0.25">
      <c r="B23">
        <f>_xlfn.T.TEST(B4:B20,$F4:$F20,2,1)</f>
        <v>1.4108332292533643E-5</v>
      </c>
      <c r="C23">
        <f>_xlfn.T.TEST(C4:C20,$F4:$F20,2,1)</f>
        <v>2.7785421232044756E-2</v>
      </c>
      <c r="D23">
        <f>_xlfn.T.TEST(D4:D20,$F4:$F20,2,1)</f>
        <v>1.1891616035057048E-3</v>
      </c>
      <c r="E23">
        <f>_xlfn.T.TEST(E4:E20,$F4:$F20,2,1)</f>
        <v>7.9078324872970849E-9</v>
      </c>
      <c r="J23">
        <f>_xlfn.T.TEST(J4:J20,$N4:$N20,2,1)</f>
        <v>2.3784521886992378E-2</v>
      </c>
      <c r="K23">
        <f>_xlfn.T.TEST(K4:K20,$N4:$N20,2,1)</f>
        <v>0.27328146669685782</v>
      </c>
      <c r="L23">
        <f>_xlfn.T.TEST(L4:L20,$N4:$N20,2,1)</f>
        <v>2.8958082891164733E-4</v>
      </c>
      <c r="M23">
        <f>_xlfn.T.TEST(M4:M20,$N4:$N20,2,1)</f>
        <v>3.2309848620303972E-7</v>
      </c>
      <c r="R23">
        <f>_xlfn.T.TEST(R4:R20,$V4:$V20,2,1)</f>
        <v>0.20507370099651748</v>
      </c>
      <c r="S23">
        <f>_xlfn.T.TEST(S4:S20,$V4:$V20,2,1)</f>
        <v>0.68226458185850269</v>
      </c>
      <c r="T23">
        <f>_xlfn.T.TEST(T4:T20,$V4:$V20,2,1)</f>
        <v>0.76728561745797474</v>
      </c>
      <c r="U23">
        <f>_xlfn.T.TEST(U4:U20,$V4:$V20,2,1)</f>
        <v>0.42399054062007069</v>
      </c>
      <c r="AC23">
        <f>_xlfn.T.TEST(AC4:AC20,$AG4:$AG20,2,1)</f>
        <v>1.3494183413496035E-5</v>
      </c>
      <c r="AD23">
        <f>_xlfn.T.TEST(AD4:AD20,$AG4:$AG20,2,1)</f>
        <v>0.58703818791561535</v>
      </c>
      <c r="AE23">
        <f>_xlfn.T.TEST(AE4:AE20,$AG4:$AG20,2,1)</f>
        <v>0.82762836166030385</v>
      </c>
      <c r="AF23">
        <f>_xlfn.T.TEST(AF4:AF20,$AG4:$AG20,2,1)</f>
        <v>4.9121611940557322E-7</v>
      </c>
      <c r="AK23">
        <f>_xlfn.T.TEST(AK4:AK20,$AO4:$AO20,2,1)</f>
        <v>0.32813096599636005</v>
      </c>
      <c r="AL23">
        <f>_xlfn.T.TEST(AL4:AL20,$AO4:$AO20,2,1)</f>
        <v>0.69258905781062186</v>
      </c>
      <c r="AM23">
        <f>_xlfn.T.TEST(AM4:AM20,$AO4:$AO20,2,1)</f>
        <v>0.90179632120088582</v>
      </c>
      <c r="AN23">
        <f>_xlfn.T.TEST(AN4:AN20,$AO4:$AO20,2,1)</f>
        <v>0.17363495354313249</v>
      </c>
    </row>
    <row r="24" spans="1:42" x14ac:dyDescent="0.25">
      <c r="B24">
        <f>AVERAGE(B4:B20)-AVERAGE($F4:$F20)</f>
        <v>-11.686764705882354</v>
      </c>
      <c r="C24">
        <f>AVERAGE(C4:C20)-AVERAGE($F4:$F20)</f>
        <v>3.2720588235294201</v>
      </c>
      <c r="D24">
        <f>AVERAGE(D4:D20)-AVERAGE($F4:$F20)</f>
        <v>-4.583235294117646</v>
      </c>
      <c r="E24">
        <f t="shared" ref="C24:E24" si="6">AVERAGE(E4:E20)-AVERAGE($F4:$F20)</f>
        <v>12.997941176470576</v>
      </c>
      <c r="J24">
        <f>AVERAGE(J4:J20)-AVERAGE($N4:$N20)</f>
        <v>-0.46441352941176506</v>
      </c>
      <c r="K24">
        <f t="shared" ref="K24:M24" si="7">AVERAGE(K4:K20)-AVERAGE($N4:$N20)</f>
        <v>0.13687470588235362</v>
      </c>
      <c r="L24">
        <f t="shared" si="7"/>
        <v>-0.59753117647058884</v>
      </c>
      <c r="M24">
        <f t="shared" si="7"/>
        <v>0.92506999999999984</v>
      </c>
      <c r="R24">
        <f>AVERAGE(R4:R20)-AVERAGE($V4:$V20)</f>
        <v>3.5666071428571513</v>
      </c>
      <c r="S24">
        <f>AVERAGE(S4:S20)-AVERAGE($V4:$V20)</f>
        <v>-3.0148214285714232</v>
      </c>
      <c r="T24">
        <f>AVERAGE(T4:T20)-AVERAGE($V4:$V20)</f>
        <v>-2.5562499999999915</v>
      </c>
      <c r="U24">
        <f>AVERAGE(U4:U20)-AVERAGE($V4:$V20)</f>
        <v>2.0044642857142989</v>
      </c>
      <c r="AC24">
        <f>AVERAGE(AC4:AC20)-AVERAGE($AG4:$AG20)</f>
        <v>-0.18333529411764701</v>
      </c>
      <c r="AD24">
        <f>AVERAGE(AD4:AD20)-AVERAGE($AG4:$AG20)</f>
        <v>-1.6246470588235251E-2</v>
      </c>
      <c r="AE24">
        <f>AVERAGE(AE4:AE20)-AVERAGE($AG4:$AG20)</f>
        <v>-7.5211764705881978E-3</v>
      </c>
      <c r="AF24">
        <f>AVERAGE(AF4:AF20)-AVERAGE($AG4:$AG20)</f>
        <v>0.20710294117647055</v>
      </c>
      <c r="AK24">
        <f>AVERAGE(AK4:AK20)-AVERAGE($AO4:$AO20)</f>
        <v>-2.7860294117646944</v>
      </c>
      <c r="AL24">
        <f>AVERAGE(AL4:AL20)-AVERAGE($AO4:$AO20)</f>
        <v>1.2027941176470591</v>
      </c>
      <c r="AM24">
        <f>AVERAGE(AM4:AM20)-AVERAGE($AO4:$AO20)</f>
        <v>-0.32544117647057647</v>
      </c>
      <c r="AN24">
        <f>AVERAGE(AN4:AN20)-AVERAGE($AO4:$AO20)</f>
        <v>1.9086764705882331</v>
      </c>
    </row>
    <row r="25" spans="1:42" x14ac:dyDescent="0.25">
      <c r="B25" t="b">
        <f>B23&lt;0.05</f>
        <v>1</v>
      </c>
      <c r="C25" t="b">
        <f t="shared" ref="C25:E25" si="8">C23&lt;0.05</f>
        <v>1</v>
      </c>
      <c r="D25" t="b">
        <f t="shared" si="8"/>
        <v>1</v>
      </c>
      <c r="E25" t="b">
        <f t="shared" si="8"/>
        <v>1</v>
      </c>
      <c r="J25" t="b">
        <f>J23&lt;0.05</f>
        <v>1</v>
      </c>
      <c r="K25" t="b">
        <f t="shared" ref="K25:M25" si="9">K23&lt;0.05</f>
        <v>0</v>
      </c>
      <c r="L25" t="b">
        <f t="shared" si="9"/>
        <v>1</v>
      </c>
      <c r="M25" t="b">
        <f t="shared" si="9"/>
        <v>1</v>
      </c>
      <c r="R25" t="b">
        <f>R23&lt;0.05</f>
        <v>0</v>
      </c>
      <c r="S25" t="b">
        <f t="shared" ref="S25:U25" si="10">S23&lt;0.05</f>
        <v>0</v>
      </c>
      <c r="T25" t="b">
        <f t="shared" si="10"/>
        <v>0</v>
      </c>
      <c r="U25" t="b">
        <f t="shared" si="10"/>
        <v>0</v>
      </c>
      <c r="AC25" t="b">
        <f>AC23&lt;0.05</f>
        <v>1</v>
      </c>
      <c r="AD25" t="b">
        <f t="shared" ref="AD25:AF25" si="11">AD23&lt;0.05</f>
        <v>0</v>
      </c>
      <c r="AE25" t="b">
        <f t="shared" si="11"/>
        <v>0</v>
      </c>
      <c r="AF25" t="b">
        <f t="shared" si="11"/>
        <v>1</v>
      </c>
      <c r="AK25" t="b">
        <f>AK23&lt;0.05</f>
        <v>0</v>
      </c>
      <c r="AL25" t="b">
        <f t="shared" ref="AL25:AN25" si="12">AL23&lt;0.05</f>
        <v>0</v>
      </c>
      <c r="AM25" t="b">
        <f t="shared" si="12"/>
        <v>0</v>
      </c>
      <c r="AN25" t="b">
        <f t="shared" si="12"/>
        <v>0</v>
      </c>
    </row>
    <row r="26" spans="1:42" x14ac:dyDescent="0.25">
      <c r="B26">
        <f>B24/AVERAGE($F4:$F20)</f>
        <v>-0.34506265577101775</v>
      </c>
      <c r="C26">
        <f>C24/AVERAGE($F4:$F20)</f>
        <v>9.661059633704748E-2</v>
      </c>
      <c r="D26">
        <f>D24/AVERAGE($F4:$F20)</f>
        <v>-0.13532430766024331</v>
      </c>
      <c r="E26">
        <f>E24/AVERAGE($F4:$F20)</f>
        <v>0.38377636709421342</v>
      </c>
      <c r="J26">
        <f>J24/AVERAGE($N4:$N20)</f>
        <v>-0.12071244997026931</v>
      </c>
      <c r="K26">
        <f>K24/AVERAGE($N4:$N20)</f>
        <v>3.5577088176019817E-2</v>
      </c>
      <c r="L26">
        <f>L24/AVERAGE($N4:$N20)</f>
        <v>-0.15531298654615563</v>
      </c>
      <c r="M26">
        <f>M24/AVERAGE($N4:$N20)</f>
        <v>0.24044834834040502</v>
      </c>
      <c r="R26">
        <f>R24/AVERAGE($V4:$V20)</f>
        <v>6.5461422236497702E-2</v>
      </c>
      <c r="S26">
        <f>S24/AVERAGE($V4:$V20)</f>
        <v>-5.5333960427516454E-2</v>
      </c>
      <c r="T26">
        <f>T24/AVERAGE($V4:$V20)</f>
        <v>-4.6917351390149666E-2</v>
      </c>
      <c r="U26">
        <f>U24/AVERAGE($V4:$V20)</f>
        <v>3.678988958116907E-2</v>
      </c>
      <c r="AC26">
        <f>AC24/AVERAGE($AG4:$AG20)</f>
        <v>-0.46364768310044574</v>
      </c>
      <c r="AD26">
        <f>AD24/AVERAGE($AG4:$AG20)</f>
        <v>-4.108667937097308E-2</v>
      </c>
      <c r="AE26">
        <f>AE24/AVERAGE($AG4:$AG20)</f>
        <v>-1.9020756813688425E-2</v>
      </c>
      <c r="AF26">
        <f>AF24/AVERAGE($AG4:$AG20)</f>
        <v>0.52375511928510743</v>
      </c>
      <c r="AK26">
        <f>AK24/AVERAGE($AO4:$AO20)</f>
        <v>-4.2455779431636941E-2</v>
      </c>
      <c r="AL26">
        <f>AL24/AVERAGE($AO4:$AO20)</f>
        <v>1.8329153864943788E-2</v>
      </c>
      <c r="AM26">
        <f>AM24/AVERAGE($AO4:$AO20)</f>
        <v>-4.9593370220221457E-3</v>
      </c>
      <c r="AN26">
        <f>AN24/AVERAGE($AO4:$AO20)</f>
        <v>2.9085962588715625E-2</v>
      </c>
    </row>
    <row r="27" spans="1:42" x14ac:dyDescent="0.25">
      <c r="B27" t="str">
        <f>IF(AND(B25,B26&gt;0),"\ora{"&amp;ROUND(B26,3)&amp;"}",IF(AND(B25,B26&lt;0),"\blu{"&amp;ROUND(B26,3)&amp;"}",ROUND(B26,3)))</f>
        <v>\blu{-0.345}</v>
      </c>
      <c r="C27" t="str">
        <f>IF(AND(C25,C26&gt;0),"\ora{"&amp;ROUND(C26,3)&amp;"}",IF(AND(C25,C26&lt;0),"\blu{"&amp;ROUND(C26,3)&amp;"}",ROUND(C26,3)))</f>
        <v>\ora{0.097}</v>
      </c>
      <c r="D27" t="str">
        <f>IF(AND(D25,D26&gt;0),"\ora{"&amp;ROUND(D26,3)&amp;"}",IF(AND(D25,D26&lt;0),"\blu{"&amp;ROUND(D26,3)&amp;"}",ROUND(D26,3)))</f>
        <v>\blu{-0.135}</v>
      </c>
      <c r="E27" t="str">
        <f>IF(AND(E25,E26&gt;0),"\ora{"&amp;ROUND(E26,3)&amp;"}",IF(AND(E25,E26&lt;0),"\blu{"&amp;ROUND(E26,3)&amp;"}",ROUND(E26,3)))</f>
        <v>\ora{0.384}</v>
      </c>
      <c r="J27" t="str">
        <f>IF(AND(J25,J26&gt;0),"\ora{"&amp;ROUND(J26,3)&amp;"}",IF(AND(J25,J26&lt;0),"\blu{"&amp;ROUND(J26,3)&amp;"}",ROUND(J26,3)))</f>
        <v>\blu{-0.121}</v>
      </c>
      <c r="K27">
        <f>IF(AND(K25,K26&gt;0),"\ora{"&amp;ROUND(K26,3)&amp;"}",IF(AND(K25,K26&lt;0),"\blu{"&amp;ROUND(K26,3)&amp;"}",ROUND(K26,3)))</f>
        <v>3.5999999999999997E-2</v>
      </c>
      <c r="L27" t="str">
        <f>IF(AND(L25,L26&gt;0),"\ora{"&amp;ROUND(L26,3)&amp;"}",IF(AND(L25,L26&lt;0),"\blu{"&amp;ROUND(L26,3)&amp;"}",ROUND(L26,3)))</f>
        <v>\blu{-0.155}</v>
      </c>
      <c r="M27" t="str">
        <f>IF(AND(M25,M26&gt;0),"\ora{"&amp;ROUND(M26,3)&amp;"}",IF(AND(M25,M26&lt;0),"\blu{"&amp;ROUND(M26,3)&amp;"}",ROUND(M26,3)))</f>
        <v>\ora{0.24}</v>
      </c>
      <c r="R27">
        <f>IF(AND(R25,R26&gt;0),"\ora{"&amp;ROUND(R26,3)&amp;"}",IF(AND(R25,R26&lt;0),"\blu{"&amp;ROUND(R26,3)&amp;"}",ROUND(R26,3)))</f>
        <v>6.5000000000000002E-2</v>
      </c>
      <c r="S27">
        <f>IF(AND(S25,S26&gt;0),"\ora{"&amp;ROUND(S26,3)&amp;"}",IF(AND(S25,S26&lt;0),"\blu{"&amp;ROUND(S26,3)&amp;"}",ROUND(S26,3)))</f>
        <v>-5.5E-2</v>
      </c>
      <c r="T27">
        <f>IF(AND(T25,T26&gt;0),"\ora{"&amp;ROUND(T26,3)&amp;"}",IF(AND(T25,T26&lt;0),"\blu{"&amp;ROUND(T26,3)&amp;"}",ROUND(T26,3)))</f>
        <v>-4.7E-2</v>
      </c>
      <c r="U27">
        <f>IF(AND(U25,U26&gt;0),"\ora{"&amp;ROUND(U26,3)&amp;"}",IF(AND(U25,U26&lt;0),"\blu{"&amp;ROUND(U26,3)&amp;"}",ROUND(U26,3)))</f>
        <v>3.6999999999999998E-2</v>
      </c>
      <c r="AC27" t="str">
        <f>IF(AND(AC25,AC26&gt;0),"\ora{"&amp;ROUND(AC26,3)&amp;"}",IF(AND(AC25,AC26&lt;0),"\blu{"&amp;ROUND(AC26,3)&amp;"}",ROUND(AC26,3)))</f>
        <v>\blu{-0.464}</v>
      </c>
      <c r="AD27">
        <f>IF(AND(AD25,AD26&gt;0),"\ora{"&amp;ROUND(AD26,3)&amp;"}",IF(AND(AD25,AD26&lt;0),"\blu{"&amp;ROUND(AD26,3)&amp;"}",ROUND(AD26,3)))</f>
        <v>-4.1000000000000002E-2</v>
      </c>
      <c r="AE27">
        <f>IF(AND(AE25,AE26&gt;0),"\ora{"&amp;ROUND(AE26,3)&amp;"}",IF(AND(AE25,AE26&lt;0),"\blu{"&amp;ROUND(AE26,3)&amp;"}",ROUND(AE26,3)))</f>
        <v>-1.9E-2</v>
      </c>
      <c r="AF27" t="str">
        <f>IF(AND(AF25,AF26&gt;0),"\ora{"&amp;ROUND(AF26,3)&amp;"}",IF(AND(AF25,AF26&lt;0),"\blu{"&amp;ROUND(AF26,3)&amp;"}",ROUND(AF26,3)))</f>
        <v>\ora{0.524}</v>
      </c>
      <c r="AK27">
        <f>IF(AND(AK25,AK26&gt;0),"\ora{"&amp;ROUND(AK26,3)&amp;"}",IF(AND(AK25,AK26&lt;0),"\blu{"&amp;ROUND(AK26,3)&amp;"}",ROUND(AK26,3)))</f>
        <v>-4.2000000000000003E-2</v>
      </c>
      <c r="AL27">
        <f>IF(AND(AL25,AL26&gt;0),"\ora{"&amp;ROUND(AL26,3)&amp;"}",IF(AND(AL25,AL26&lt;0),"\blu{"&amp;ROUND(AL26,3)&amp;"}",ROUND(AL26,3)))</f>
        <v>1.7999999999999999E-2</v>
      </c>
      <c r="AM27">
        <f>IF(AND(AM25,AM26&gt;0),"\ora{"&amp;ROUND(AM26,3)&amp;"}",IF(AND(AM25,AM26&lt;0),"\blu{"&amp;ROUND(AM26,3)&amp;"}",ROUND(AM26,3)))</f>
        <v>-5.0000000000000001E-3</v>
      </c>
      <c r="AN27">
        <f>IF(AND(AN25,AN26&gt;0),"\ora{"&amp;ROUND(AN26,3)&amp;"}",IF(AND(AN25,AN26&lt;0),"\blu{"&amp;ROUND(AN26,3)&amp;"}",ROUND(AN26,3)))</f>
        <v>2.9000000000000001E-2</v>
      </c>
    </row>
    <row r="31" spans="1:42" x14ac:dyDescent="0.25">
      <c r="I31" t="s">
        <v>101</v>
      </c>
      <c r="J31">
        <v>-11.686764705882354</v>
      </c>
      <c r="K31">
        <v>3.2720588235294201</v>
      </c>
      <c r="L31">
        <v>-4.583235294117646</v>
      </c>
      <c r="M31">
        <v>12.997941176470576</v>
      </c>
    </row>
    <row r="32" spans="1:42" x14ac:dyDescent="0.25">
      <c r="J32" t="b">
        <v>1</v>
      </c>
      <c r="K32" t="b">
        <v>1</v>
      </c>
      <c r="L32" t="b">
        <v>1</v>
      </c>
      <c r="M32" t="b">
        <v>1</v>
      </c>
    </row>
    <row r="33" spans="9:20" x14ac:dyDescent="0.25">
      <c r="I33" t="s">
        <v>102</v>
      </c>
      <c r="J33">
        <v>-0.46441352941176506</v>
      </c>
      <c r="K33">
        <v>0.13687470588235362</v>
      </c>
      <c r="L33">
        <v>-0.59753117647058884</v>
      </c>
      <c r="M33">
        <v>0.92506999999999984</v>
      </c>
    </row>
    <row r="34" spans="9:20" x14ac:dyDescent="0.25">
      <c r="J34" t="b">
        <v>1</v>
      </c>
      <c r="K34" t="b">
        <v>0</v>
      </c>
      <c r="L34" t="b">
        <v>1</v>
      </c>
      <c r="M34" t="b">
        <v>1</v>
      </c>
    </row>
    <row r="35" spans="9:20" x14ac:dyDescent="0.25">
      <c r="I35" t="s">
        <v>103</v>
      </c>
      <c r="J35">
        <v>3.5666071428571513</v>
      </c>
      <c r="K35">
        <v>-3.0148214285714232</v>
      </c>
      <c r="L35">
        <v>-2.5562499999999915</v>
      </c>
      <c r="M35">
        <v>2.0044642857142989</v>
      </c>
    </row>
    <row r="36" spans="9:20" x14ac:dyDescent="0.25">
      <c r="J36" t="b">
        <v>0</v>
      </c>
      <c r="K36" t="b">
        <v>0</v>
      </c>
      <c r="L36" t="b">
        <v>0</v>
      </c>
      <c r="M36" t="b">
        <v>0</v>
      </c>
    </row>
    <row r="37" spans="9:20" x14ac:dyDescent="0.25">
      <c r="I37" t="s">
        <v>104</v>
      </c>
      <c r="J37">
        <v>-0.18333529411764701</v>
      </c>
      <c r="K37">
        <v>-1.6246470588235251E-2</v>
      </c>
      <c r="L37">
        <v>-7.5211764705881978E-3</v>
      </c>
      <c r="M37">
        <v>0.20710294117647055</v>
      </c>
      <c r="Q37" t="s">
        <v>105</v>
      </c>
    </row>
    <row r="38" spans="9:20" x14ac:dyDescent="0.25">
      <c r="J38" t="b">
        <v>1</v>
      </c>
      <c r="K38" t="b">
        <v>0</v>
      </c>
      <c r="L38" t="b">
        <v>0</v>
      </c>
      <c r="M38" t="b">
        <v>1</v>
      </c>
    </row>
    <row r="39" spans="9:20" x14ac:dyDescent="0.25">
      <c r="I39" t="s">
        <v>92</v>
      </c>
      <c r="J39">
        <v>-2.7860294117646944</v>
      </c>
      <c r="K39">
        <v>1.2027941176470591</v>
      </c>
      <c r="L39">
        <v>-0.32544117647057647</v>
      </c>
      <c r="M39">
        <v>1.9086764705882331</v>
      </c>
    </row>
    <row r="40" spans="9:20" x14ac:dyDescent="0.25">
      <c r="J40" t="b">
        <v>0</v>
      </c>
      <c r="K40" t="b">
        <v>0</v>
      </c>
      <c r="L40" t="b">
        <v>0</v>
      </c>
      <c r="M40" t="b">
        <v>0</v>
      </c>
    </row>
    <row r="41" spans="9:20" x14ac:dyDescent="0.25">
      <c r="I41" t="s">
        <v>99</v>
      </c>
      <c r="K41">
        <v>1</v>
      </c>
      <c r="M41">
        <v>3</v>
      </c>
    </row>
    <row r="42" spans="9:20" x14ac:dyDescent="0.25">
      <c r="I42" t="s">
        <v>100</v>
      </c>
      <c r="J42">
        <v>3</v>
      </c>
      <c r="L42">
        <v>2</v>
      </c>
    </row>
    <row r="45" spans="9:20" x14ac:dyDescent="0.25">
      <c r="J45" t="s">
        <v>22</v>
      </c>
      <c r="K45" t="s">
        <v>21</v>
      </c>
      <c r="L45" t="s">
        <v>20</v>
      </c>
      <c r="M45" t="s">
        <v>19</v>
      </c>
      <c r="P45" t="s">
        <v>101</v>
      </c>
      <c r="Q45" t="s">
        <v>102</v>
      </c>
      <c r="R45" t="s">
        <v>141</v>
      </c>
      <c r="S45" t="s">
        <v>151</v>
      </c>
      <c r="T45" t="s">
        <v>92</v>
      </c>
    </row>
    <row r="46" spans="9:20" x14ac:dyDescent="0.25">
      <c r="I46" t="s">
        <v>101</v>
      </c>
      <c r="J46" t="s">
        <v>153</v>
      </c>
      <c r="K46" t="s">
        <v>154</v>
      </c>
      <c r="L46" t="s">
        <v>155</v>
      </c>
      <c r="M46" t="s">
        <v>147</v>
      </c>
      <c r="O46" t="s">
        <v>22</v>
      </c>
      <c r="P46" t="s">
        <v>153</v>
      </c>
      <c r="Q46" t="s">
        <v>156</v>
      </c>
      <c r="R46">
        <v>6.5000000000000002E-2</v>
      </c>
      <c r="S46" t="s">
        <v>152</v>
      </c>
      <c r="T46">
        <v>-4.2000000000000003E-2</v>
      </c>
    </row>
    <row r="47" spans="9:20" x14ac:dyDescent="0.25">
      <c r="I47" t="s">
        <v>102</v>
      </c>
      <c r="J47" t="s">
        <v>156</v>
      </c>
      <c r="K47">
        <v>3.5999999999999997E-2</v>
      </c>
      <c r="L47" t="s">
        <v>157</v>
      </c>
      <c r="M47" t="s">
        <v>158</v>
      </c>
      <c r="O47" t="s">
        <v>21</v>
      </c>
      <c r="P47" t="s">
        <v>154</v>
      </c>
      <c r="Q47">
        <v>3.5999999999999997E-2</v>
      </c>
      <c r="R47">
        <v>-5.5E-2</v>
      </c>
      <c r="S47">
        <v>-4.1000000000000002E-2</v>
      </c>
      <c r="T47">
        <v>1.7999999999999999E-2</v>
      </c>
    </row>
    <row r="48" spans="9:20" x14ac:dyDescent="0.25">
      <c r="I48" t="s">
        <v>141</v>
      </c>
      <c r="J48">
        <v>6.5000000000000002E-2</v>
      </c>
      <c r="K48">
        <v>-5.5E-2</v>
      </c>
      <c r="L48">
        <v>-4.7E-2</v>
      </c>
      <c r="M48">
        <v>3.6999999999999998E-2</v>
      </c>
      <c r="O48" t="s">
        <v>20</v>
      </c>
      <c r="P48" t="s">
        <v>155</v>
      </c>
      <c r="Q48" t="s">
        <v>157</v>
      </c>
      <c r="R48">
        <v>-4.7E-2</v>
      </c>
      <c r="S48">
        <v>-1.9E-2</v>
      </c>
      <c r="T48">
        <v>-5.0000000000000001E-3</v>
      </c>
    </row>
    <row r="49" spans="9:20" x14ac:dyDescent="0.25">
      <c r="I49" t="s">
        <v>151</v>
      </c>
      <c r="J49" t="s">
        <v>152</v>
      </c>
      <c r="K49">
        <v>-4.1000000000000002E-2</v>
      </c>
      <c r="L49">
        <v>-1.9E-2</v>
      </c>
      <c r="M49" t="s">
        <v>150</v>
      </c>
      <c r="O49" t="s">
        <v>19</v>
      </c>
      <c r="P49" t="s">
        <v>147</v>
      </c>
      <c r="Q49" t="s">
        <v>158</v>
      </c>
      <c r="R49">
        <v>3.6999999999999998E-2</v>
      </c>
      <c r="S49" t="s">
        <v>150</v>
      </c>
      <c r="T49">
        <v>2.9000000000000001E-2</v>
      </c>
    </row>
    <row r="50" spans="9:20" x14ac:dyDescent="0.25">
      <c r="I50" t="s">
        <v>92</v>
      </c>
      <c r="J50">
        <v>-4.2000000000000003E-2</v>
      </c>
      <c r="K50">
        <v>1.7999999999999999E-2</v>
      </c>
      <c r="L50">
        <v>-5.0000000000000001E-3</v>
      </c>
      <c r="M50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CHOI MRP</vt:lpstr>
      <vt:lpstr>Sheet4</vt:lpstr>
      <vt:lpstr>Sheet1</vt:lpstr>
      <vt:lpstr>Sheet5</vt:lpstr>
      <vt:lpstr>Embed TTEST</vt:lpstr>
      <vt:lpstr>System TTEST </vt:lpstr>
      <vt:lpstr>Embed TTEST normalized to coun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2019-04-20T19:00:05Z</dcterms:modified>
</cp:coreProperties>
</file>