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ascarano\Documents\Thesis 17-18\"/>
    </mc:Choice>
  </mc:AlternateContent>
  <xr:revisionPtr revIDLastSave="0" documentId="13_ncr:1_{5B19CCB3-2745-4A63-8A02-F543A7D3A15B}" xr6:coauthVersionLast="32" xr6:coauthVersionMax="32" xr10:uidLastSave="{00000000-0000-0000-0000-000000000000}"/>
  <bookViews>
    <workbookView minimized="1" xWindow="0" yWindow="0" windowWidth="28800" windowHeight="12210" activeTab="1" xr2:uid="{8A470CE4-3F9F-481C-90A8-CB3263D4612E}"/>
  </bookViews>
  <sheets>
    <sheet name="Sheet1" sheetId="1" r:id="rId1"/>
    <sheet name="Sheet1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2" l="1"/>
  <c r="E21" i="2"/>
  <c r="F21" i="2" s="1"/>
  <c r="C21" i="2"/>
  <c r="J20" i="2"/>
  <c r="E20" i="2"/>
  <c r="F20" i="2" s="1"/>
  <c r="C20" i="2"/>
  <c r="J19" i="2"/>
  <c r="E19" i="2"/>
  <c r="F19" i="2" s="1"/>
  <c r="C19" i="2"/>
  <c r="J18" i="2"/>
  <c r="E18" i="2"/>
  <c r="F18" i="2" s="1"/>
  <c r="C18" i="2"/>
  <c r="J17" i="2"/>
  <c r="E17" i="2"/>
  <c r="F17" i="2" s="1"/>
  <c r="C17" i="2"/>
  <c r="J16" i="2"/>
  <c r="E16" i="2"/>
  <c r="F16" i="2" s="1"/>
  <c r="C16" i="2"/>
  <c r="J15" i="2"/>
  <c r="E15" i="2"/>
  <c r="F15" i="2" s="1"/>
  <c r="C15" i="2"/>
  <c r="J14" i="2"/>
  <c r="E14" i="2"/>
  <c r="F14" i="2" s="1"/>
  <c r="C14" i="2"/>
  <c r="J13" i="2"/>
  <c r="E13" i="2"/>
  <c r="F13" i="2" s="1"/>
  <c r="C13" i="2"/>
  <c r="J12" i="2"/>
  <c r="E12" i="2"/>
  <c r="F12" i="2" s="1"/>
  <c r="C12" i="2"/>
  <c r="J11" i="2"/>
  <c r="E11" i="2"/>
  <c r="F11" i="2" s="1"/>
  <c r="C11" i="2"/>
  <c r="E10" i="2"/>
  <c r="F10" i="2" s="1"/>
  <c r="C10" i="2"/>
  <c r="C26" i="2"/>
  <c r="E25" i="2"/>
  <c r="E26" i="2" s="1"/>
  <c r="D18" i="2" l="1"/>
  <c r="G18" i="2" s="1"/>
  <c r="H18" i="2" s="1"/>
  <c r="D15" i="2"/>
  <c r="G15" i="2" s="1"/>
  <c r="H15" i="2" s="1"/>
  <c r="D20" i="2"/>
  <c r="G20" i="2" s="1"/>
  <c r="H20" i="2" s="1"/>
  <c r="D17" i="2"/>
  <c r="G17" i="2" s="1"/>
  <c r="H17" i="2" s="1"/>
  <c r="D11" i="2"/>
  <c r="G11" i="2" s="1"/>
  <c r="H11" i="2" s="1"/>
  <c r="D19" i="2"/>
  <c r="G19" i="2" s="1"/>
  <c r="H19" i="2" s="1"/>
  <c r="K19" i="2" s="1"/>
  <c r="D21" i="2"/>
  <c r="G21" i="2" s="1"/>
  <c r="H21" i="2" s="1"/>
  <c r="D13" i="2"/>
  <c r="G13" i="2" s="1"/>
  <c r="H13" i="2" s="1"/>
  <c r="D10" i="2"/>
  <c r="G10" i="2" s="1"/>
  <c r="H10" i="2" s="1"/>
  <c r="D12" i="2"/>
  <c r="G12" i="2" s="1"/>
  <c r="H12" i="2" s="1"/>
  <c r="D14" i="2"/>
  <c r="G14" i="2" s="1"/>
  <c r="H14" i="2" s="1"/>
  <c r="D16" i="2"/>
  <c r="G16" i="2" s="1"/>
  <c r="H16" i="2" s="1"/>
  <c r="P12" i="1"/>
  <c r="P13" i="1"/>
  <c r="P14" i="1"/>
  <c r="P15" i="1"/>
  <c r="P16" i="1"/>
  <c r="P17" i="1"/>
  <c r="P18" i="1"/>
  <c r="O12" i="1"/>
  <c r="O13" i="1"/>
  <c r="O14" i="1"/>
  <c r="O15" i="1"/>
  <c r="O16" i="1"/>
  <c r="O17" i="1"/>
  <c r="O18" i="1"/>
  <c r="O19" i="1"/>
  <c r="O20" i="1"/>
  <c r="O21" i="1"/>
  <c r="N12" i="1"/>
  <c r="N13" i="1"/>
  <c r="N14" i="1"/>
  <c r="N15" i="1"/>
  <c r="N16" i="1"/>
  <c r="N17" i="1"/>
  <c r="N18" i="1"/>
  <c r="N19" i="1"/>
  <c r="N20" i="1"/>
  <c r="N21" i="1"/>
  <c r="P11" i="1"/>
  <c r="O11" i="1"/>
  <c r="N11" i="1"/>
  <c r="M12" i="1"/>
  <c r="M13" i="1"/>
  <c r="M14" i="1"/>
  <c r="M15" i="1"/>
  <c r="M16" i="1"/>
  <c r="M17" i="1"/>
  <c r="M18" i="1"/>
  <c r="M19" i="1"/>
  <c r="M20" i="1"/>
  <c r="M21" i="1"/>
  <c r="M11" i="1"/>
  <c r="C11" i="1"/>
  <c r="C12" i="1"/>
  <c r="C13" i="1"/>
  <c r="C14" i="1"/>
  <c r="C15" i="1"/>
  <c r="C16" i="1"/>
  <c r="C17" i="1"/>
  <c r="C18" i="1"/>
  <c r="C19" i="1"/>
  <c r="C20" i="1"/>
  <c r="C21" i="1"/>
  <c r="C10" i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10" i="1"/>
  <c r="F10" i="1" s="1"/>
  <c r="D4" i="1"/>
  <c r="D5" i="1" s="1"/>
  <c r="D11" i="1" s="1"/>
  <c r="B5" i="1"/>
  <c r="K15" i="2" l="1"/>
  <c r="K18" i="2"/>
  <c r="K11" i="2"/>
  <c r="K21" i="2"/>
  <c r="K20" i="2"/>
  <c r="K16" i="2"/>
  <c r="K13" i="2"/>
  <c r="K17" i="2"/>
  <c r="K12" i="2"/>
  <c r="K14" i="2"/>
  <c r="G11" i="1"/>
  <c r="H11" i="1" s="1"/>
  <c r="D10" i="1"/>
  <c r="G10" i="1" s="1"/>
  <c r="H10" i="1" s="1"/>
  <c r="D18" i="1"/>
  <c r="G18" i="1" s="1"/>
  <c r="H18" i="1" s="1"/>
  <c r="S18" i="1" s="1"/>
  <c r="D14" i="1"/>
  <c r="G14" i="1" s="1"/>
  <c r="H14" i="1" s="1"/>
  <c r="S14" i="1" s="1"/>
  <c r="D21" i="1"/>
  <c r="G21" i="1" s="1"/>
  <c r="H21" i="1" s="1"/>
  <c r="D17" i="1"/>
  <c r="G17" i="1" s="1"/>
  <c r="H17" i="1" s="1"/>
  <c r="T17" i="1" s="1"/>
  <c r="D13" i="1"/>
  <c r="G13" i="1" s="1"/>
  <c r="H13" i="1" s="1"/>
  <c r="D20" i="1"/>
  <c r="G20" i="1" s="1"/>
  <c r="H20" i="1" s="1"/>
  <c r="D16" i="1"/>
  <c r="G16" i="1" s="1"/>
  <c r="H16" i="1" s="1"/>
  <c r="T16" i="1" s="1"/>
  <c r="D12" i="1"/>
  <c r="G12" i="1" s="1"/>
  <c r="H12" i="1" s="1"/>
  <c r="D19" i="1"/>
  <c r="G19" i="1" s="1"/>
  <c r="H19" i="1" s="1"/>
  <c r="R19" i="1" s="1"/>
  <c r="D15" i="1"/>
  <c r="G15" i="1" s="1"/>
  <c r="H15" i="1" s="1"/>
  <c r="R15" i="1" s="1"/>
  <c r="J24" i="2" l="1"/>
  <c r="S19" i="1"/>
  <c r="Q15" i="1"/>
  <c r="T18" i="1"/>
  <c r="S12" i="1"/>
  <c r="R12" i="1"/>
  <c r="Q21" i="1"/>
  <c r="S21" i="1"/>
  <c r="R21" i="1"/>
  <c r="R11" i="1"/>
  <c r="Q11" i="1"/>
  <c r="Q12" i="1"/>
  <c r="Q16" i="1"/>
  <c r="R20" i="1"/>
  <c r="S20" i="1"/>
  <c r="R14" i="1"/>
  <c r="Q14" i="1"/>
  <c r="T14" i="1"/>
  <c r="T11" i="1"/>
  <c r="Q20" i="1"/>
  <c r="S17" i="1"/>
  <c r="R17" i="1"/>
  <c r="Q17" i="1"/>
  <c r="S16" i="1"/>
  <c r="R16" i="1"/>
  <c r="T12" i="1"/>
  <c r="S13" i="1"/>
  <c r="R13" i="1"/>
  <c r="Q13" i="1"/>
  <c r="R18" i="1"/>
  <c r="Q18" i="1"/>
  <c r="S11" i="1"/>
  <c r="S15" i="1"/>
  <c r="T13" i="1"/>
  <c r="Q19" i="1"/>
  <c r="T15" i="1"/>
  <c r="S22" i="1" l="1"/>
  <c r="Q22" i="1"/>
  <c r="T22" i="1"/>
  <c r="R22" i="1"/>
</calcChain>
</file>

<file path=xl/sharedStrings.xml><?xml version="1.0" encoding="utf-8"?>
<sst xmlns="http://schemas.openxmlformats.org/spreadsheetml/2006/main" count="67" uniqueCount="42">
  <si>
    <t>base solution:</t>
  </si>
  <si>
    <t>dye (g)</t>
  </si>
  <si>
    <t>water (L)</t>
  </si>
  <si>
    <t>g/L</t>
  </si>
  <si>
    <t>mg</t>
  </si>
  <si>
    <t>mg/L</t>
  </si>
  <si>
    <t>total volume (mL)</t>
  </si>
  <si>
    <t>1x</t>
  </si>
  <si>
    <t>3x</t>
  </si>
  <si>
    <t>10x</t>
  </si>
  <si>
    <t>30x</t>
  </si>
  <si>
    <t>volume added  to 1L of water (mL)</t>
  </si>
  <si>
    <t>total volume added (mL)</t>
  </si>
  <si>
    <t>total volume added (L)</t>
  </si>
  <si>
    <t>total volume (L)</t>
  </si>
  <si>
    <t>dye mass (mg)</t>
  </si>
  <si>
    <t>voltage</t>
  </si>
  <si>
    <t>voltage (corrected)</t>
  </si>
  <si>
    <t>1x conversion</t>
  </si>
  <si>
    <t>Average:</t>
  </si>
  <si>
    <t>3x conversion</t>
  </si>
  <si>
    <t>10x conversion</t>
  </si>
  <si>
    <t>30x conversion</t>
  </si>
  <si>
    <t>-</t>
  </si>
  <si>
    <t xml:space="preserve">actual concentration (ug/L) </t>
  </si>
  <si>
    <t xml:space="preserve">actual concentration (mg/L) </t>
  </si>
  <si>
    <t>Calculated correction factors:</t>
  </si>
  <si>
    <t>Seapoint's correction factors:</t>
  </si>
  <si>
    <t>Seapoint's correction:</t>
  </si>
  <si>
    <t>Total Volume Added (mL)</t>
  </si>
  <si>
    <t>Total Volume Added (L)</t>
  </si>
  <si>
    <t>Dye Mass (mg)</t>
  </si>
  <si>
    <t>Total Volume (mL)</t>
  </si>
  <si>
    <t>Total Volume (L)</t>
  </si>
  <si>
    <t xml:space="preserve">Actual Concentration (mg/L) </t>
  </si>
  <si>
    <t xml:space="preserve">Actual Concentration (ug/L) </t>
  </si>
  <si>
    <t>Voltage</t>
  </si>
  <si>
    <t>Voltage (corrected)</t>
  </si>
  <si>
    <t>1x Gain Conversion</t>
  </si>
  <si>
    <t>Initial Mass / Concentration</t>
  </si>
  <si>
    <t>Calculated Correction Factors:</t>
  </si>
  <si>
    <t>% diff: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</si>
</sst>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0" fillId="0" borderId="0" xfId="0" applyNumberFormat="1"/>
    <xf numFmtId="165" fontId="0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85D5B-4C4D-4491-8FAA-B67821140B44}">
  <dimension ref="A3:T28"/>
  <sheetViews>
    <sheetView topLeftCell="B1" workbookViewId="0">
      <selection activeCell="F31" sqref="F31"/>
    </sheetView>
  </sheetViews>
  <sheetFormatPr defaultRowHeight="15" x14ac:dyDescent="0.25"/>
  <cols>
    <col min="1" max="1" width="14.28515625" customWidth="1"/>
    <col min="2" max="8" width="14.42578125" customWidth="1"/>
    <col min="17" max="17" width="12" customWidth="1"/>
    <col min="18" max="18" width="11.5703125" customWidth="1"/>
    <col min="19" max="19" width="11.7109375" customWidth="1"/>
    <col min="20" max="20" width="10.5703125" customWidth="1"/>
  </cols>
  <sheetData>
    <row r="3" spans="1:20" x14ac:dyDescent="0.25">
      <c r="A3" s="1" t="s">
        <v>0</v>
      </c>
      <c r="B3">
        <v>1</v>
      </c>
      <c r="C3" t="s">
        <v>2</v>
      </c>
    </row>
    <row r="4" spans="1:20" x14ac:dyDescent="0.25">
      <c r="B4">
        <v>0.01</v>
      </c>
      <c r="C4" t="s">
        <v>1</v>
      </c>
      <c r="D4">
        <f>B4*1000</f>
        <v>10</v>
      </c>
      <c r="E4" t="s">
        <v>4</v>
      </c>
    </row>
    <row r="5" spans="1:20" x14ac:dyDescent="0.25">
      <c r="B5">
        <f>B4/B3</f>
        <v>0.01</v>
      </c>
      <c r="C5" t="s">
        <v>3</v>
      </c>
      <c r="D5" s="1">
        <f>D4/B3</f>
        <v>10</v>
      </c>
      <c r="E5" s="1" t="s">
        <v>5</v>
      </c>
    </row>
    <row r="6" spans="1:20" x14ac:dyDescent="0.25">
      <c r="J6" s="1"/>
      <c r="K6" s="1"/>
    </row>
    <row r="8" spans="1:20" ht="26.25" customHeight="1" x14ac:dyDescent="0.25">
      <c r="A8" s="6" t="s">
        <v>11</v>
      </c>
      <c r="B8" s="6" t="s">
        <v>12</v>
      </c>
      <c r="C8" s="6" t="s">
        <v>13</v>
      </c>
      <c r="D8" s="6" t="s">
        <v>15</v>
      </c>
      <c r="E8" s="6" t="s">
        <v>6</v>
      </c>
      <c r="F8" s="6" t="s">
        <v>14</v>
      </c>
      <c r="G8" s="6" t="s">
        <v>25</v>
      </c>
      <c r="H8" s="6" t="s">
        <v>24</v>
      </c>
      <c r="I8" s="7" t="s">
        <v>16</v>
      </c>
      <c r="J8" s="7"/>
      <c r="K8" s="7"/>
      <c r="L8" s="7"/>
      <c r="M8" s="7" t="s">
        <v>17</v>
      </c>
      <c r="N8" s="7"/>
      <c r="O8" s="7"/>
      <c r="P8" s="7"/>
      <c r="Q8" s="6" t="s">
        <v>18</v>
      </c>
      <c r="R8" s="6" t="s">
        <v>20</v>
      </c>
      <c r="S8" s="6" t="s">
        <v>21</v>
      </c>
      <c r="T8" s="6" t="s">
        <v>22</v>
      </c>
    </row>
    <row r="9" spans="1:20" ht="18" customHeight="1" x14ac:dyDescent="0.25">
      <c r="A9" s="6"/>
      <c r="B9" s="6"/>
      <c r="C9" s="6"/>
      <c r="D9" s="6"/>
      <c r="E9" s="6"/>
      <c r="F9" s="6"/>
      <c r="G9" s="6"/>
      <c r="H9" s="6"/>
      <c r="I9" s="2" t="s">
        <v>7</v>
      </c>
      <c r="J9" s="2" t="s">
        <v>8</v>
      </c>
      <c r="K9" s="2" t="s">
        <v>9</v>
      </c>
      <c r="L9" s="2" t="s">
        <v>10</v>
      </c>
      <c r="M9" s="2" t="s">
        <v>7</v>
      </c>
      <c r="N9" s="2" t="s">
        <v>8</v>
      </c>
      <c r="O9" s="2" t="s">
        <v>9</v>
      </c>
      <c r="P9" s="2" t="s">
        <v>10</v>
      </c>
      <c r="Q9" s="6"/>
      <c r="R9" s="6"/>
      <c r="S9" s="6"/>
      <c r="T9" s="6"/>
    </row>
    <row r="10" spans="1:20" x14ac:dyDescent="0.25">
      <c r="A10">
        <v>0</v>
      </c>
      <c r="B10">
        <v>0</v>
      </c>
      <c r="C10">
        <f>B10*0.001</f>
        <v>0</v>
      </c>
      <c r="D10">
        <f t="shared" ref="D10:D21" si="0">C10*$D$5</f>
        <v>0</v>
      </c>
      <c r="E10">
        <f>B10+1000</f>
        <v>1000</v>
      </c>
      <c r="F10">
        <f>E10/1000</f>
        <v>1</v>
      </c>
      <c r="G10" s="4">
        <f>D10/F10</f>
        <v>0</v>
      </c>
      <c r="H10" s="4">
        <f>G10*1000</f>
        <v>0</v>
      </c>
      <c r="I10">
        <v>0.01</v>
      </c>
      <c r="J10">
        <v>0.03</v>
      </c>
      <c r="K10">
        <v>0.1</v>
      </c>
      <c r="L10">
        <v>0.3</v>
      </c>
      <c r="M10">
        <v>0</v>
      </c>
      <c r="N10">
        <v>0</v>
      </c>
      <c r="O10">
        <v>0</v>
      </c>
      <c r="P10">
        <v>0</v>
      </c>
    </row>
    <row r="11" spans="1:20" x14ac:dyDescent="0.25">
      <c r="A11">
        <v>0.1</v>
      </c>
      <c r="B11">
        <v>0.1</v>
      </c>
      <c r="C11">
        <f t="shared" ref="C11:C21" si="1">B11*0.001</f>
        <v>1E-4</v>
      </c>
      <c r="D11">
        <f t="shared" si="0"/>
        <v>1E-3</v>
      </c>
      <c r="E11">
        <f t="shared" ref="E11:E21" si="2">B11+1000</f>
        <v>1000.1</v>
      </c>
      <c r="F11">
        <f t="shared" ref="F11:F21" si="3">E11/1000</f>
        <v>1.0001</v>
      </c>
      <c r="G11" s="4">
        <f t="shared" ref="G11:G21" si="4">D11/F11</f>
        <v>9.9990000999900007E-4</v>
      </c>
      <c r="H11" s="4">
        <f t="shared" ref="H11:H21" si="5">G11*1000</f>
        <v>0.99990000999900008</v>
      </c>
      <c r="I11">
        <v>1.4999999999999999E-2</v>
      </c>
      <c r="J11">
        <v>4.9000000000000002E-2</v>
      </c>
      <c r="K11">
        <v>0.161</v>
      </c>
      <c r="L11">
        <v>0.505</v>
      </c>
      <c r="M11">
        <f>I11-$I$10</f>
        <v>4.9999999999999992E-3</v>
      </c>
      <c r="N11">
        <f>J11-$J$10</f>
        <v>1.9000000000000003E-2</v>
      </c>
      <c r="O11">
        <f>K11-$K$10</f>
        <v>6.0999999999999999E-2</v>
      </c>
      <c r="P11">
        <f t="shared" ref="P11:P18" si="6">L11-$L$10</f>
        <v>0.20500000000000002</v>
      </c>
      <c r="Q11" s="4">
        <f>M11/H11</f>
        <v>5.0004999999999997E-3</v>
      </c>
      <c r="R11" s="4">
        <f>J11/H11</f>
        <v>4.9004900000000004E-2</v>
      </c>
      <c r="S11" s="3">
        <f>O11/H11</f>
        <v>6.1006100000000001E-2</v>
      </c>
      <c r="T11" s="3">
        <f>P11/H11</f>
        <v>0.20502050000000002</v>
      </c>
    </row>
    <row r="12" spans="1:20" x14ac:dyDescent="0.25">
      <c r="A12">
        <v>0.1</v>
      </c>
      <c r="B12">
        <v>0.2</v>
      </c>
      <c r="C12">
        <f t="shared" si="1"/>
        <v>2.0000000000000001E-4</v>
      </c>
      <c r="D12">
        <f t="shared" si="0"/>
        <v>2E-3</v>
      </c>
      <c r="E12">
        <f t="shared" si="2"/>
        <v>1000.2</v>
      </c>
      <c r="F12">
        <f t="shared" si="3"/>
        <v>1.0002</v>
      </c>
      <c r="G12" s="4">
        <f t="shared" si="4"/>
        <v>1.9996000799840032E-3</v>
      </c>
      <c r="H12" s="4">
        <f t="shared" si="5"/>
        <v>1.9996000799840032</v>
      </c>
      <c r="I12">
        <v>0.02</v>
      </c>
      <c r="J12">
        <v>6.2E-2</v>
      </c>
      <c r="K12">
        <v>0.20499999999999999</v>
      </c>
      <c r="L12">
        <v>0.64200000000000002</v>
      </c>
      <c r="M12">
        <f t="shared" ref="M12:M21" si="7">I12-$I$10</f>
        <v>0.01</v>
      </c>
      <c r="N12">
        <f t="shared" ref="N12:N21" si="8">J12-$J$10</f>
        <v>3.2000000000000001E-2</v>
      </c>
      <c r="O12">
        <f t="shared" ref="O12:O21" si="9">K12-$K$10</f>
        <v>0.10499999999999998</v>
      </c>
      <c r="P12">
        <f t="shared" si="6"/>
        <v>0.34200000000000003</v>
      </c>
      <c r="Q12" s="4">
        <f t="shared" ref="Q12:Q21" si="10">M12/H12</f>
        <v>5.0010000000000002E-3</v>
      </c>
      <c r="R12" s="4">
        <f t="shared" ref="R12:R21" si="11">J12/H12</f>
        <v>3.1006199999999998E-2</v>
      </c>
      <c r="S12" s="3">
        <f t="shared" ref="S12:S21" si="12">O12/H12</f>
        <v>5.2510499999999988E-2</v>
      </c>
      <c r="T12" s="3">
        <f t="shared" ref="T12:T18" si="13">P12/H12</f>
        <v>0.1710342</v>
      </c>
    </row>
    <row r="13" spans="1:20" x14ac:dyDescent="0.25">
      <c r="A13">
        <v>0.1</v>
      </c>
      <c r="B13">
        <v>0.3</v>
      </c>
      <c r="C13">
        <f t="shared" si="1"/>
        <v>2.9999999999999997E-4</v>
      </c>
      <c r="D13">
        <f t="shared" si="0"/>
        <v>2.9999999999999996E-3</v>
      </c>
      <c r="E13">
        <f t="shared" si="2"/>
        <v>1000.3</v>
      </c>
      <c r="F13">
        <f t="shared" si="3"/>
        <v>1.0003</v>
      </c>
      <c r="G13" s="4">
        <f t="shared" si="4"/>
        <v>2.999100269919024E-3</v>
      </c>
      <c r="H13" s="4">
        <f t="shared" si="5"/>
        <v>2.9991002699190239</v>
      </c>
      <c r="I13">
        <v>2.4E-2</v>
      </c>
      <c r="J13">
        <v>0.79</v>
      </c>
      <c r="K13">
        <v>0.25900000000000001</v>
      </c>
      <c r="L13">
        <v>0.81100000000000005</v>
      </c>
      <c r="M13">
        <f t="shared" si="7"/>
        <v>1.4E-2</v>
      </c>
      <c r="N13">
        <f t="shared" si="8"/>
        <v>0.76</v>
      </c>
      <c r="O13">
        <f t="shared" si="9"/>
        <v>0.159</v>
      </c>
      <c r="P13">
        <f t="shared" si="6"/>
        <v>0.51100000000000012</v>
      </c>
      <c r="Q13" s="4">
        <f t="shared" si="10"/>
        <v>4.6680666666666674E-3</v>
      </c>
      <c r="R13" s="4">
        <f t="shared" si="11"/>
        <v>0.26341233333333336</v>
      </c>
      <c r="S13" s="3">
        <f t="shared" si="12"/>
        <v>5.3015900000000005E-2</v>
      </c>
      <c r="T13" s="3">
        <f t="shared" si="13"/>
        <v>0.17038443333333339</v>
      </c>
    </row>
    <row r="14" spans="1:20" x14ac:dyDescent="0.25">
      <c r="A14">
        <v>0.1</v>
      </c>
      <c r="B14">
        <v>0.4</v>
      </c>
      <c r="C14">
        <f t="shared" si="1"/>
        <v>4.0000000000000002E-4</v>
      </c>
      <c r="D14">
        <f t="shared" si="0"/>
        <v>4.0000000000000001E-3</v>
      </c>
      <c r="E14">
        <f t="shared" si="2"/>
        <v>1000.4</v>
      </c>
      <c r="F14">
        <f t="shared" si="3"/>
        <v>1.0004</v>
      </c>
      <c r="G14" s="4">
        <f t="shared" si="4"/>
        <v>3.9984006397441024E-3</v>
      </c>
      <c r="H14" s="4">
        <f t="shared" si="5"/>
        <v>3.9984006397441023</v>
      </c>
      <c r="I14">
        <v>2.8000000000000001E-2</v>
      </c>
      <c r="J14">
        <v>8.8999999999999996E-2</v>
      </c>
      <c r="K14">
        <v>0.29099999999999998</v>
      </c>
      <c r="L14">
        <v>0.90800000000000003</v>
      </c>
      <c r="M14">
        <f t="shared" si="7"/>
        <v>1.8000000000000002E-2</v>
      </c>
      <c r="N14">
        <f t="shared" si="8"/>
        <v>5.8999999999999997E-2</v>
      </c>
      <c r="O14">
        <f t="shared" si="9"/>
        <v>0.19099999999999998</v>
      </c>
      <c r="P14">
        <f t="shared" si="6"/>
        <v>0.6080000000000001</v>
      </c>
      <c r="Q14" s="4">
        <f t="shared" si="10"/>
        <v>4.5018000000000002E-3</v>
      </c>
      <c r="R14" s="4">
        <f t="shared" si="11"/>
        <v>2.2258899999999998E-2</v>
      </c>
      <c r="S14" s="3">
        <f t="shared" si="12"/>
        <v>4.7769099999999995E-2</v>
      </c>
      <c r="T14" s="3">
        <f t="shared" si="13"/>
        <v>0.15206080000000002</v>
      </c>
    </row>
    <row r="15" spans="1:20" x14ac:dyDescent="0.25">
      <c r="A15">
        <v>0.1</v>
      </c>
      <c r="B15">
        <v>0.5</v>
      </c>
      <c r="C15">
        <f t="shared" si="1"/>
        <v>5.0000000000000001E-4</v>
      </c>
      <c r="D15">
        <f t="shared" si="0"/>
        <v>5.0000000000000001E-3</v>
      </c>
      <c r="E15">
        <f t="shared" si="2"/>
        <v>1000.5</v>
      </c>
      <c r="F15">
        <f t="shared" si="3"/>
        <v>1.0004999999999999</v>
      </c>
      <c r="G15" s="4">
        <f t="shared" si="4"/>
        <v>4.9975012493753126E-3</v>
      </c>
      <c r="H15" s="4">
        <f t="shared" si="5"/>
        <v>4.997501249375313</v>
      </c>
      <c r="I15">
        <v>3.3000000000000002E-2</v>
      </c>
      <c r="J15">
        <v>0.105</v>
      </c>
      <c r="K15">
        <v>0.34300000000000003</v>
      </c>
      <c r="L15">
        <v>1.071</v>
      </c>
      <c r="M15">
        <f t="shared" si="7"/>
        <v>2.3E-2</v>
      </c>
      <c r="N15">
        <f t="shared" si="8"/>
        <v>7.4999999999999997E-2</v>
      </c>
      <c r="O15">
        <f t="shared" si="9"/>
        <v>0.24300000000000002</v>
      </c>
      <c r="P15">
        <f t="shared" si="6"/>
        <v>0.77099999999999991</v>
      </c>
      <c r="Q15" s="4">
        <f t="shared" si="10"/>
        <v>4.6022999999999993E-3</v>
      </c>
      <c r="R15" s="4">
        <f t="shared" si="11"/>
        <v>2.1010499999999998E-2</v>
      </c>
      <c r="S15" s="3">
        <f t="shared" si="12"/>
        <v>4.8624299999999995E-2</v>
      </c>
      <c r="T15" s="3">
        <f t="shared" si="13"/>
        <v>0.15427709999999997</v>
      </c>
    </row>
    <row r="16" spans="1:20" x14ac:dyDescent="0.25">
      <c r="A16">
        <v>1</v>
      </c>
      <c r="B16">
        <v>1.5</v>
      </c>
      <c r="C16">
        <f t="shared" si="1"/>
        <v>1.5E-3</v>
      </c>
      <c r="D16">
        <f t="shared" si="0"/>
        <v>1.4999999999999999E-2</v>
      </c>
      <c r="E16">
        <f t="shared" si="2"/>
        <v>1001.5</v>
      </c>
      <c r="F16">
        <f t="shared" si="3"/>
        <v>1.0015000000000001</v>
      </c>
      <c r="G16" s="4">
        <f t="shared" si="4"/>
        <v>1.4977533699450823E-2</v>
      </c>
      <c r="H16" s="4">
        <f t="shared" si="5"/>
        <v>14.977533699450824</v>
      </c>
      <c r="I16">
        <v>7.0999999999999994E-2</v>
      </c>
      <c r="J16">
        <v>0.222</v>
      </c>
      <c r="K16">
        <v>0.72799999999999998</v>
      </c>
      <c r="L16">
        <v>2.286</v>
      </c>
      <c r="M16">
        <f t="shared" si="7"/>
        <v>6.0999999999999992E-2</v>
      </c>
      <c r="N16">
        <f t="shared" si="8"/>
        <v>0.192</v>
      </c>
      <c r="O16">
        <f t="shared" si="9"/>
        <v>0.628</v>
      </c>
      <c r="P16">
        <f t="shared" si="6"/>
        <v>1.986</v>
      </c>
      <c r="Q16" s="4">
        <f t="shared" si="10"/>
        <v>4.0727666666666665E-3</v>
      </c>
      <c r="R16" s="4">
        <f t="shared" si="11"/>
        <v>1.4822200000000001E-2</v>
      </c>
      <c r="S16" s="3">
        <f t="shared" si="12"/>
        <v>4.1929466666666665E-2</v>
      </c>
      <c r="T16" s="3">
        <f t="shared" si="13"/>
        <v>0.13259860000000001</v>
      </c>
    </row>
    <row r="17" spans="1:20" x14ac:dyDescent="0.25">
      <c r="A17">
        <v>1</v>
      </c>
      <c r="B17">
        <v>2.5</v>
      </c>
      <c r="C17">
        <f t="shared" si="1"/>
        <v>2.5000000000000001E-3</v>
      </c>
      <c r="D17">
        <f t="shared" si="0"/>
        <v>2.5000000000000001E-2</v>
      </c>
      <c r="E17">
        <f t="shared" si="2"/>
        <v>1002.5</v>
      </c>
      <c r="F17">
        <f t="shared" si="3"/>
        <v>1.0024999999999999</v>
      </c>
      <c r="G17" s="4">
        <f t="shared" si="4"/>
        <v>2.4937655860349128E-2</v>
      </c>
      <c r="H17" s="4">
        <f t="shared" si="5"/>
        <v>24.937655860349128</v>
      </c>
      <c r="I17">
        <v>0.111</v>
      </c>
      <c r="J17">
        <v>0.34899999999999998</v>
      </c>
      <c r="K17">
        <v>1.137</v>
      </c>
      <c r="L17">
        <v>3.4849999999999999</v>
      </c>
      <c r="M17">
        <f t="shared" si="7"/>
        <v>0.10100000000000001</v>
      </c>
      <c r="N17">
        <f t="shared" si="8"/>
        <v>0.31899999999999995</v>
      </c>
      <c r="O17">
        <f t="shared" si="9"/>
        <v>1.0369999999999999</v>
      </c>
      <c r="P17">
        <f t="shared" si="6"/>
        <v>3.1850000000000001</v>
      </c>
      <c r="Q17" s="4">
        <f t="shared" si="10"/>
        <v>4.0501000000000001E-3</v>
      </c>
      <c r="R17" s="4">
        <f t="shared" si="11"/>
        <v>1.3994899999999998E-2</v>
      </c>
      <c r="S17" s="3">
        <f t="shared" si="12"/>
        <v>4.1583699999999994E-2</v>
      </c>
      <c r="T17" s="3">
        <f t="shared" si="13"/>
        <v>0.12771849999999998</v>
      </c>
    </row>
    <row r="18" spans="1:20" x14ac:dyDescent="0.25">
      <c r="A18">
        <v>1</v>
      </c>
      <c r="B18">
        <v>3.5</v>
      </c>
      <c r="C18">
        <f t="shared" si="1"/>
        <v>3.5000000000000001E-3</v>
      </c>
      <c r="D18">
        <f t="shared" si="0"/>
        <v>3.5000000000000003E-2</v>
      </c>
      <c r="E18">
        <f t="shared" si="2"/>
        <v>1003.5</v>
      </c>
      <c r="F18">
        <f t="shared" si="3"/>
        <v>1.0035000000000001</v>
      </c>
      <c r="G18" s="4">
        <f t="shared" si="4"/>
        <v>3.4877927254608872E-2</v>
      </c>
      <c r="H18" s="4">
        <f t="shared" si="5"/>
        <v>34.877927254608871</v>
      </c>
      <c r="I18">
        <v>0.151</v>
      </c>
      <c r="J18">
        <v>0.47499999999999998</v>
      </c>
      <c r="K18">
        <v>1.5448</v>
      </c>
      <c r="L18">
        <v>4.4850000000000003</v>
      </c>
      <c r="M18">
        <f t="shared" si="7"/>
        <v>0.14099999999999999</v>
      </c>
      <c r="N18">
        <f t="shared" si="8"/>
        <v>0.44499999999999995</v>
      </c>
      <c r="O18">
        <f t="shared" si="9"/>
        <v>1.4447999999999999</v>
      </c>
      <c r="P18">
        <f t="shared" si="6"/>
        <v>4.1850000000000005</v>
      </c>
      <c r="Q18" s="4">
        <f t="shared" si="10"/>
        <v>4.0426714285714278E-3</v>
      </c>
      <c r="R18" s="4">
        <f t="shared" si="11"/>
        <v>1.361892857142857E-2</v>
      </c>
      <c r="S18" s="3">
        <f t="shared" si="12"/>
        <v>4.1424479999999993E-2</v>
      </c>
      <c r="T18" s="3">
        <f t="shared" si="13"/>
        <v>0.11998992857142858</v>
      </c>
    </row>
    <row r="19" spans="1:20" x14ac:dyDescent="0.25">
      <c r="A19">
        <v>1</v>
      </c>
      <c r="B19">
        <v>4.5</v>
      </c>
      <c r="C19">
        <f t="shared" si="1"/>
        <v>4.5000000000000005E-3</v>
      </c>
      <c r="D19">
        <f t="shared" si="0"/>
        <v>4.5000000000000005E-2</v>
      </c>
      <c r="E19">
        <f t="shared" si="2"/>
        <v>1004.5</v>
      </c>
      <c r="F19">
        <f t="shared" si="3"/>
        <v>1.0044999999999999</v>
      </c>
      <c r="G19" s="4">
        <f t="shared" si="4"/>
        <v>4.4798407167745156E-2</v>
      </c>
      <c r="H19" s="4">
        <f t="shared" si="5"/>
        <v>44.798407167745154</v>
      </c>
      <c r="I19">
        <v>0.19</v>
      </c>
      <c r="J19">
        <v>0.59599999999999997</v>
      </c>
      <c r="K19">
        <v>1.9430000000000001</v>
      </c>
      <c r="L19">
        <v>4.4909999999999997</v>
      </c>
      <c r="M19">
        <f t="shared" si="7"/>
        <v>0.18</v>
      </c>
      <c r="N19">
        <f t="shared" si="8"/>
        <v>0.56599999999999995</v>
      </c>
      <c r="O19">
        <f t="shared" si="9"/>
        <v>1.843</v>
      </c>
      <c r="P19">
        <v>4.4909999999999997</v>
      </c>
      <c r="Q19" s="4">
        <f t="shared" si="10"/>
        <v>4.017999999999999E-3</v>
      </c>
      <c r="R19" s="4">
        <f t="shared" si="11"/>
        <v>1.3304044444444442E-2</v>
      </c>
      <c r="S19" s="3">
        <f t="shared" si="12"/>
        <v>4.1139855555555549E-2</v>
      </c>
      <c r="T19" s="3" t="s">
        <v>23</v>
      </c>
    </row>
    <row r="20" spans="1:20" x14ac:dyDescent="0.25">
      <c r="A20">
        <v>0.5</v>
      </c>
      <c r="B20">
        <v>5</v>
      </c>
      <c r="C20">
        <f t="shared" si="1"/>
        <v>5.0000000000000001E-3</v>
      </c>
      <c r="D20">
        <f t="shared" si="0"/>
        <v>0.05</v>
      </c>
      <c r="E20">
        <f t="shared" si="2"/>
        <v>1005</v>
      </c>
      <c r="F20">
        <f t="shared" si="3"/>
        <v>1.0049999999999999</v>
      </c>
      <c r="G20" s="4">
        <f t="shared" si="4"/>
        <v>4.9751243781094537E-2</v>
      </c>
      <c r="H20" s="4">
        <f t="shared" si="5"/>
        <v>49.751243781094537</v>
      </c>
      <c r="I20">
        <v>0.21099999999999999</v>
      </c>
      <c r="J20">
        <v>0.65700000000000003</v>
      </c>
      <c r="K20">
        <v>2.14</v>
      </c>
      <c r="L20">
        <v>4.4909999999999997</v>
      </c>
      <c r="M20">
        <f t="shared" si="7"/>
        <v>0.20099999999999998</v>
      </c>
      <c r="N20">
        <f t="shared" si="8"/>
        <v>0.627</v>
      </c>
      <c r="O20">
        <f t="shared" si="9"/>
        <v>2.04</v>
      </c>
      <c r="P20">
        <v>4.4909999999999997</v>
      </c>
      <c r="Q20" s="4">
        <f t="shared" si="10"/>
        <v>4.0400999999999987E-3</v>
      </c>
      <c r="R20" s="4">
        <f t="shared" si="11"/>
        <v>1.3205699999999997E-2</v>
      </c>
      <c r="S20" s="3">
        <f t="shared" si="12"/>
        <v>4.1003999999999992E-2</v>
      </c>
      <c r="T20" s="3" t="s">
        <v>23</v>
      </c>
    </row>
    <row r="21" spans="1:20" x14ac:dyDescent="0.25">
      <c r="A21">
        <v>5</v>
      </c>
      <c r="B21">
        <v>10</v>
      </c>
      <c r="C21">
        <f t="shared" si="1"/>
        <v>0.01</v>
      </c>
      <c r="D21">
        <f t="shared" si="0"/>
        <v>0.1</v>
      </c>
      <c r="E21">
        <f t="shared" si="2"/>
        <v>1010</v>
      </c>
      <c r="F21">
        <f t="shared" si="3"/>
        <v>1.01</v>
      </c>
      <c r="G21" s="4">
        <f t="shared" si="4"/>
        <v>9.9009900990099015E-2</v>
      </c>
      <c r="H21" s="4">
        <f t="shared" si="5"/>
        <v>99.009900990099013</v>
      </c>
      <c r="I21">
        <v>0.39900000000000002</v>
      </c>
      <c r="J21">
        <v>1.248</v>
      </c>
      <c r="K21">
        <v>4.0570000000000004</v>
      </c>
      <c r="L21">
        <v>4.4909999999999997</v>
      </c>
      <c r="M21">
        <f t="shared" si="7"/>
        <v>0.38900000000000001</v>
      </c>
      <c r="N21">
        <f t="shared" si="8"/>
        <v>1.218</v>
      </c>
      <c r="O21">
        <f t="shared" si="9"/>
        <v>3.9570000000000003</v>
      </c>
      <c r="P21">
        <v>4.4909999999999997</v>
      </c>
      <c r="Q21" s="4">
        <f t="shared" si="10"/>
        <v>3.9288999999999999E-3</v>
      </c>
      <c r="R21" s="4">
        <f t="shared" si="11"/>
        <v>1.2604799999999999E-2</v>
      </c>
      <c r="S21" s="3">
        <f t="shared" si="12"/>
        <v>3.99657E-2</v>
      </c>
      <c r="T21" s="3" t="s">
        <v>23</v>
      </c>
    </row>
    <row r="22" spans="1:20" x14ac:dyDescent="0.25">
      <c r="P22" s="1" t="s">
        <v>19</v>
      </c>
      <c r="Q22" s="4">
        <f>AVERAGE(Q11:Q21)</f>
        <v>4.3569277056277056E-3</v>
      </c>
      <c r="R22" s="4">
        <f>AVERAGE(R11:R21)</f>
        <v>4.2567582395382386E-2</v>
      </c>
      <c r="S22" s="3">
        <f>AVERAGE(S11:S21)</f>
        <v>4.6361191111111116E-2</v>
      </c>
      <c r="T22" s="3">
        <f>AVERAGE(T11:T18)</f>
        <v>0.15413550773809523</v>
      </c>
    </row>
    <row r="24" spans="1:20" x14ac:dyDescent="0.25">
      <c r="P24" s="1" t="s">
        <v>26</v>
      </c>
      <c r="Q24" s="1"/>
      <c r="S24" t="s">
        <v>27</v>
      </c>
    </row>
    <row r="25" spans="1:20" x14ac:dyDescent="0.25">
      <c r="P25" s="1" t="s">
        <v>7</v>
      </c>
      <c r="Q25" s="1">
        <v>4.4000000000000003E-3</v>
      </c>
      <c r="S25" t="s">
        <v>7</v>
      </c>
      <c r="T25">
        <v>3.3000000000000002E-2</v>
      </c>
    </row>
    <row r="26" spans="1:20" x14ac:dyDescent="0.25">
      <c r="P26" s="5" t="s">
        <v>8</v>
      </c>
      <c r="Q26" s="5">
        <v>4.2599999999999999E-2</v>
      </c>
      <c r="S26" t="s">
        <v>8</v>
      </c>
      <c r="T26">
        <v>0.1</v>
      </c>
    </row>
    <row r="27" spans="1:20" x14ac:dyDescent="0.25">
      <c r="P27" s="5" t="s">
        <v>9</v>
      </c>
      <c r="Q27" s="5">
        <v>4.5999999999999999E-2</v>
      </c>
      <c r="S27" t="s">
        <v>9</v>
      </c>
      <c r="T27">
        <v>0.33</v>
      </c>
    </row>
    <row r="28" spans="1:20" x14ac:dyDescent="0.25">
      <c r="P28" s="5" t="s">
        <v>10</v>
      </c>
      <c r="Q28" s="5">
        <v>0.154</v>
      </c>
      <c r="S28" t="s">
        <v>10</v>
      </c>
      <c r="T28">
        <v>1</v>
      </c>
    </row>
  </sheetData>
  <mergeCells count="14">
    <mergeCell ref="T8:T9"/>
    <mergeCell ref="I8:L8"/>
    <mergeCell ref="A8:A9"/>
    <mergeCell ref="B8:B9"/>
    <mergeCell ref="E8:E9"/>
    <mergeCell ref="C8:C9"/>
    <mergeCell ref="F8:F9"/>
    <mergeCell ref="D8:D9"/>
    <mergeCell ref="G8:G9"/>
    <mergeCell ref="M8:P8"/>
    <mergeCell ref="Q8:Q9"/>
    <mergeCell ref="H8:H9"/>
    <mergeCell ref="R8:R9"/>
    <mergeCell ref="S8:S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7AC0-D9C6-4867-A7BF-AD3E36B0910F}">
  <dimension ref="A3:N28"/>
  <sheetViews>
    <sheetView tabSelected="1" topLeftCell="B1" workbookViewId="0">
      <selection activeCell="K13" sqref="K13"/>
    </sheetView>
  </sheetViews>
  <sheetFormatPr defaultRowHeight="15" x14ac:dyDescent="0.25"/>
  <cols>
    <col min="1" max="1" width="14.28515625" customWidth="1"/>
    <col min="2" max="8" width="14.42578125" customWidth="1"/>
    <col min="10" max="10" width="10.7109375" customWidth="1"/>
    <col min="11" max="11" width="12" customWidth="1"/>
    <col min="12" max="12" width="11.5703125" customWidth="1"/>
    <col min="13" max="13" width="11.7109375" customWidth="1"/>
    <col min="14" max="14" width="10.5703125" customWidth="1"/>
  </cols>
  <sheetData>
    <row r="3" spans="1:14" x14ac:dyDescent="0.25">
      <c r="A3" s="1" t="s">
        <v>0</v>
      </c>
    </row>
    <row r="8" spans="1:14" ht="28.5" customHeight="1" x14ac:dyDescent="0.25">
      <c r="A8" s="6" t="s">
        <v>11</v>
      </c>
      <c r="B8" s="10" t="s">
        <v>29</v>
      </c>
      <c r="C8" s="10" t="s">
        <v>30</v>
      </c>
      <c r="D8" s="10" t="s">
        <v>31</v>
      </c>
      <c r="E8" s="10" t="s">
        <v>32</v>
      </c>
      <c r="F8" s="10" t="s">
        <v>33</v>
      </c>
      <c r="G8" s="10" t="s">
        <v>34</v>
      </c>
      <c r="H8" s="10" t="s">
        <v>35</v>
      </c>
      <c r="I8" s="11" t="s">
        <v>36</v>
      </c>
      <c r="J8" s="11" t="s">
        <v>37</v>
      </c>
      <c r="K8" s="10" t="s">
        <v>38</v>
      </c>
      <c r="L8" s="6"/>
      <c r="M8" s="6"/>
      <c r="N8" s="6"/>
    </row>
    <row r="9" spans="1:14" ht="18" customHeight="1" x14ac:dyDescent="0.25">
      <c r="A9" s="6"/>
      <c r="B9" s="12"/>
      <c r="C9" s="12"/>
      <c r="D9" s="12"/>
      <c r="E9" s="12"/>
      <c r="F9" s="12"/>
      <c r="G9" s="12"/>
      <c r="H9" s="12"/>
      <c r="I9" s="13" t="s">
        <v>7</v>
      </c>
      <c r="J9" s="13" t="s">
        <v>7</v>
      </c>
      <c r="K9" s="12"/>
      <c r="L9" s="6"/>
      <c r="M9" s="6"/>
      <c r="N9" s="6"/>
    </row>
    <row r="10" spans="1:14" x14ac:dyDescent="0.25">
      <c r="A10">
        <v>0</v>
      </c>
      <c r="B10">
        <v>0</v>
      </c>
      <c r="C10">
        <f>B10*0.001</f>
        <v>0</v>
      </c>
      <c r="D10">
        <f>C10*$E$26</f>
        <v>0</v>
      </c>
      <c r="E10">
        <f>B10+1000</f>
        <v>1000</v>
      </c>
      <c r="F10">
        <f>E10/1000</f>
        <v>1</v>
      </c>
      <c r="G10" s="4">
        <f>D10/F10</f>
        <v>0</v>
      </c>
      <c r="H10" s="4">
        <f>G10*1000</f>
        <v>0</v>
      </c>
      <c r="I10">
        <v>0.01</v>
      </c>
      <c r="J10">
        <v>0</v>
      </c>
    </row>
    <row r="11" spans="1:14" x14ac:dyDescent="0.25">
      <c r="A11">
        <v>0.1</v>
      </c>
      <c r="B11">
        <v>0.1</v>
      </c>
      <c r="C11">
        <f t="shared" ref="C11:C21" si="0">B11*0.001</f>
        <v>1E-4</v>
      </c>
      <c r="D11">
        <f>C11*$E$26</f>
        <v>1E-3</v>
      </c>
      <c r="E11">
        <f t="shared" ref="E11:E21" si="1">B11+1000</f>
        <v>1000.1</v>
      </c>
      <c r="F11">
        <f t="shared" ref="F11:F21" si="2">E11/1000</f>
        <v>1.0001</v>
      </c>
      <c r="G11" s="4">
        <f t="shared" ref="G11:G21" si="3">D11/F11</f>
        <v>9.9990000999900007E-4</v>
      </c>
      <c r="H11" s="4">
        <f t="shared" ref="H11:H21" si="4">G11*1000</f>
        <v>0.99990000999900008</v>
      </c>
      <c r="I11">
        <v>1.4999999999999999E-2</v>
      </c>
      <c r="J11">
        <f>I11-$I$10</f>
        <v>4.9999999999999992E-3</v>
      </c>
      <c r="K11" s="4">
        <f>J11/H11</f>
        <v>5.0004999999999997E-3</v>
      </c>
      <c r="L11" s="4"/>
      <c r="M11" s="3"/>
      <c r="N11" s="3"/>
    </row>
    <row r="12" spans="1:14" x14ac:dyDescent="0.25">
      <c r="A12">
        <v>0.1</v>
      </c>
      <c r="B12">
        <v>0.2</v>
      </c>
      <c r="C12">
        <f t="shared" si="0"/>
        <v>2.0000000000000001E-4</v>
      </c>
      <c r="D12">
        <f>C12*$E$26</f>
        <v>2E-3</v>
      </c>
      <c r="E12">
        <f t="shared" si="1"/>
        <v>1000.2</v>
      </c>
      <c r="F12">
        <f t="shared" si="2"/>
        <v>1.0002</v>
      </c>
      <c r="G12" s="4">
        <f t="shared" si="3"/>
        <v>1.9996000799840032E-3</v>
      </c>
      <c r="H12" s="4">
        <f t="shared" si="4"/>
        <v>1.9996000799840032</v>
      </c>
      <c r="I12">
        <v>0.02</v>
      </c>
      <c r="J12">
        <f>I12-$I$10</f>
        <v>0.01</v>
      </c>
      <c r="K12" s="4">
        <f>J12/H12</f>
        <v>5.0010000000000002E-3</v>
      </c>
      <c r="L12" s="4"/>
      <c r="M12" s="3"/>
      <c r="N12" s="3"/>
    </row>
    <row r="13" spans="1:14" x14ac:dyDescent="0.25">
      <c r="A13">
        <v>0.1</v>
      </c>
      <c r="B13">
        <v>0.3</v>
      </c>
      <c r="C13">
        <f t="shared" si="0"/>
        <v>2.9999999999999997E-4</v>
      </c>
      <c r="D13">
        <f>C13*$E$26</f>
        <v>2.9999999999999996E-3</v>
      </c>
      <c r="E13">
        <f t="shared" si="1"/>
        <v>1000.3</v>
      </c>
      <c r="F13">
        <f t="shared" si="2"/>
        <v>1.0003</v>
      </c>
      <c r="G13" s="4">
        <f t="shared" si="3"/>
        <v>2.999100269919024E-3</v>
      </c>
      <c r="H13" s="4">
        <f t="shared" si="4"/>
        <v>2.9991002699190239</v>
      </c>
      <c r="I13">
        <v>2.4E-2</v>
      </c>
      <c r="J13">
        <f>I13-$I$10</f>
        <v>1.4E-2</v>
      </c>
      <c r="K13" s="4">
        <f>J13/H13</f>
        <v>4.6680666666666674E-3</v>
      </c>
      <c r="L13" s="4"/>
      <c r="M13" s="3"/>
      <c r="N13" s="3"/>
    </row>
    <row r="14" spans="1:14" x14ac:dyDescent="0.25">
      <c r="A14">
        <v>0.1</v>
      </c>
      <c r="B14">
        <v>0.4</v>
      </c>
      <c r="C14">
        <f t="shared" si="0"/>
        <v>4.0000000000000002E-4</v>
      </c>
      <c r="D14">
        <f>C14*$E$26</f>
        <v>4.0000000000000001E-3</v>
      </c>
      <c r="E14">
        <f t="shared" si="1"/>
        <v>1000.4</v>
      </c>
      <c r="F14">
        <f t="shared" si="2"/>
        <v>1.0004</v>
      </c>
      <c r="G14" s="4">
        <f t="shared" si="3"/>
        <v>3.9984006397441024E-3</v>
      </c>
      <c r="H14" s="4">
        <f t="shared" si="4"/>
        <v>3.9984006397441023</v>
      </c>
      <c r="I14">
        <v>2.8000000000000001E-2</v>
      </c>
      <c r="J14">
        <f>I14-$I$10</f>
        <v>1.8000000000000002E-2</v>
      </c>
      <c r="K14" s="4">
        <f>J14/H14</f>
        <v>4.5018000000000002E-3</v>
      </c>
      <c r="L14" s="4"/>
      <c r="M14" s="3"/>
      <c r="N14" s="3"/>
    </row>
    <row r="15" spans="1:14" x14ac:dyDescent="0.25">
      <c r="A15">
        <v>0.1</v>
      </c>
      <c r="B15">
        <v>0.5</v>
      </c>
      <c r="C15">
        <f t="shared" si="0"/>
        <v>5.0000000000000001E-4</v>
      </c>
      <c r="D15">
        <f>C15*$E$26</f>
        <v>5.0000000000000001E-3</v>
      </c>
      <c r="E15">
        <f t="shared" si="1"/>
        <v>1000.5</v>
      </c>
      <c r="F15">
        <f t="shared" si="2"/>
        <v>1.0004999999999999</v>
      </c>
      <c r="G15" s="4">
        <f t="shared" si="3"/>
        <v>4.9975012493753126E-3</v>
      </c>
      <c r="H15" s="4">
        <f t="shared" si="4"/>
        <v>4.997501249375313</v>
      </c>
      <c r="I15">
        <v>3.3000000000000002E-2</v>
      </c>
      <c r="J15">
        <f>I15-$I$10</f>
        <v>2.3E-2</v>
      </c>
      <c r="K15" s="4">
        <f>J15/H15</f>
        <v>4.6022999999999993E-3</v>
      </c>
      <c r="L15" s="4"/>
      <c r="M15" s="3"/>
      <c r="N15" s="3"/>
    </row>
    <row r="16" spans="1:14" x14ac:dyDescent="0.25">
      <c r="A16">
        <v>1</v>
      </c>
      <c r="B16">
        <v>1.5</v>
      </c>
      <c r="C16">
        <f t="shared" si="0"/>
        <v>1.5E-3</v>
      </c>
      <c r="D16">
        <f>C16*$E$26</f>
        <v>1.4999999999999999E-2</v>
      </c>
      <c r="E16">
        <f t="shared" si="1"/>
        <v>1001.5</v>
      </c>
      <c r="F16">
        <f t="shared" si="2"/>
        <v>1.0015000000000001</v>
      </c>
      <c r="G16" s="4">
        <f t="shared" si="3"/>
        <v>1.4977533699450823E-2</v>
      </c>
      <c r="H16" s="4">
        <f t="shared" si="4"/>
        <v>14.977533699450824</v>
      </c>
      <c r="I16">
        <v>7.0999999999999994E-2</v>
      </c>
      <c r="J16">
        <f>I16-$I$10</f>
        <v>6.0999999999999992E-2</v>
      </c>
      <c r="K16" s="4">
        <f>J16/H16</f>
        <v>4.0727666666666665E-3</v>
      </c>
      <c r="L16" s="4"/>
      <c r="M16" s="3"/>
      <c r="N16" s="3"/>
    </row>
    <row r="17" spans="1:14" x14ac:dyDescent="0.25">
      <c r="A17">
        <v>1</v>
      </c>
      <c r="B17">
        <v>2.5</v>
      </c>
      <c r="C17">
        <f t="shared" si="0"/>
        <v>2.5000000000000001E-3</v>
      </c>
      <c r="D17">
        <f>C17*$E$26</f>
        <v>2.5000000000000001E-2</v>
      </c>
      <c r="E17">
        <f t="shared" si="1"/>
        <v>1002.5</v>
      </c>
      <c r="F17">
        <f t="shared" si="2"/>
        <v>1.0024999999999999</v>
      </c>
      <c r="G17" s="4">
        <f t="shared" si="3"/>
        <v>2.4937655860349128E-2</v>
      </c>
      <c r="H17" s="4">
        <f t="shared" si="4"/>
        <v>24.937655860349128</v>
      </c>
      <c r="I17">
        <v>0.111</v>
      </c>
      <c r="J17">
        <f>I17-$I$10</f>
        <v>0.10100000000000001</v>
      </c>
      <c r="K17" s="4">
        <f>J17/H17</f>
        <v>4.0501000000000001E-3</v>
      </c>
      <c r="L17" s="4"/>
      <c r="M17" s="3"/>
      <c r="N17" s="3"/>
    </row>
    <row r="18" spans="1:14" x14ac:dyDescent="0.25">
      <c r="A18">
        <v>1</v>
      </c>
      <c r="B18">
        <v>3.5</v>
      </c>
      <c r="C18">
        <f t="shared" si="0"/>
        <v>3.5000000000000001E-3</v>
      </c>
      <c r="D18">
        <f>C18*$E$26</f>
        <v>3.5000000000000003E-2</v>
      </c>
      <c r="E18">
        <f t="shared" si="1"/>
        <v>1003.5</v>
      </c>
      <c r="F18">
        <f t="shared" si="2"/>
        <v>1.0035000000000001</v>
      </c>
      <c r="G18" s="4">
        <f t="shared" si="3"/>
        <v>3.4877927254608872E-2</v>
      </c>
      <c r="H18" s="4">
        <f t="shared" si="4"/>
        <v>34.877927254608871</v>
      </c>
      <c r="I18">
        <v>0.151</v>
      </c>
      <c r="J18">
        <f>I18-$I$10</f>
        <v>0.14099999999999999</v>
      </c>
      <c r="K18" s="4">
        <f>J18/H18</f>
        <v>4.0426714285714278E-3</v>
      </c>
      <c r="L18" s="4"/>
      <c r="M18" s="3"/>
      <c r="N18" s="3"/>
    </row>
    <row r="19" spans="1:14" x14ac:dyDescent="0.25">
      <c r="A19">
        <v>1</v>
      </c>
      <c r="B19">
        <v>4.5</v>
      </c>
      <c r="C19">
        <f t="shared" si="0"/>
        <v>4.5000000000000005E-3</v>
      </c>
      <c r="D19">
        <f>C19*$E$26</f>
        <v>4.5000000000000005E-2</v>
      </c>
      <c r="E19">
        <f t="shared" si="1"/>
        <v>1004.5</v>
      </c>
      <c r="F19">
        <f t="shared" si="2"/>
        <v>1.0044999999999999</v>
      </c>
      <c r="G19" s="4">
        <f t="shared" si="3"/>
        <v>4.4798407167745156E-2</v>
      </c>
      <c r="H19" s="4">
        <f t="shared" si="4"/>
        <v>44.798407167745154</v>
      </c>
      <c r="I19">
        <v>0.19</v>
      </c>
      <c r="J19">
        <f>I19-$I$10</f>
        <v>0.18</v>
      </c>
      <c r="K19" s="4">
        <f>J19/H19</f>
        <v>4.017999999999999E-3</v>
      </c>
      <c r="L19" s="4"/>
      <c r="M19" s="3"/>
      <c r="N19" s="3"/>
    </row>
    <row r="20" spans="1:14" x14ac:dyDescent="0.25">
      <c r="A20">
        <v>0.5</v>
      </c>
      <c r="B20">
        <v>5</v>
      </c>
      <c r="C20">
        <f t="shared" si="0"/>
        <v>5.0000000000000001E-3</v>
      </c>
      <c r="D20">
        <f>C20*$E$26</f>
        <v>0.05</v>
      </c>
      <c r="E20">
        <f t="shared" si="1"/>
        <v>1005</v>
      </c>
      <c r="F20">
        <f t="shared" si="2"/>
        <v>1.0049999999999999</v>
      </c>
      <c r="G20" s="4">
        <f t="shared" si="3"/>
        <v>4.9751243781094537E-2</v>
      </c>
      <c r="H20" s="4">
        <f t="shared" si="4"/>
        <v>49.751243781094537</v>
      </c>
      <c r="I20">
        <v>0.21099999999999999</v>
      </c>
      <c r="J20">
        <f>I20-$I$10</f>
        <v>0.20099999999999998</v>
      </c>
      <c r="K20" s="4">
        <f>J20/H20</f>
        <v>4.0400999999999987E-3</v>
      </c>
      <c r="L20" s="4"/>
      <c r="M20" s="3"/>
      <c r="N20" s="3"/>
    </row>
    <row r="21" spans="1:14" x14ac:dyDescent="0.25">
      <c r="A21">
        <v>5</v>
      </c>
      <c r="B21">
        <v>10</v>
      </c>
      <c r="C21">
        <f t="shared" si="0"/>
        <v>0.01</v>
      </c>
      <c r="D21">
        <f>C21*$E$26</f>
        <v>0.1</v>
      </c>
      <c r="E21">
        <f t="shared" si="1"/>
        <v>1010</v>
      </c>
      <c r="F21">
        <f t="shared" si="2"/>
        <v>1.01</v>
      </c>
      <c r="G21" s="4">
        <f t="shared" si="3"/>
        <v>9.9009900990099015E-2</v>
      </c>
      <c r="H21" s="4">
        <f t="shared" si="4"/>
        <v>99.009900990099013</v>
      </c>
      <c r="I21">
        <v>0.39900000000000002</v>
      </c>
      <c r="J21">
        <f>I21-$I$10</f>
        <v>0.38900000000000001</v>
      </c>
      <c r="K21" s="4">
        <f>J21/H21</f>
        <v>3.9288999999999999E-3</v>
      </c>
      <c r="L21" s="4"/>
      <c r="M21" s="3"/>
      <c r="N21" s="3"/>
    </row>
    <row r="22" spans="1:14" x14ac:dyDescent="0.25">
      <c r="L22" s="4"/>
      <c r="M22" s="3"/>
      <c r="N22" s="3"/>
    </row>
    <row r="23" spans="1:14" x14ac:dyDescent="0.25">
      <c r="C23" s="1" t="s">
        <v>39</v>
      </c>
      <c r="I23" s="1" t="s">
        <v>40</v>
      </c>
      <c r="J23" s="1"/>
    </row>
    <row r="24" spans="1:14" x14ac:dyDescent="0.25">
      <c r="C24">
        <v>1</v>
      </c>
      <c r="D24" t="s">
        <v>2</v>
      </c>
      <c r="I24" s="5" t="s">
        <v>7</v>
      </c>
      <c r="J24" s="9">
        <f>AVERAGE(K11:K21)</f>
        <v>4.3569277056277056E-3</v>
      </c>
    </row>
    <row r="25" spans="1:14" x14ac:dyDescent="0.25">
      <c r="C25">
        <v>0.01</v>
      </c>
      <c r="D25" t="s">
        <v>1</v>
      </c>
      <c r="E25">
        <f>C25*1000</f>
        <v>10</v>
      </c>
      <c r="F25" t="s">
        <v>4</v>
      </c>
      <c r="I25" s="1" t="s">
        <v>28</v>
      </c>
    </row>
    <row r="26" spans="1:14" x14ac:dyDescent="0.25">
      <c r="C26">
        <f>C25/C24</f>
        <v>0.01</v>
      </c>
      <c r="D26" t="s">
        <v>3</v>
      </c>
      <c r="E26" s="1">
        <f>E25/C24</f>
        <v>10</v>
      </c>
      <c r="F26" s="1" t="s">
        <v>5</v>
      </c>
      <c r="I26" t="s">
        <v>7</v>
      </c>
      <c r="J26">
        <v>3.3000000000000002E-2</v>
      </c>
    </row>
    <row r="27" spans="1:14" x14ac:dyDescent="0.25">
      <c r="I27" s="1" t="s">
        <v>41</v>
      </c>
      <c r="J27" s="8">
        <v>1.53</v>
      </c>
    </row>
    <row r="28" spans="1:14" x14ac:dyDescent="0.25">
      <c r="K28" s="5"/>
    </row>
  </sheetData>
  <mergeCells count="12">
    <mergeCell ref="F8:F9"/>
    <mergeCell ref="A8:A9"/>
    <mergeCell ref="B8:B9"/>
    <mergeCell ref="C8:C9"/>
    <mergeCell ref="D8:D9"/>
    <mergeCell ref="E8:E9"/>
    <mergeCell ref="M8:M9"/>
    <mergeCell ref="N8:N9"/>
    <mergeCell ref="G8:G9"/>
    <mergeCell ref="H8:H9"/>
    <mergeCell ref="K8:K9"/>
    <mergeCell ref="L8:L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Cascarano</dc:creator>
  <cp:lastModifiedBy>Ryan Cascarano</cp:lastModifiedBy>
  <dcterms:created xsi:type="dcterms:W3CDTF">2018-02-27T14:55:11Z</dcterms:created>
  <dcterms:modified xsi:type="dcterms:W3CDTF">2018-05-11T14:05:01Z</dcterms:modified>
</cp:coreProperties>
</file>