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yn\Documents\Graduate\Manuscript\Figures and Data for Manuscript\"/>
    </mc:Choice>
  </mc:AlternateContent>
  <xr:revisionPtr revIDLastSave="0" documentId="13_ncr:1_{CEE2512B-0003-4372-87C4-39ACB7B9E74D}" xr6:coauthVersionLast="47" xr6:coauthVersionMax="47" xr10:uidLastSave="{00000000-0000-0000-0000-000000000000}"/>
  <bookViews>
    <workbookView xWindow="-108" yWindow="-108" windowWidth="23256" windowHeight="12576" activeTab="2" xr2:uid="{66879446-DCCD-4FF4-AF5A-A6E09F0B86F5}"/>
  </bookViews>
  <sheets>
    <sheet name="MPART PFAS sites as of 5-2021" sheetId="2" r:id="rId1"/>
    <sheet name="Pie Chart and Max Conc" sheetId="3" r:id="rId2"/>
    <sheet name="Analyt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3" l="1"/>
  <c r="F35" i="3"/>
  <c r="F36" i="3"/>
  <c r="F37" i="3"/>
  <c r="F38" i="3"/>
  <c r="F39" i="3"/>
  <c r="F40" i="3"/>
  <c r="F41" i="3"/>
  <c r="F33" i="3"/>
  <c r="H34" i="3" l="1"/>
  <c r="G34" i="3"/>
  <c r="E41" i="3"/>
  <c r="F11" i="3"/>
  <c r="F7" i="3"/>
  <c r="F2" i="3"/>
  <c r="F10" i="3"/>
  <c r="F3" i="3"/>
  <c r="F5" i="3"/>
  <c r="F6" i="3"/>
  <c r="F4" i="3"/>
  <c r="F8" i="3"/>
  <c r="F15" i="3"/>
  <c r="F16" i="3"/>
  <c r="F13" i="3"/>
  <c r="E17" i="3"/>
  <c r="F14" i="3" s="1"/>
  <c r="F9" i="3" l="1"/>
  <c r="F12" i="3"/>
  <c r="C41" i="3" l="1"/>
  <c r="D40" i="3" s="1"/>
  <c r="D34" i="3"/>
  <c r="D33" i="3"/>
  <c r="C31" i="3"/>
  <c r="D30" i="3" s="1"/>
  <c r="D28" i="3"/>
  <c r="D27" i="3"/>
  <c r="D25" i="3"/>
  <c r="D23" i="3"/>
  <c r="D21" i="3"/>
  <c r="D20" i="3"/>
  <c r="C16" i="3"/>
  <c r="D15" i="3" s="1"/>
  <c r="H141" i="2"/>
  <c r="F103" i="2"/>
  <c r="F70" i="2"/>
  <c r="H52" i="2"/>
  <c r="D12" i="3" l="1"/>
  <c r="D5" i="3"/>
  <c r="D19" i="3"/>
  <c r="D24" i="3"/>
  <c r="D29" i="3"/>
  <c r="D37" i="3"/>
  <c r="D3" i="3"/>
  <c r="D7" i="3"/>
  <c r="D8" i="3"/>
  <c r="D13" i="3"/>
  <c r="D16" i="3"/>
  <c r="D38" i="3"/>
  <c r="D2" i="3"/>
  <c r="D6" i="3"/>
  <c r="D10" i="3"/>
  <c r="D14" i="3"/>
  <c r="D18" i="3"/>
  <c r="D22" i="3"/>
  <c r="D26" i="3"/>
  <c r="D35" i="3"/>
  <c r="D39" i="3"/>
  <c r="D4" i="3"/>
  <c r="D9" i="3"/>
  <c r="D11" i="3"/>
  <c r="D36" i="3"/>
</calcChain>
</file>

<file path=xl/sharedStrings.xml><?xml version="1.0" encoding="utf-8"?>
<sst xmlns="http://schemas.openxmlformats.org/spreadsheetml/2006/main" count="952" uniqueCount="474">
  <si>
    <t>Landfill</t>
  </si>
  <si>
    <t>Livingston County Landfill</t>
  </si>
  <si>
    <t>Liberty Environmentalists Landfill</t>
  </si>
  <si>
    <t>Glens Sanitary Landfill</t>
  </si>
  <si>
    <t>Ionia County</t>
  </si>
  <si>
    <t>Pitsch Sanitary Landfill</t>
  </si>
  <si>
    <t>yes</t>
  </si>
  <si>
    <t>?</t>
  </si>
  <si>
    <t xml:space="preserve">type II landfill, unlined portion, gw flows to Flat River, 2/15, </t>
  </si>
  <si>
    <t>City of Manistique Landfill</t>
  </si>
  <si>
    <t>Manufacturing</t>
  </si>
  <si>
    <t>Oakland County</t>
  </si>
  <si>
    <t>Michigan Seamless Tube, LLC</t>
  </si>
  <si>
    <t>Chemical Manufacturer</t>
  </si>
  <si>
    <t>Reichhold East Area</t>
  </si>
  <si>
    <t>Peoples Landfill</t>
  </si>
  <si>
    <t>Berrien County</t>
  </si>
  <si>
    <t>Southeast Berrien County Landfill Authority</t>
  </si>
  <si>
    <t>Southeastern Oakland County Resource Recovery Authority</t>
  </si>
  <si>
    <t>Sturgis City Landfill</t>
  </si>
  <si>
    <t>Venice Park Recycling Disposal Facility</t>
  </si>
  <si>
    <t>Muskegon County</t>
  </si>
  <si>
    <t>Muskegon Chemical Company</t>
  </si>
  <si>
    <t>Collier Road Landfill</t>
  </si>
  <si>
    <t>Bay County</t>
  </si>
  <si>
    <t>Dow Chemical ITI Facility</t>
  </si>
  <si>
    <t>Dry Cleaner</t>
  </si>
  <si>
    <t>Kent Cleaners</t>
  </si>
  <si>
    <t>Montmorency County</t>
  </si>
  <si>
    <t>Montmorency-Oscoda-Alpena Landfill</t>
  </si>
  <si>
    <t>Oakland Heights Development Landfill</t>
  </si>
  <si>
    <t>Automotive</t>
  </si>
  <si>
    <t>GM Powertrain Bay City</t>
  </si>
  <si>
    <t>Metamora Landfill Superfund Site</t>
  </si>
  <si>
    <t>Brighton Township Dump</t>
  </si>
  <si>
    <t>Eaton</t>
  </si>
  <si>
    <t>Eaton County Landfill</t>
  </si>
  <si>
    <t>Tri-City Recycling and Disposal Facility - Messman Site</t>
  </si>
  <si>
    <t>Wayne Disposal Site 1 Landfill</t>
  </si>
  <si>
    <t xml:space="preserve">South Macomb Disposal Authority Landfill #11 </t>
  </si>
  <si>
    <t>Former Teledyne Vehicle Systems (TDY)</t>
  </si>
  <si>
    <t>Unknown</t>
  </si>
  <si>
    <t>Kent County</t>
  </si>
  <si>
    <t>Steele Avenue Area</t>
  </si>
  <si>
    <t>CES Landfill of Hastings</t>
  </si>
  <si>
    <t>Previous pump and treat discharging PFAS water to wetland</t>
  </si>
  <si>
    <t xml:space="preserve">South Macomb Disposal Authority Landfills 9/9A </t>
  </si>
  <si>
    <t>WWTP</t>
  </si>
  <si>
    <t>Cedar Springs Historic Wastewater Treatment Lagoons and Discharge Fields</t>
  </si>
  <si>
    <t>Montcalm County</t>
  </si>
  <si>
    <t>Former City of Stanton Landfill</t>
  </si>
  <si>
    <t>Genesee County</t>
  </si>
  <si>
    <t>Hemphill Road Industrial Land RACER</t>
  </si>
  <si>
    <t xml:space="preserve">Werkner Road Landfill </t>
  </si>
  <si>
    <t>Lockhart Chemical Company</t>
  </si>
  <si>
    <t xml:space="preserve">Westside Recycling and Disposal Facility </t>
  </si>
  <si>
    <t>Airport</t>
  </si>
  <si>
    <t>Livingston County Airport</t>
  </si>
  <si>
    <t>Saginaw Malleable Iron</t>
  </si>
  <si>
    <t>City Sand &amp; Landfill Inc</t>
  </si>
  <si>
    <t>Huron</t>
  </si>
  <si>
    <t>Cove Landfill and Huron Landfill Property</t>
  </si>
  <si>
    <t>Kalamazoo County</t>
  </si>
  <si>
    <t>Allied Paper King Highway Landfill</t>
  </si>
  <si>
    <t>Saginaw County</t>
  </si>
  <si>
    <t>Delphi Saginaw</t>
  </si>
  <si>
    <t>no</t>
  </si>
  <si>
    <t>14 USTs, machine guns then automotive parts, 1 detect</t>
  </si>
  <si>
    <t>Aero-Motive Company</t>
  </si>
  <si>
    <t>Coldwater Road Landfill</t>
  </si>
  <si>
    <t xml:space="preserve">54/172, 73 ppt, </t>
  </si>
  <si>
    <t xml:space="preserve">Grayling Wastewater Treatment Facility Discharge Fields </t>
  </si>
  <si>
    <t>Plating</t>
  </si>
  <si>
    <t>Peerless Plating</t>
  </si>
  <si>
    <t>maybe</t>
  </si>
  <si>
    <t>34-39'</t>
  </si>
  <si>
    <t>PFAS at about 30', detailed maps</t>
  </si>
  <si>
    <t>Lenawee County</t>
  </si>
  <si>
    <t>Adrian Landfill</t>
  </si>
  <si>
    <t>small concentrations</t>
  </si>
  <si>
    <t xml:space="preserve">Muskegon County Wastewater Management System Metro Wastewater Treatment Plant </t>
  </si>
  <si>
    <t>Automotive/ plater</t>
  </si>
  <si>
    <t>RACER Flint West</t>
  </si>
  <si>
    <t>Previous Chromium Plating on site</t>
  </si>
  <si>
    <t>Wayne County</t>
  </si>
  <si>
    <t>RACER 12950 Eckles Road</t>
  </si>
  <si>
    <t>Former GM Spring and bumper plant, 17/59, 96 ppt</t>
  </si>
  <si>
    <t>Orchard Hill Landfill</t>
  </si>
  <si>
    <t>Isabella County</t>
  </si>
  <si>
    <t>Isabella County Landfill</t>
  </si>
  <si>
    <t>closed 1989, air stripper in place for other contam, on Chippewa Indian land, 1/20, 218 ppt,</t>
  </si>
  <si>
    <t>Ashley Avenue Disposal</t>
  </si>
  <si>
    <t>Ottawa County</t>
  </si>
  <si>
    <t>Warner Lambert Company LLC</t>
  </si>
  <si>
    <t>AFFF Hazardous Waste Faciltiy</t>
  </si>
  <si>
    <t>US Ecology Romulus</t>
  </si>
  <si>
    <t xml:space="preserve">Hazardous waste facility, AFFF used, 4/5. </t>
  </si>
  <si>
    <t>Refinery</t>
  </si>
  <si>
    <t>Gratiot County</t>
  </si>
  <si>
    <t>MRP Properties (Total Petroleum Refinery)</t>
  </si>
  <si>
    <t>interactive GIS map</t>
  </si>
  <si>
    <t>Benton Harbor Plating</t>
  </si>
  <si>
    <t>chrome and cadmium plating, hex chrome and TCE, 120 ppt</t>
  </si>
  <si>
    <t>Emmet</t>
  </si>
  <si>
    <t>Pellston Regional Airport</t>
  </si>
  <si>
    <t>Eaton Rapids Municipal Landfill</t>
  </si>
  <si>
    <t>Military</t>
  </si>
  <si>
    <t>Crawford County</t>
  </si>
  <si>
    <t>MATES at Range 30</t>
  </si>
  <si>
    <t>training site, 1/35, 150 ppt,</t>
  </si>
  <si>
    <t>West KL Ave Landfill</t>
  </si>
  <si>
    <t xml:space="preserve">1960-1979, 153 ppt, 1/6, </t>
  </si>
  <si>
    <t>Gogebic County</t>
  </si>
  <si>
    <t>Gogebic -Iron County Airport</t>
  </si>
  <si>
    <t xml:space="preserve">Petro-Chem </t>
  </si>
  <si>
    <t>Mason County</t>
  </si>
  <si>
    <t>Ludington Waste Water Treatment Plant</t>
  </si>
  <si>
    <t>Richfield Landfill</t>
  </si>
  <si>
    <t xml:space="preserve">3/12, shallow aquifer, </t>
  </si>
  <si>
    <t>Franklin Village Area</t>
  </si>
  <si>
    <t xml:space="preserve">AFFF from fire dept, blacksmithing, </t>
  </si>
  <si>
    <t>Allied Paper Willow Boulevard</t>
  </si>
  <si>
    <t>Mount Pleasant City Landfill</t>
  </si>
  <si>
    <t>Grand Rapids Resource Recovery Facility, Former Incinerator Ash Lagoon</t>
  </si>
  <si>
    <t xml:space="preserve">2/8, </t>
  </si>
  <si>
    <t>Manistee County</t>
  </si>
  <si>
    <t>City of Manistee Former Landfill</t>
  </si>
  <si>
    <t>Laundromat</t>
  </si>
  <si>
    <t>Lake County</t>
  </si>
  <si>
    <t>Wash King Laundry</t>
  </si>
  <si>
    <t>Probably not</t>
  </si>
  <si>
    <t>Crown Vantage Property</t>
  </si>
  <si>
    <t>40'</t>
  </si>
  <si>
    <t xml:space="preserve">type II and III landfill, GP paper waste, 27/52, final report is 1,500 pages long, contact EGLE if you want it. </t>
  </si>
  <si>
    <t xml:space="preserve">AFFF Release Tire Shop </t>
  </si>
  <si>
    <t>Grand Traverse County</t>
  </si>
  <si>
    <t>Carls Retreading</t>
  </si>
  <si>
    <t>36-40</t>
  </si>
  <si>
    <t xml:space="preserve">AFFF, 6/91, </t>
  </si>
  <si>
    <t>Former ESCO</t>
  </si>
  <si>
    <t>AFFF from fire, only two samples one shallow one deep both had low level PFAS</t>
  </si>
  <si>
    <t>Washtenaw County</t>
  </si>
  <si>
    <t xml:space="preserve">Bomber plant, 23/51, 900 ppt, higher in drainage ditches than gw. </t>
  </si>
  <si>
    <t>Clare County</t>
  </si>
  <si>
    <t>Harrison Landfill</t>
  </si>
  <si>
    <t xml:space="preserve">1/9, 6 mw, 410 ppt, </t>
  </si>
  <si>
    <t>St Clair County</t>
  </si>
  <si>
    <t>Fort Gratiot Landfill</t>
  </si>
  <si>
    <t>1969-1994, paper pulp, paint sludge, 24/65, highest 450 ppt, high levels in ditches</t>
  </si>
  <si>
    <t>Clare Water supply superfund</t>
  </si>
  <si>
    <t>Plating fabric handling upgradient from municipal wells, 1/17, 440 ppt</t>
  </si>
  <si>
    <t>Allegan County</t>
  </si>
  <si>
    <t>Watson township dump</t>
  </si>
  <si>
    <t xml:space="preserve">474 ppt, 2/24, </t>
  </si>
  <si>
    <t>Shiawasee County</t>
  </si>
  <si>
    <t>Partz Corp</t>
  </si>
  <si>
    <t>plating company with USTs, 552 ppt highest 8/25 samples</t>
  </si>
  <si>
    <t>Ingham County</t>
  </si>
  <si>
    <t>Adams Plating</t>
  </si>
  <si>
    <t xml:space="preserve">Superfund, electroplating, 544 ppt, 18/25, </t>
  </si>
  <si>
    <t>Automotive (metal Stamping)</t>
  </si>
  <si>
    <t>Monroe County</t>
  </si>
  <si>
    <t>Ford River Raisin Warehouse</t>
  </si>
  <si>
    <t>only 2 monitoring wells tested</t>
  </si>
  <si>
    <t>Surrounded by surface water</t>
  </si>
  <si>
    <t>120th Ave</t>
  </si>
  <si>
    <t>no definite source, gw divide, irrigation pumps can effect gw flow</t>
  </si>
  <si>
    <t>Zellar Residulas Management area</t>
  </si>
  <si>
    <t>Lacks Saranac</t>
  </si>
  <si>
    <t>2.1 at 95'</t>
  </si>
  <si>
    <t>Axalta Coating Systems</t>
  </si>
  <si>
    <t>Van Buren County</t>
  </si>
  <si>
    <t>Paw Paw Plating</t>
  </si>
  <si>
    <t>Grayling Area PFAS</t>
  </si>
  <si>
    <t xml:space="preserve">62/1517, 694.2 ppt, </t>
  </si>
  <si>
    <t>Gordie Howe International Bridge</t>
  </si>
  <si>
    <t xml:space="preserve">future spot of bridge, 9/22, 28,000 ppt, </t>
  </si>
  <si>
    <t>Former Northside Landfill</t>
  </si>
  <si>
    <t>Ford Saline Plant</t>
  </si>
  <si>
    <t>Chrome Plater, 8/41, 7,418.1</t>
  </si>
  <si>
    <t>Central Sanitary Landfill</t>
  </si>
  <si>
    <t xml:space="preserve">accepted tannery waste from Wolverine 1984-2009, 60 gw samples, 63/170, </t>
  </si>
  <si>
    <t>Automotive ( Plating)</t>
  </si>
  <si>
    <t>Former Harvey Street Muskegon Plant</t>
  </si>
  <si>
    <t xml:space="preserve">very high levels, 21/71, 73,124 ppt total pfas, </t>
  </si>
  <si>
    <t>Lack Industries</t>
  </si>
  <si>
    <t>GIS map, 26, 149</t>
  </si>
  <si>
    <t>11 at 138'</t>
  </si>
  <si>
    <t>6.5 at 90'</t>
  </si>
  <si>
    <t>330 at 94'</t>
  </si>
  <si>
    <t>GFIA</t>
  </si>
  <si>
    <t>Tannery</t>
  </si>
  <si>
    <t>Alpena County</t>
  </si>
  <si>
    <t>Alpena Hide and Leather</t>
  </si>
  <si>
    <t xml:space="preserve">118/329, 1060 ppt, </t>
  </si>
  <si>
    <t>White Lake Landfill</t>
  </si>
  <si>
    <t>ongoing PFAS release of 1,000 PPT from precip infiltration, gw divide</t>
  </si>
  <si>
    <t>State disposal superfund site</t>
  </si>
  <si>
    <t>huge concentrations at production wells. Do they still use these?</t>
  </si>
  <si>
    <t>Livingston County</t>
  </si>
  <si>
    <t>Thermofil</t>
  </si>
  <si>
    <t xml:space="preserve">Electro-Plating </t>
  </si>
  <si>
    <t>Arbor Hills Landfill</t>
  </si>
  <si>
    <t>active landfill, 1160 ppt, 2/14</t>
  </si>
  <si>
    <t xml:space="preserve">Fraction means how many samples were &gt; 70 ppt, concentrations are the max conc in water. </t>
  </si>
  <si>
    <t>Menominee County</t>
  </si>
  <si>
    <t>Great Lakes Pulp Company Landfill</t>
  </si>
  <si>
    <t>City of Flint Landfill at Bishop International Airport</t>
  </si>
  <si>
    <t xml:space="preserve">1966-1975, Swartz Creek, 3/10, 1236 ppt, </t>
  </si>
  <si>
    <t>Lear Siegler Inc</t>
  </si>
  <si>
    <t>Plating, 9/24 , 1300 ppt max</t>
  </si>
  <si>
    <t>Chippewa County</t>
  </si>
  <si>
    <t>KAFB</t>
  </si>
  <si>
    <t xml:space="preserve">AFFF, 6/65, 1320 ppt, </t>
  </si>
  <si>
    <t>Cottage Grove</t>
  </si>
  <si>
    <t>Allied Paper Landfill Kalamazoo River</t>
  </si>
  <si>
    <t>Muskegon county landfill</t>
  </si>
  <si>
    <t>very low almost nondetect levels of PFAS</t>
  </si>
  <si>
    <t xml:space="preserve">Automotive ( Plating) </t>
  </si>
  <si>
    <t>Chrysler Scio Introl Division</t>
  </si>
  <si>
    <t>along Huron River, 6/58, 1700 ppt</t>
  </si>
  <si>
    <t>Manistee Plating</t>
  </si>
  <si>
    <t xml:space="preserve">18/30, 1954-1992, 1,700 ppt pfos </t>
  </si>
  <si>
    <t>Iosco County</t>
  </si>
  <si>
    <t>Van Etten Lake</t>
  </si>
  <si>
    <t>Kalamazoo/Battle Creek International Airport</t>
  </si>
  <si>
    <t>Electro Chemical</t>
  </si>
  <si>
    <t>Keeler Brass Godfrey</t>
  </si>
  <si>
    <t>19/35, TCE, metal, PFAS, Prein and Newhof site</t>
  </si>
  <si>
    <t>Northeast Gravel</t>
  </si>
  <si>
    <t>landfill for WWW tannery waste, domestic refuse area, and plating waste area, Grand river south of site, Boulder Creek Golf Course sits on top of it. 16/45, tannery waste 42,370,000 ppt, plating waste 1,002,000 ppt, golf course irrigation 2491 ppt</t>
  </si>
  <si>
    <t>1279 Rickett Road</t>
  </si>
  <si>
    <t>Cherry Capital Airport</t>
  </si>
  <si>
    <t>Walker Landfill</t>
  </si>
  <si>
    <t>Hoff Industries</t>
  </si>
  <si>
    <t xml:space="preserve">4/7, 5924 ppt, </t>
  </si>
  <si>
    <t>Washtenaw Industrial Facility</t>
  </si>
  <si>
    <t>GIS map, shallow wells, 24/38, 3090 ppt</t>
  </si>
  <si>
    <t>Portage Former Landfill and fire training facility</t>
  </si>
  <si>
    <t>AFFF, 7190 ppt, 13/28</t>
  </si>
  <si>
    <t>North 34th Street</t>
  </si>
  <si>
    <t>Plated Plastics, 79/226, HVOC contam, heavy metals, dry cleaner nearby</t>
  </si>
  <si>
    <t>Chemical Manufacturing</t>
  </si>
  <si>
    <t>BASF Northworks Wyandotte</t>
  </si>
  <si>
    <t xml:space="preserve">Du-Wel Metals </t>
  </si>
  <si>
    <t>50'</t>
  </si>
  <si>
    <t>Electroplating 24/101, 8,713 ppt</t>
  </si>
  <si>
    <t>Jackson County</t>
  </si>
  <si>
    <t>Michner Plating</t>
  </si>
  <si>
    <t xml:space="preserve">1930-2007, 28/59, 1,100 drums, vats with cyanide, nickele chloride, chromic acid, and others, 9,479 ppt, </t>
  </si>
  <si>
    <t>Paper</t>
  </si>
  <si>
    <t>White Pigeon Paper Company</t>
  </si>
  <si>
    <t>PFAS in all MW tested, max 15,400 ppt, 18/38</t>
  </si>
  <si>
    <t>Delta County</t>
  </si>
  <si>
    <t>Escanaba Defense Fuel Supply Point</t>
  </si>
  <si>
    <t xml:space="preserve">Little Bay de Noc shoreline, supplied fuel via pipeline to KI Sawyer AFB, 11/18, </t>
  </si>
  <si>
    <t>Macomb County</t>
  </si>
  <si>
    <t>Selfridge Air National Guard Base</t>
  </si>
  <si>
    <t>Not many gw exceedances but a ton of storm waater exceedances</t>
  </si>
  <si>
    <t>Paint</t>
  </si>
  <si>
    <t>BASF Corp</t>
  </si>
  <si>
    <t>Waste Water, 17/21, close to home, Prein and Newhof site</t>
  </si>
  <si>
    <t>Delta County Airport</t>
  </si>
  <si>
    <t>Wayne and Washtenaw</t>
  </si>
  <si>
    <t>Willow Run Airport Ypsilanti</t>
  </si>
  <si>
    <t>Macdermid inc</t>
  </si>
  <si>
    <t>very high levels 3/3 samples taken had PFAS</t>
  </si>
  <si>
    <t>Lapeer County</t>
  </si>
  <si>
    <t>Plating &amp;Plastics</t>
  </si>
  <si>
    <t xml:space="preserve">Waste Water, 234/240, mist suppresant, </t>
  </si>
  <si>
    <t>Calhohn County</t>
  </si>
  <si>
    <t>Helmer Dickman road area</t>
  </si>
  <si>
    <t xml:space="preserve">Air National guard, 14/100, 21,500 ppt, AFFF, </t>
  </si>
  <si>
    <t>Diamond Chrome Plating</t>
  </si>
  <si>
    <t>9/28, gw flows south in shallow and deep aquifer, 2509 ppt</t>
  </si>
  <si>
    <t>Camp Grayling Lake Margrethe</t>
  </si>
  <si>
    <t xml:space="preserve"> &lt;10 ppt but still not ND at 70 bgs, 29/633, surface foam 40,276 ppt, </t>
  </si>
  <si>
    <t>Muskegon county airport</t>
  </si>
  <si>
    <t>still use AFFF but with short chain PFAS chemicals now and only for emergencies</t>
  </si>
  <si>
    <t>636 40th Street East</t>
  </si>
  <si>
    <t>NO</t>
  </si>
  <si>
    <t xml:space="preserve">paint packaging, AFFF, 17/67, 73,866 ppt, Sherwin Williams, </t>
  </si>
  <si>
    <t>Wurtsmith AFB</t>
  </si>
  <si>
    <t xml:space="preserve">active from 1923-1993, AFFF, 365/926, Surface water Foam 2,237-110,830 ppt, </t>
  </si>
  <si>
    <t>House Street</t>
  </si>
  <si>
    <t xml:space="preserve">AFFF Release Fire Protection Manufacturer </t>
  </si>
  <si>
    <t>Barry County</t>
  </si>
  <si>
    <t>Viking Corporation</t>
  </si>
  <si>
    <t>deep</t>
  </si>
  <si>
    <t xml:space="preserve">AFFF, 26/39, 3M used it until 2001, 192,000 ppt, </t>
  </si>
  <si>
    <t>AFFF Release</t>
  </si>
  <si>
    <t>Cass County</t>
  </si>
  <si>
    <t>M60 tanker spill</t>
  </si>
  <si>
    <t xml:space="preserve">AFFF, 13/25, 382,000 ppt, </t>
  </si>
  <si>
    <t>Rockford Tannery</t>
  </si>
  <si>
    <t>Marathon Melvindale</t>
  </si>
  <si>
    <t>Racer Buick City</t>
  </si>
  <si>
    <t>GM facility, 106/206, sanitary sewer 720 ppt, AFFF area 15,000 ppt, 38,000 ppt paint shop,</t>
  </si>
  <si>
    <t>AFFF</t>
  </si>
  <si>
    <t>Oscoda area Schools</t>
  </si>
  <si>
    <t>24-29</t>
  </si>
  <si>
    <t>Average Max Conc</t>
  </si>
  <si>
    <t>Type</t>
  </si>
  <si>
    <t>County</t>
  </si>
  <si>
    <t>Name</t>
  </si>
  <si>
    <t>PFAS deep?</t>
  </si>
  <si>
    <t>Interval BGS</t>
  </si>
  <si>
    <t>PFOS &amp; PFOA conc (ppt)</t>
  </si>
  <si>
    <t>has depth + conc data</t>
  </si>
  <si>
    <t>Notes</t>
  </si>
  <si>
    <t>Macdonald Store Fire</t>
  </si>
  <si>
    <t>Racer Lansing Plants 2,3,6</t>
  </si>
  <si>
    <t xml:space="preserve">53/202, </t>
  </si>
  <si>
    <t>Rouge Manufacturing Complex</t>
  </si>
  <si>
    <t>Middleground Landfill</t>
  </si>
  <si>
    <t xml:space="preserve">6/43, </t>
  </si>
  <si>
    <t>Ithaca Sanitary Landfill</t>
  </si>
  <si>
    <t xml:space="preserve">1960-1970, 6/25, perched aquifer, </t>
  </si>
  <si>
    <t>Oscoda Township Dump</t>
  </si>
  <si>
    <t xml:space="preserve">Hi-Mill Manufacturing Superfund Site </t>
  </si>
  <si>
    <t>CRTC</t>
  </si>
  <si>
    <t>Air National Guard training facility, 0/124, AFFF</t>
  </si>
  <si>
    <t>Clinton County</t>
  </si>
  <si>
    <t>Grand Ledge Aviation Support Facility</t>
  </si>
  <si>
    <t xml:space="preserve">3/35, AFFF, </t>
  </si>
  <si>
    <t>United States Coast Guard Air Station</t>
  </si>
  <si>
    <t>Whispering Pines MHC</t>
  </si>
  <si>
    <t>Marquette County</t>
  </si>
  <si>
    <t>KI Sawyer AFB</t>
  </si>
  <si>
    <t xml:space="preserve">56/149, </t>
  </si>
  <si>
    <t>Georgia Pacific (GP)</t>
  </si>
  <si>
    <t xml:space="preserve"> 6/36, </t>
  </si>
  <si>
    <t>Nolichucky Industrial Corp</t>
  </si>
  <si>
    <t xml:space="preserve">late 1800s-1980s,  site, surrounded by superfund site, 10/48, </t>
  </si>
  <si>
    <t>Keeler Brass 32nd Street</t>
  </si>
  <si>
    <t>Roosevelt Refinery</t>
  </si>
  <si>
    <t xml:space="preserve">crude oil, 1930-1970, 41/91, </t>
  </si>
  <si>
    <t>AuSable Twp Smith Street Area</t>
  </si>
  <si>
    <t>Colbath Road</t>
  </si>
  <si>
    <t>Loud Drive</t>
  </si>
  <si>
    <t>Dry Cleaner/Laundromat</t>
  </si>
  <si>
    <t>Chemical</t>
  </si>
  <si>
    <t>Percentage</t>
  </si>
  <si>
    <t>AFFF Release, Airport, Military</t>
  </si>
  <si>
    <t>Automotive/Metal Stamping</t>
  </si>
  <si>
    <t>100,000+</t>
  </si>
  <si>
    <t>10,000 - 100,000</t>
  </si>
  <si>
    <t>2000 - 10,000</t>
  </si>
  <si>
    <t>500 - 2000</t>
  </si>
  <si>
    <t>100 - 500</t>
  </si>
  <si>
    <t xml:space="preserve">70 - 100 </t>
  </si>
  <si>
    <t xml:space="preserve"> &lt;70</t>
  </si>
  <si>
    <t>Belding WWTP</t>
  </si>
  <si>
    <t>Leelanau County</t>
  </si>
  <si>
    <t>Manistee Blacker Airport</t>
  </si>
  <si>
    <t>Former Falk Road Landfill</t>
  </si>
  <si>
    <t>Fenske Landfill</t>
  </si>
  <si>
    <t>Sanilac County</t>
  </si>
  <si>
    <t>Schoolcraft County</t>
  </si>
  <si>
    <t>St. Joseph County</t>
  </si>
  <si>
    <t>Production Rubber Products</t>
  </si>
  <si>
    <t>RACER Willow Run</t>
  </si>
  <si>
    <t>Shiawassee Sanitary Landfill</t>
  </si>
  <si>
    <t>New percents</t>
  </si>
  <si>
    <t>new totals</t>
  </si>
  <si>
    <t xml:space="preserve">AFFF Release, Airport, Military </t>
  </si>
  <si>
    <t>Forest Waste Superfund Site</t>
  </si>
  <si>
    <t>Unspecified Manufacturing</t>
  </si>
  <si>
    <t>Chemical Name</t>
  </si>
  <si>
    <t>Acronym</t>
  </si>
  <si>
    <t>Chemical Formula</t>
  </si>
  <si>
    <t>Chain Length</t>
  </si>
  <si>
    <r>
      <t>MCL</t>
    </r>
    <r>
      <rPr>
        <vertAlign val="superscript"/>
        <sz val="12"/>
        <color theme="1"/>
        <rFont val="Calibri"/>
        <family val="2"/>
        <scheme val="minor"/>
      </rPr>
      <t>1</t>
    </r>
  </si>
  <si>
    <t>Sodium dodecafluoro-3H-4, 8-dioxanonanoate</t>
  </si>
  <si>
    <t>C7H5F12NO4</t>
  </si>
  <si>
    <t>GenX</t>
  </si>
  <si>
    <t>N/A</t>
  </si>
  <si>
    <t>Perfluoro-2-propoxypropanoic acid, Hexafluoropropylene oxide dimer acid (GEN X)</t>
  </si>
  <si>
    <t>C6HF11O3</t>
  </si>
  <si>
    <t>4:2 Fluorotelomer sulfonic acid</t>
  </si>
  <si>
    <t>C4F9CH2CH2SO3</t>
  </si>
  <si>
    <t>C4</t>
  </si>
  <si>
    <t>Perfluorobutanesulfonic acid</t>
  </si>
  <si>
    <t>PFBS</t>
  </si>
  <si>
    <t>C4F9SO3H</t>
  </si>
  <si>
    <t>Perfluorobutanoic acid</t>
  </si>
  <si>
    <t>PFBA</t>
  </si>
  <si>
    <t>C3F7COOH</t>
  </si>
  <si>
    <t>Perfluoropentanesulfonic acid</t>
  </si>
  <si>
    <t>PFPeS</t>
  </si>
  <si>
    <t>C5F11SO3H</t>
  </si>
  <si>
    <t>C5</t>
  </si>
  <si>
    <t>Perfluoropentanoic acid</t>
  </si>
  <si>
    <t>PFPeA</t>
  </si>
  <si>
    <r>
      <t>C</t>
    </r>
    <r>
      <rPr>
        <vertAlign val="subscript"/>
        <sz val="12"/>
        <color rgb="FF000000"/>
        <rFont val="Calibri"/>
        <family val="2"/>
        <scheme val="minor"/>
      </rPr>
      <t>5</t>
    </r>
    <r>
      <rPr>
        <sz val="12"/>
        <color rgb="FF000000"/>
        <rFont val="Calibri"/>
        <family val="2"/>
        <scheme val="minor"/>
      </rPr>
      <t>HF</t>
    </r>
    <r>
      <rPr>
        <vertAlign val="subscript"/>
        <sz val="12"/>
        <color rgb="FF000000"/>
        <rFont val="Calibri"/>
        <family val="2"/>
        <scheme val="minor"/>
      </rPr>
      <t>9</t>
    </r>
    <r>
      <rPr>
        <sz val="12"/>
        <color rgb="FF000000"/>
        <rFont val="Calibri"/>
        <family val="2"/>
        <scheme val="minor"/>
      </rPr>
      <t>O</t>
    </r>
    <r>
      <rPr>
        <vertAlign val="subscript"/>
        <sz val="12"/>
        <color rgb="FF000000"/>
        <rFont val="Calibri"/>
        <family val="2"/>
        <scheme val="minor"/>
      </rPr>
      <t>2</t>
    </r>
  </si>
  <si>
    <t>6:2 Fluorotelomer sulfonic acid</t>
  </si>
  <si>
    <t>C6F13CH2CH2SO3</t>
  </si>
  <si>
    <t>C6</t>
  </si>
  <si>
    <t>Perfluorohexanesulfonic acid</t>
  </si>
  <si>
    <t>PFHxS</t>
  </si>
  <si>
    <t>C6F13SO3H</t>
  </si>
  <si>
    <t>Perfluorohexanoic acid</t>
  </si>
  <si>
    <t>PFHxA</t>
  </si>
  <si>
    <t>C5F11COOH</t>
  </si>
  <si>
    <t>Perfluoroheptanesulfonic acid</t>
  </si>
  <si>
    <t>PFHpS</t>
  </si>
  <si>
    <t>C7F15SO3H</t>
  </si>
  <si>
    <t>C7</t>
  </si>
  <si>
    <t>Perfluoroheptanoic acid</t>
  </si>
  <si>
    <t>PFHpA</t>
  </si>
  <si>
    <t>C6F13COOH</t>
  </si>
  <si>
    <t>N-ethyl perfluorooctanesulfonamidoacetic acid</t>
  </si>
  <si>
    <t>C8F17SO2N(C2H5)CH2COOH</t>
  </si>
  <si>
    <t>C8</t>
  </si>
  <si>
    <t>N-methyl perfluorooctanesulfonamidoacetic acid</t>
  </si>
  <si>
    <t>C8F17SO2N(CH3)CHCOOH</t>
  </si>
  <si>
    <t>Perfluorooctanesulfonamide</t>
  </si>
  <si>
    <t>FOSA</t>
  </si>
  <si>
    <t>C8F17SO2NH2</t>
  </si>
  <si>
    <t>8:2 Fluorotelomer sulfonic acid</t>
  </si>
  <si>
    <t>C8F17CH2CH2SO3</t>
  </si>
  <si>
    <t>Perfluorooctanesulfonic acid</t>
  </si>
  <si>
    <t>PFOS</t>
  </si>
  <si>
    <t>C8F17SO3H</t>
  </si>
  <si>
    <t>Perfluorooctanoic acid</t>
  </si>
  <si>
    <t>PFOA</t>
  </si>
  <si>
    <t>C7F15COOH</t>
  </si>
  <si>
    <t>Perfluorononanesulfonic acid</t>
  </si>
  <si>
    <t>PFNS</t>
  </si>
  <si>
    <t>C9F19SO3H</t>
  </si>
  <si>
    <t>C9</t>
  </si>
  <si>
    <t>Perfluorononanoic acid</t>
  </si>
  <si>
    <t>PFNA</t>
  </si>
  <si>
    <t>C8F17COOH</t>
  </si>
  <si>
    <t>Perfluorodecanesulfonic acid</t>
  </si>
  <si>
    <t>PFDS</t>
  </si>
  <si>
    <t>C10F21SO3H</t>
  </si>
  <si>
    <t>C10</t>
  </si>
  <si>
    <t>Perfluorodecanoic acid</t>
  </si>
  <si>
    <t>PFDA</t>
  </si>
  <si>
    <t>C9F19COOH</t>
  </si>
  <si>
    <t>Perfluoroundecanoic acid</t>
  </si>
  <si>
    <t>PFUnA/PFUdA</t>
  </si>
  <si>
    <t>C10F21COOH</t>
  </si>
  <si>
    <t>C11</t>
  </si>
  <si>
    <t>Perfluorododecanoic acid</t>
  </si>
  <si>
    <t>PFDoA</t>
  </si>
  <si>
    <t>C11F23COOH</t>
  </si>
  <si>
    <t>C12</t>
  </si>
  <si>
    <t>Perfluorotridecanoic acid</t>
  </si>
  <si>
    <t>PFTeDA</t>
  </si>
  <si>
    <t>C12F25COOH</t>
  </si>
  <si>
    <t>C13</t>
  </si>
  <si>
    <t>Perfluorotetradecanoic acid</t>
  </si>
  <si>
    <t>C13F27COOH</t>
  </si>
  <si>
    <t>C14</t>
  </si>
  <si>
    <t>Perfluorohexadecanoic acid</t>
  </si>
  <si>
    <t>PFHxDA</t>
  </si>
  <si>
    <t>C16HF31O2</t>
  </si>
  <si>
    <t>C16</t>
  </si>
  <si>
    <t>Perfluorooctadecanoic acid</t>
  </si>
  <si>
    <t>C18HF35O2</t>
  </si>
  <si>
    <t>C18</t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</si>
  <si>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Michigan MCLs accepted on 08/03/2020</t>
    </r>
  </si>
  <si>
    <t>NaDONA*</t>
  </si>
  <si>
    <t>PFPrOPrA*</t>
  </si>
  <si>
    <t>4:2 FTS*</t>
  </si>
  <si>
    <t>6:2 FTS*</t>
  </si>
  <si>
    <t>NEtFOSAA*</t>
  </si>
  <si>
    <t>NMeFOSAA*</t>
  </si>
  <si>
    <t>8:2 FTS*</t>
  </si>
  <si>
    <t>PFODA*</t>
  </si>
  <si>
    <t>PFTA*</t>
  </si>
  <si>
    <t>*indicates compounds not included in ASTM D7979 used for analysis of GLWA associated landfills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</si>
</sst>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 applyFill="1"/>
    <xf numFmtId="9" fontId="0" fillId="0" borderId="0" xfId="2" applyFont="1"/>
    <xf numFmtId="43" fontId="0" fillId="0" borderId="0" xfId="1" applyFont="1"/>
    <xf numFmtId="0" fontId="0" fillId="0" borderId="0" xfId="0" applyFill="1"/>
    <xf numFmtId="0" fontId="0" fillId="0" borderId="1" xfId="0" applyFill="1" applyBorder="1"/>
    <xf numFmtId="0" fontId="0" fillId="0" borderId="0" xfId="0" applyFill="1" applyAlignment="1">
      <alignment wrapText="1"/>
    </xf>
    <xf numFmtId="0" fontId="2" fillId="0" borderId="0" xfId="0" applyFont="1" applyFill="1"/>
    <xf numFmtId="0" fontId="0" fillId="2" borderId="0" xfId="0" applyFill="1"/>
    <xf numFmtId="0" fontId="0" fillId="0" borderId="0" xfId="0" applyFill="1" applyBorder="1"/>
    <xf numFmtId="0" fontId="0" fillId="2" borderId="0" xfId="1" applyNumberFormat="1" applyFont="1" applyFill="1"/>
    <xf numFmtId="0" fontId="3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 and Max Conc'!$A$33:$A$40</c:f>
              <c:strCache>
                <c:ptCount val="8"/>
                <c:pt idx="0">
                  <c:v>  &lt;70 </c:v>
                </c:pt>
                <c:pt idx="1">
                  <c:v> 70 - 100  </c:v>
                </c:pt>
                <c:pt idx="2">
                  <c:v> 100 - 500 </c:v>
                </c:pt>
                <c:pt idx="3">
                  <c:v> 500 - 2000 </c:v>
                </c:pt>
                <c:pt idx="4">
                  <c:v> 2000 - 10,000 </c:v>
                </c:pt>
                <c:pt idx="5">
                  <c:v> 10,000 - 100,000 </c:v>
                </c:pt>
                <c:pt idx="6">
                  <c:v> 100,000+ </c:v>
                </c:pt>
                <c:pt idx="7">
                  <c:v>Unknown</c:v>
                </c:pt>
              </c:strCache>
            </c:strRef>
          </c:cat>
          <c:val>
            <c:numRef>
              <c:f>'Pie Chart and Max Conc'!$E$33:$E$40</c:f>
              <c:numCache>
                <c:formatCode>General</c:formatCode>
                <c:ptCount val="8"/>
                <c:pt idx="0">
                  <c:v>43</c:v>
                </c:pt>
                <c:pt idx="1">
                  <c:v>11</c:v>
                </c:pt>
                <c:pt idx="2">
                  <c:v>30</c:v>
                </c:pt>
                <c:pt idx="3">
                  <c:v>33</c:v>
                </c:pt>
                <c:pt idx="4">
                  <c:v>12</c:v>
                </c:pt>
                <c:pt idx="5">
                  <c:v>15</c:v>
                </c:pt>
                <c:pt idx="6">
                  <c:v>5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E-4A21-95F7-CB9C451ADF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183704"/>
        <c:axId val="423182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'Pie Chart and Max Conc'!$A$33:$A$40</c15:sqref>
                        </c15:formulaRef>
                      </c:ext>
                    </c:extLst>
                    <c:strCache>
                      <c:ptCount val="8"/>
                      <c:pt idx="0">
                        <c:v>  &lt;70 </c:v>
                      </c:pt>
                      <c:pt idx="1">
                        <c:v> 70 - 100  </c:v>
                      </c:pt>
                      <c:pt idx="2">
                        <c:v> 100 - 500 </c:v>
                      </c:pt>
                      <c:pt idx="3">
                        <c:v> 500 - 2000 </c:v>
                      </c:pt>
                      <c:pt idx="4">
                        <c:v> 2000 - 10,000 </c:v>
                      </c:pt>
                      <c:pt idx="5">
                        <c:v> 10,000 - 100,000 </c:v>
                      </c:pt>
                      <c:pt idx="6">
                        <c:v> 100,000+ </c:v>
                      </c:pt>
                      <c:pt idx="7">
                        <c:v>Unknown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'Pie Chart and Max Conc'!$B$33:$B$40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14E-4A21-95F7-CB9C451ADF34}"/>
                  </c:ext>
                </c:extLst>
              </c15:ser>
            </c15:filteredBarSeries>
          </c:ext>
        </c:extLst>
      </c:barChart>
      <c:catAx>
        <c:axId val="42318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Maximum Concentration (ppt)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82064"/>
        <c:crosses val="autoZero"/>
        <c:auto val="1"/>
        <c:lblAlgn val="ctr"/>
        <c:lblOffset val="100"/>
        <c:noMultiLvlLbl val="0"/>
      </c:catAx>
      <c:valAx>
        <c:axId val="4231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Number of 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8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61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8461316982370057"/>
          <c:w val="0.94068360192966249"/>
          <c:h val="0.6251710283890811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B6-4916-83DA-D7B6DAD7B3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B6-4916-83DA-D7B6DAD7B3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CB6-4916-83DA-D7B6DAD7B3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CB6-4916-83DA-D7B6DAD7B3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CB6-4916-83DA-D7B6DAD7B3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CB6-4916-83DA-D7B6DAD7B3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CB6-4916-83DA-D7B6DAD7B3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CB6-4916-83DA-D7B6DAD7B3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CB6-4916-83DA-D7B6DAD7B3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CB6-4916-83DA-D7B6DAD7B3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CB6-4916-83DA-D7B6DAD7B3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CB6-4916-83DA-D7B6DAD7B3C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CB6-4916-83DA-D7B6DAD7B3C6}"/>
              </c:ext>
            </c:extLst>
          </c:dPt>
          <c:dLbls>
            <c:dLbl>
              <c:idx val="0"/>
              <c:layout>
                <c:manualLayout>
                  <c:x val="-0.12230900875730363"/>
                  <c:y val="-0.164419707770102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962420058492181"/>
                      <c:h val="0.163869865959620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CB6-4916-83DA-D7B6DAD7B3C6}"/>
                </c:ext>
              </c:extLst>
            </c:dLbl>
            <c:dLbl>
              <c:idx val="1"/>
              <c:layout>
                <c:manualLayout>
                  <c:x val="0.14813361110506668"/>
                  <c:y val="-0.2331341141396849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B6-4916-83DA-D7B6DAD7B3C6}"/>
                </c:ext>
              </c:extLst>
            </c:dLbl>
            <c:dLbl>
              <c:idx val="2"/>
              <c:layout>
                <c:manualLayout>
                  <c:x val="0.12416067162328559"/>
                  <c:y val="-0.1664975580932937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B6-4916-83DA-D7B6DAD7B3C6}"/>
                </c:ext>
              </c:extLst>
            </c:dLbl>
            <c:dLbl>
              <c:idx val="3"/>
              <c:layout>
                <c:manualLayout>
                  <c:x val="9.1334776340653484E-2"/>
                  <c:y val="-7.430388800747650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B6-4916-83DA-D7B6DAD7B3C6}"/>
                </c:ext>
              </c:extLst>
            </c:dLbl>
            <c:dLbl>
              <c:idx val="4"/>
              <c:layout>
                <c:manualLayout>
                  <c:x val="7.9611554003914758E-2"/>
                  <c:y val="-3.193294559977250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B6-4916-83DA-D7B6DAD7B3C6}"/>
                </c:ext>
              </c:extLst>
            </c:dLbl>
            <c:dLbl>
              <c:idx val="5"/>
              <c:layout>
                <c:manualLayout>
                  <c:x val="5.0779839525266803E-2"/>
                  <c:y val="-0.106857568526544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B6-4916-83DA-D7B6DAD7B3C6}"/>
                </c:ext>
              </c:extLst>
            </c:dLbl>
            <c:dLbl>
              <c:idx val="6"/>
              <c:layout>
                <c:manualLayout>
                  <c:x val="2.3809155319401226E-2"/>
                  <c:y val="-1.4103872543484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B6-4916-83DA-D7B6DAD7B3C6}"/>
                </c:ext>
              </c:extLst>
            </c:dLbl>
            <c:dLbl>
              <c:idx val="7"/>
              <c:layout>
                <c:manualLayout>
                  <c:x val="3.8588595944413225E-2"/>
                  <c:y val="-5.732553225695775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CB6-4916-83DA-D7B6DAD7B3C6}"/>
                </c:ext>
              </c:extLst>
            </c:dLbl>
            <c:dLbl>
              <c:idx val="8"/>
              <c:layout>
                <c:manualLayout>
                  <c:x val="6.4761945101876077E-3"/>
                  <c:y val="0.1073015156096341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CB6-4916-83DA-D7B6DAD7B3C6}"/>
                </c:ext>
              </c:extLst>
            </c:dLbl>
            <c:dLbl>
              <c:idx val="9"/>
              <c:layout>
                <c:manualLayout>
                  <c:x val="-9.8974216590969152E-2"/>
                  <c:y val="5.82948991172275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CB6-4916-83DA-D7B6DAD7B3C6}"/>
                </c:ext>
              </c:extLst>
            </c:dLbl>
            <c:dLbl>
              <c:idx val="10"/>
              <c:layout>
                <c:manualLayout>
                  <c:x val="-4.4078245425359978E-2"/>
                  <c:y val="3.158451140805569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CB6-4916-83DA-D7B6DAD7B3C6}"/>
                </c:ext>
              </c:extLst>
            </c:dLbl>
            <c:dLbl>
              <c:idx val="11"/>
              <c:layout>
                <c:manualLayout>
                  <c:x val="8.3783017345295455E-5"/>
                  <c:y val="-0.2468998354528428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CB6-4916-83DA-D7B6DAD7B3C6}"/>
                </c:ext>
              </c:extLst>
            </c:dLbl>
            <c:dLbl>
              <c:idx val="12"/>
              <c:layout>
                <c:manualLayout>
                  <c:x val="-0.14358489145502826"/>
                  <c:y val="-7.392124319421211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CB6-4916-83DA-D7B6DAD7B3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and Max Conc'!$A$2:$A$14</c:f>
              <c:strCache>
                <c:ptCount val="13"/>
                <c:pt idx="0">
                  <c:v>Dry Cleaner/Laundromat</c:v>
                </c:pt>
                <c:pt idx="1">
                  <c:v>Paint</c:v>
                </c:pt>
                <c:pt idx="2">
                  <c:v>Tannery</c:v>
                </c:pt>
                <c:pt idx="3">
                  <c:v>Paper</c:v>
                </c:pt>
                <c:pt idx="4">
                  <c:v>Refinery</c:v>
                </c:pt>
                <c:pt idx="5">
                  <c:v>Chemical</c:v>
                </c:pt>
                <c:pt idx="6">
                  <c:v>Unknown</c:v>
                </c:pt>
                <c:pt idx="7">
                  <c:v>WWTP</c:v>
                </c:pt>
                <c:pt idx="8">
                  <c:v>Unspecified Manufacturing</c:v>
                </c:pt>
                <c:pt idx="9">
                  <c:v>Automotive/Metal Stamping</c:v>
                </c:pt>
                <c:pt idx="10">
                  <c:v>Plating</c:v>
                </c:pt>
                <c:pt idx="11">
                  <c:v>AFFF Release, Airport, Military</c:v>
                </c:pt>
                <c:pt idx="12">
                  <c:v>Landfill</c:v>
                </c:pt>
              </c:strCache>
            </c:strRef>
          </c:cat>
          <c:val>
            <c:numRef>
              <c:f>'Pie Chart and Max Conc'!$F$2:$F$14</c:f>
              <c:numCache>
                <c:formatCode>0%</c:formatCode>
                <c:ptCount val="13"/>
                <c:pt idx="0">
                  <c:v>1.1695906432748537E-2</c:v>
                </c:pt>
                <c:pt idx="1">
                  <c:v>1.1695906432748537E-2</c:v>
                </c:pt>
                <c:pt idx="2">
                  <c:v>1.1695906432748537E-2</c:v>
                </c:pt>
                <c:pt idx="3">
                  <c:v>1.7543859649122806E-2</c:v>
                </c:pt>
                <c:pt idx="4">
                  <c:v>1.7543859649122806E-2</c:v>
                </c:pt>
                <c:pt idx="5">
                  <c:v>3.5087719298245612E-2</c:v>
                </c:pt>
                <c:pt idx="6">
                  <c:v>3.5087719298245612E-2</c:v>
                </c:pt>
                <c:pt idx="7">
                  <c:v>3.5087719298245612E-2</c:v>
                </c:pt>
                <c:pt idx="8">
                  <c:v>7.0175438596491224E-2</c:v>
                </c:pt>
                <c:pt idx="9">
                  <c:v>8.1871345029239762E-2</c:v>
                </c:pt>
                <c:pt idx="10">
                  <c:v>0.12280701754385964</c:v>
                </c:pt>
                <c:pt idx="11">
                  <c:v>0.17543859649122806</c:v>
                </c:pt>
                <c:pt idx="12">
                  <c:v>0.3742690058479532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B6-4916-83DA-D7B6DAD7B3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601977</xdr:colOff>
      <xdr:row>29</xdr:row>
      <xdr:rowOff>30999</xdr:rowOff>
    </xdr:from>
    <xdr:to>
      <xdr:col>25</xdr:col>
      <xdr:colOff>40004</xdr:colOff>
      <xdr:row>54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429FA-B955-4C9E-A20C-95E1C2A7C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54379</xdr:colOff>
      <xdr:row>1</xdr:row>
      <xdr:rowOff>0</xdr:rowOff>
    </xdr:from>
    <xdr:to>
      <xdr:col>23</xdr:col>
      <xdr:colOff>117416</xdr:colOff>
      <xdr:row>28</xdr:row>
      <xdr:rowOff>174394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CD79D-573D-4184-BAFB-FAB315F5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48C5-CB69-4283-A742-B4FD2AAC78CD}">
  <dimension ref="A1:Q172"/>
  <sheetViews>
    <sheetView topLeftCell="A129" workbookViewId="0">
      <selection activeCell="F171" sqref="F171"/>
    </sheetView>
  </sheetViews>
  <sheetFormatPr defaultColWidth="9.109375" defaultRowHeight="14.4" x14ac:dyDescent="0.3"/>
  <cols>
    <col min="1" max="1" width="9.109375" style="4"/>
    <col min="2" max="2" width="13.33203125" style="4" customWidth="1"/>
    <col min="3" max="3" width="24.88671875" style="4" bestFit="1" customWidth="1"/>
    <col min="4" max="4" width="11.109375" style="4" bestFit="1" customWidth="1"/>
    <col min="5" max="5" width="11.33203125" style="4" bestFit="1" customWidth="1"/>
    <col min="6" max="6" width="12.5546875" style="4" bestFit="1" customWidth="1"/>
    <col min="7" max="7" width="19" style="4" bestFit="1" customWidth="1"/>
    <col min="8" max="8" width="19" style="4" customWidth="1"/>
    <col min="9" max="16" width="9.109375" style="4"/>
    <col min="17" max="17" width="31.109375" style="4" customWidth="1"/>
    <col min="18" max="16384" width="9.109375" style="4"/>
  </cols>
  <sheetData>
    <row r="1" spans="1:17" x14ac:dyDescent="0.3">
      <c r="A1" s="4" t="s">
        <v>0</v>
      </c>
      <c r="B1" s="4" t="s">
        <v>199</v>
      </c>
      <c r="C1" s="4" t="s">
        <v>1</v>
      </c>
      <c r="F1" s="4">
        <v>9</v>
      </c>
    </row>
    <row r="2" spans="1:17" x14ac:dyDescent="0.3">
      <c r="A2" s="4" t="s">
        <v>0</v>
      </c>
      <c r="B2" s="4" t="s">
        <v>247</v>
      </c>
      <c r="C2" s="4" t="s">
        <v>2</v>
      </c>
      <c r="F2" s="4">
        <v>9.4</v>
      </c>
    </row>
    <row r="3" spans="1:17" x14ac:dyDescent="0.3">
      <c r="A3" s="4" t="s">
        <v>0</v>
      </c>
      <c r="B3" s="4" t="s">
        <v>353</v>
      </c>
      <c r="C3" s="4" t="s">
        <v>3</v>
      </c>
      <c r="F3" s="4">
        <v>9.6</v>
      </c>
    </row>
    <row r="4" spans="1:17" x14ac:dyDescent="0.3">
      <c r="A4" s="4" t="s">
        <v>0</v>
      </c>
      <c r="B4" s="4" t="s">
        <v>4</v>
      </c>
      <c r="C4" s="4" t="s">
        <v>5</v>
      </c>
      <c r="D4" s="4" t="s">
        <v>6</v>
      </c>
      <c r="E4" s="4" t="s">
        <v>7</v>
      </c>
      <c r="F4" s="4">
        <v>10</v>
      </c>
      <c r="G4" s="4" t="s">
        <v>6</v>
      </c>
      <c r="I4" s="4" t="s">
        <v>8</v>
      </c>
    </row>
    <row r="5" spans="1:17" x14ac:dyDescent="0.3">
      <c r="A5" s="4" t="s">
        <v>10</v>
      </c>
      <c r="B5" s="4" t="s">
        <v>11</v>
      </c>
      <c r="C5" s="4" t="s">
        <v>12</v>
      </c>
      <c r="F5" s="4">
        <v>14</v>
      </c>
    </row>
    <row r="6" spans="1:17" x14ac:dyDescent="0.3">
      <c r="A6" s="4" t="s">
        <v>0</v>
      </c>
      <c r="B6" s="4" t="s">
        <v>358</v>
      </c>
      <c r="C6" s="4" t="s">
        <v>9</v>
      </c>
      <c r="F6" s="4">
        <v>14</v>
      </c>
    </row>
    <row r="7" spans="1:17" s="8" customFormat="1" x14ac:dyDescent="0.3">
      <c r="A7" s="4" t="s">
        <v>13</v>
      </c>
      <c r="B7" s="4" t="s">
        <v>11</v>
      </c>
      <c r="C7" s="4" t="s">
        <v>14</v>
      </c>
      <c r="D7" s="4"/>
      <c r="E7" s="4"/>
      <c r="F7" s="4">
        <v>15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3">
      <c r="A8" s="4" t="s">
        <v>0</v>
      </c>
      <c r="B8" s="4" t="s">
        <v>64</v>
      </c>
      <c r="C8" s="4" t="s">
        <v>15</v>
      </c>
      <c r="F8" s="4">
        <v>15</v>
      </c>
    </row>
    <row r="9" spans="1:17" x14ac:dyDescent="0.3">
      <c r="A9" s="4" t="s">
        <v>0</v>
      </c>
      <c r="B9" s="4" t="s">
        <v>16</v>
      </c>
      <c r="C9" s="4" t="s">
        <v>17</v>
      </c>
      <c r="F9" s="4">
        <v>16</v>
      </c>
    </row>
    <row r="10" spans="1:17" x14ac:dyDescent="0.3">
      <c r="A10" s="4" t="s">
        <v>0</v>
      </c>
      <c r="B10" s="4" t="s">
        <v>11</v>
      </c>
      <c r="C10" s="4" t="s">
        <v>18</v>
      </c>
      <c r="F10" s="4">
        <v>16</v>
      </c>
    </row>
    <row r="11" spans="1:17" x14ac:dyDescent="0.3">
      <c r="A11" s="4" t="s">
        <v>0</v>
      </c>
      <c r="B11" s="4" t="s">
        <v>359</v>
      </c>
      <c r="C11" s="4" t="s">
        <v>19</v>
      </c>
      <c r="F11" s="4">
        <v>16</v>
      </c>
    </row>
    <row r="12" spans="1:17" ht="12.6" customHeight="1" thickBot="1" x14ac:dyDescent="0.35">
      <c r="A12" s="4" t="s">
        <v>0</v>
      </c>
      <c r="B12" s="4" t="s">
        <v>154</v>
      </c>
      <c r="C12" s="4" t="s">
        <v>20</v>
      </c>
      <c r="F12" s="4">
        <v>17</v>
      </c>
    </row>
    <row r="13" spans="1:17" ht="19.8" customHeight="1" thickBot="1" x14ac:dyDescent="0.35">
      <c r="A13" s="4" t="s">
        <v>10</v>
      </c>
      <c r="B13" s="4" t="s">
        <v>24</v>
      </c>
      <c r="C13" s="4" t="s">
        <v>25</v>
      </c>
      <c r="F13" s="4">
        <v>18</v>
      </c>
      <c r="Q13" s="5"/>
    </row>
    <row r="14" spans="1:17" x14ac:dyDescent="0.3">
      <c r="A14" s="4" t="s">
        <v>13</v>
      </c>
      <c r="B14" s="4" t="s">
        <v>21</v>
      </c>
      <c r="C14" s="4" t="s">
        <v>22</v>
      </c>
      <c r="F14" s="4">
        <v>18</v>
      </c>
    </row>
    <row r="15" spans="1:17" x14ac:dyDescent="0.3">
      <c r="A15" s="4" t="s">
        <v>0</v>
      </c>
      <c r="B15" s="4" t="s">
        <v>11</v>
      </c>
      <c r="C15" s="4" t="s">
        <v>23</v>
      </c>
      <c r="F15" s="4">
        <v>18</v>
      </c>
    </row>
    <row r="16" spans="1:17" s="8" customFormat="1" x14ac:dyDescent="0.3">
      <c r="A16" s="8" t="s">
        <v>47</v>
      </c>
      <c r="B16" s="8" t="s">
        <v>4</v>
      </c>
      <c r="C16" s="8" t="s">
        <v>352</v>
      </c>
      <c r="F16" s="8">
        <v>19</v>
      </c>
    </row>
    <row r="17" spans="1:17" x14ac:dyDescent="0.3">
      <c r="A17" s="8" t="s">
        <v>0</v>
      </c>
      <c r="B17" s="8" t="s">
        <v>11</v>
      </c>
      <c r="C17" s="8" t="s">
        <v>355</v>
      </c>
      <c r="D17" s="8"/>
      <c r="E17" s="8"/>
      <c r="F17" s="8">
        <v>19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4" t="s">
        <v>26</v>
      </c>
      <c r="B18" s="4" t="s">
        <v>157</v>
      </c>
      <c r="C18" s="4" t="s">
        <v>27</v>
      </c>
      <c r="F18" s="4">
        <v>20</v>
      </c>
    </row>
    <row r="19" spans="1:17" x14ac:dyDescent="0.3">
      <c r="A19" s="4" t="s">
        <v>0</v>
      </c>
      <c r="B19" s="4" t="s">
        <v>28</v>
      </c>
      <c r="C19" s="4" t="s">
        <v>29</v>
      </c>
      <c r="F19" s="4">
        <v>21</v>
      </c>
    </row>
    <row r="20" spans="1:17" x14ac:dyDescent="0.3">
      <c r="A20" s="4" t="s">
        <v>0</v>
      </c>
      <c r="B20" s="4" t="s">
        <v>11</v>
      </c>
      <c r="C20" s="4" t="s">
        <v>30</v>
      </c>
      <c r="F20" s="4">
        <v>22</v>
      </c>
    </row>
    <row r="21" spans="1:17" x14ac:dyDescent="0.3">
      <c r="A21" s="4" t="s">
        <v>31</v>
      </c>
      <c r="B21" s="4" t="s">
        <v>24</v>
      </c>
      <c r="C21" s="4" t="s">
        <v>32</v>
      </c>
      <c r="F21" s="4">
        <v>24</v>
      </c>
    </row>
    <row r="22" spans="1:17" x14ac:dyDescent="0.3">
      <c r="A22" s="8" t="s">
        <v>56</v>
      </c>
      <c r="B22" s="8" t="s">
        <v>125</v>
      </c>
      <c r="C22" s="8" t="s">
        <v>354</v>
      </c>
      <c r="D22" s="8"/>
      <c r="E22" s="8"/>
      <c r="F22" s="8">
        <v>24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4" t="s">
        <v>0</v>
      </c>
      <c r="B23" s="4" t="s">
        <v>267</v>
      </c>
      <c r="C23" s="4" t="s">
        <v>33</v>
      </c>
      <c r="F23" s="4">
        <v>25</v>
      </c>
    </row>
    <row r="24" spans="1:17" x14ac:dyDescent="0.3">
      <c r="A24" s="4" t="s">
        <v>0</v>
      </c>
      <c r="B24" s="4" t="s">
        <v>199</v>
      </c>
      <c r="C24" s="4" t="s">
        <v>34</v>
      </c>
      <c r="F24" s="4">
        <v>26</v>
      </c>
    </row>
    <row r="25" spans="1:17" x14ac:dyDescent="0.3">
      <c r="A25" s="4" t="s">
        <v>0</v>
      </c>
      <c r="B25" s="4" t="s">
        <v>35</v>
      </c>
      <c r="C25" s="4" t="s">
        <v>36</v>
      </c>
      <c r="F25" s="4">
        <v>27</v>
      </c>
    </row>
    <row r="26" spans="1:17" x14ac:dyDescent="0.3">
      <c r="A26" s="4" t="s">
        <v>0</v>
      </c>
      <c r="B26" s="4" t="s">
        <v>357</v>
      </c>
      <c r="C26" s="4" t="s">
        <v>37</v>
      </c>
      <c r="F26" s="4">
        <v>28</v>
      </c>
    </row>
    <row r="27" spans="1:17" x14ac:dyDescent="0.3">
      <c r="A27" s="4" t="s">
        <v>0</v>
      </c>
      <c r="B27" s="4" t="s">
        <v>84</v>
      </c>
      <c r="C27" s="4" t="s">
        <v>38</v>
      </c>
      <c r="F27" s="4">
        <v>30</v>
      </c>
      <c r="L27" s="4">
        <v>2</v>
      </c>
    </row>
    <row r="28" spans="1:17" x14ac:dyDescent="0.3">
      <c r="A28" s="4" t="s">
        <v>0</v>
      </c>
      <c r="B28" s="4" t="s">
        <v>256</v>
      </c>
      <c r="C28" s="4" t="s">
        <v>39</v>
      </c>
      <c r="F28" s="4">
        <v>34</v>
      </c>
    </row>
    <row r="29" spans="1:17" x14ac:dyDescent="0.3">
      <c r="A29" s="4" t="s">
        <v>10</v>
      </c>
      <c r="B29" s="4" t="s">
        <v>21</v>
      </c>
      <c r="C29" s="4" t="s">
        <v>40</v>
      </c>
      <c r="F29" s="4">
        <v>34</v>
      </c>
    </row>
    <row r="30" spans="1:17" x14ac:dyDescent="0.3">
      <c r="A30" s="4" t="s">
        <v>41</v>
      </c>
      <c r="B30" s="4" t="s">
        <v>42</v>
      </c>
      <c r="C30" s="4" t="s">
        <v>43</v>
      </c>
      <c r="F30" s="4">
        <v>40</v>
      </c>
    </row>
    <row r="31" spans="1:17" x14ac:dyDescent="0.3">
      <c r="A31" s="4" t="s">
        <v>0</v>
      </c>
      <c r="B31" s="4" t="s">
        <v>286</v>
      </c>
      <c r="C31" s="4" t="s">
        <v>44</v>
      </c>
      <c r="F31" s="4">
        <v>43</v>
      </c>
      <c r="I31" s="4" t="s">
        <v>45</v>
      </c>
    </row>
    <row r="32" spans="1:17" x14ac:dyDescent="0.3">
      <c r="A32" s="4" t="s">
        <v>47</v>
      </c>
      <c r="B32" s="4" t="s">
        <v>42</v>
      </c>
      <c r="C32" s="4" t="s">
        <v>48</v>
      </c>
      <c r="F32" s="4">
        <v>43</v>
      </c>
    </row>
    <row r="33" spans="1:17" s="8" customFormat="1" x14ac:dyDescent="0.3">
      <c r="A33" s="4" t="s">
        <v>0</v>
      </c>
      <c r="B33" s="4" t="s">
        <v>256</v>
      </c>
      <c r="C33" s="4" t="s">
        <v>46</v>
      </c>
      <c r="D33" s="4"/>
      <c r="E33" s="4"/>
      <c r="F33" s="4">
        <v>43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3">
      <c r="A34" s="4" t="s">
        <v>0</v>
      </c>
      <c r="B34" s="4" t="s">
        <v>49</v>
      </c>
      <c r="C34" s="4" t="s">
        <v>50</v>
      </c>
      <c r="F34" s="4">
        <v>47</v>
      </c>
    </row>
    <row r="35" spans="1:17" x14ac:dyDescent="0.3">
      <c r="A35" s="4" t="s">
        <v>0</v>
      </c>
      <c r="B35" s="4" t="s">
        <v>51</v>
      </c>
      <c r="C35" s="4" t="s">
        <v>52</v>
      </c>
      <c r="F35" s="4">
        <v>54</v>
      </c>
    </row>
    <row r="36" spans="1:17" x14ac:dyDescent="0.3">
      <c r="A36" s="4" t="s">
        <v>0</v>
      </c>
      <c r="B36" s="4" t="s">
        <v>141</v>
      </c>
      <c r="C36" s="4" t="s">
        <v>53</v>
      </c>
      <c r="F36" s="4">
        <v>54</v>
      </c>
      <c r="L36" s="4">
        <v>40</v>
      </c>
    </row>
    <row r="37" spans="1:17" s="8" customFormat="1" x14ac:dyDescent="0.3">
      <c r="A37" s="4" t="s">
        <v>13</v>
      </c>
      <c r="B37" s="4" t="s">
        <v>51</v>
      </c>
      <c r="C37" s="4" t="s">
        <v>54</v>
      </c>
      <c r="D37" s="4"/>
      <c r="E37" s="4"/>
      <c r="F37" s="4">
        <v>55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s="8" customFormat="1" x14ac:dyDescent="0.3">
      <c r="A38" s="4" t="s">
        <v>0</v>
      </c>
      <c r="B38" s="4" t="s">
        <v>359</v>
      </c>
      <c r="C38" s="4" t="s">
        <v>55</v>
      </c>
      <c r="D38" s="4"/>
      <c r="E38" s="4"/>
      <c r="F38" s="4">
        <v>56</v>
      </c>
      <c r="G38" s="4"/>
      <c r="H38" s="4"/>
      <c r="I38" s="4"/>
      <c r="J38" s="4"/>
      <c r="K38" s="4"/>
      <c r="L38" s="4">
        <v>10</v>
      </c>
      <c r="M38" s="4"/>
      <c r="N38" s="4"/>
      <c r="O38" s="4"/>
      <c r="P38" s="4"/>
      <c r="Q38" s="4"/>
    </row>
    <row r="39" spans="1:17" x14ac:dyDescent="0.3">
      <c r="A39" s="8" t="s">
        <v>0</v>
      </c>
      <c r="B39" s="8" t="s">
        <v>51</v>
      </c>
      <c r="C39" s="8" t="s">
        <v>366</v>
      </c>
      <c r="D39" s="8"/>
      <c r="E39" s="8"/>
      <c r="F39" s="10">
        <v>57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4" t="s">
        <v>56</v>
      </c>
      <c r="B40" s="4" t="s">
        <v>199</v>
      </c>
      <c r="C40" s="4" t="s">
        <v>57</v>
      </c>
      <c r="F40" s="4">
        <v>59</v>
      </c>
      <c r="Q40" s="9"/>
    </row>
    <row r="41" spans="1:17" x14ac:dyDescent="0.3">
      <c r="A41" s="4" t="s">
        <v>31</v>
      </c>
      <c r="B41" s="4" t="s">
        <v>64</v>
      </c>
      <c r="C41" s="4" t="s">
        <v>58</v>
      </c>
      <c r="F41" s="4">
        <v>67</v>
      </c>
    </row>
    <row r="42" spans="1:17" x14ac:dyDescent="0.3">
      <c r="A42" s="4" t="s">
        <v>0</v>
      </c>
      <c r="B42" s="4" t="s">
        <v>84</v>
      </c>
      <c r="C42" s="4" t="s">
        <v>59</v>
      </c>
      <c r="F42" s="4">
        <v>68</v>
      </c>
    </row>
    <row r="43" spans="1:17" s="8" customFormat="1" x14ac:dyDescent="0.3">
      <c r="A43" s="4" t="s">
        <v>0</v>
      </c>
      <c r="B43" s="4" t="s">
        <v>60</v>
      </c>
      <c r="C43" s="4" t="s">
        <v>61</v>
      </c>
      <c r="D43" s="4"/>
      <c r="E43" s="4"/>
      <c r="F43" s="4">
        <v>69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3">
      <c r="A44" s="4" t="s">
        <v>0</v>
      </c>
      <c r="B44" s="4" t="s">
        <v>62</v>
      </c>
      <c r="C44" s="4" t="s">
        <v>63</v>
      </c>
      <c r="F44" s="4">
        <v>70</v>
      </c>
    </row>
    <row r="45" spans="1:17" s="8" customFormat="1" x14ac:dyDescent="0.3">
      <c r="A45" s="4" t="s">
        <v>10</v>
      </c>
      <c r="B45" s="4" t="s">
        <v>62</v>
      </c>
      <c r="C45" s="4" t="s">
        <v>68</v>
      </c>
      <c r="D45" s="4"/>
      <c r="E45" s="4"/>
      <c r="F45" s="4">
        <v>71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s="8" customFormat="1" x14ac:dyDescent="0.3">
      <c r="A46" s="4" t="s">
        <v>31</v>
      </c>
      <c r="B46" s="4" t="s">
        <v>64</v>
      </c>
      <c r="C46" s="4" t="s">
        <v>65</v>
      </c>
      <c r="D46" s="4" t="s">
        <v>7</v>
      </c>
      <c r="E46" s="4"/>
      <c r="F46" s="4">
        <v>71</v>
      </c>
      <c r="G46" s="4" t="s">
        <v>66</v>
      </c>
      <c r="H46" s="4"/>
      <c r="I46" s="4" t="s">
        <v>67</v>
      </c>
      <c r="J46" s="4"/>
      <c r="K46" s="4"/>
      <c r="L46" s="4"/>
      <c r="M46" s="4"/>
      <c r="N46" s="4"/>
      <c r="O46" s="4"/>
      <c r="P46" s="4"/>
      <c r="Q46" s="4"/>
    </row>
    <row r="47" spans="1:17" s="8" customFormat="1" x14ac:dyDescent="0.3">
      <c r="A47" s="4" t="s">
        <v>0</v>
      </c>
      <c r="B47" s="4" t="s">
        <v>51</v>
      </c>
      <c r="C47" s="4" t="s">
        <v>69</v>
      </c>
      <c r="D47" s="4" t="s">
        <v>7</v>
      </c>
      <c r="E47" s="4"/>
      <c r="F47" s="4">
        <v>73</v>
      </c>
      <c r="G47" s="4" t="s">
        <v>66</v>
      </c>
      <c r="H47" s="4"/>
      <c r="I47" s="4" t="s">
        <v>70</v>
      </c>
      <c r="J47" s="4"/>
      <c r="K47" s="4"/>
      <c r="L47" s="4"/>
      <c r="M47" s="4"/>
      <c r="N47" s="4"/>
      <c r="O47" s="4"/>
      <c r="P47" s="4"/>
      <c r="Q47" s="4"/>
    </row>
    <row r="48" spans="1:17" s="8" customFormat="1" x14ac:dyDescent="0.3">
      <c r="A48" s="4" t="s">
        <v>47</v>
      </c>
      <c r="B48" s="4" t="s">
        <v>107</v>
      </c>
      <c r="C48" s="4" t="s">
        <v>71</v>
      </c>
      <c r="D48" s="4"/>
      <c r="E48" s="4"/>
      <c r="F48" s="4">
        <v>81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s="8" customFormat="1" x14ac:dyDescent="0.3">
      <c r="A49" s="4" t="s">
        <v>72</v>
      </c>
      <c r="B49" s="4" t="s">
        <v>21</v>
      </c>
      <c r="C49" s="4" t="s">
        <v>73</v>
      </c>
      <c r="D49" s="4" t="s">
        <v>74</v>
      </c>
      <c r="E49" s="4" t="s">
        <v>75</v>
      </c>
      <c r="F49" s="4">
        <v>82</v>
      </c>
      <c r="G49" s="4" t="s">
        <v>6</v>
      </c>
      <c r="H49" s="4"/>
      <c r="I49" s="4" t="s">
        <v>76</v>
      </c>
      <c r="J49" s="4"/>
      <c r="K49" s="4"/>
      <c r="L49" s="4"/>
      <c r="M49" s="4"/>
      <c r="N49" s="4"/>
      <c r="O49" s="4"/>
      <c r="P49" s="4"/>
      <c r="Q49" s="4"/>
    </row>
    <row r="50" spans="1:17" x14ac:dyDescent="0.3">
      <c r="A50" s="4" t="s">
        <v>0</v>
      </c>
      <c r="B50" s="4" t="s">
        <v>77</v>
      </c>
      <c r="C50" s="4" t="s">
        <v>78</v>
      </c>
      <c r="D50" s="4" t="s">
        <v>7</v>
      </c>
      <c r="F50" s="4">
        <v>85.7</v>
      </c>
      <c r="G50" s="4" t="s">
        <v>66</v>
      </c>
      <c r="I50" s="4" t="s">
        <v>79</v>
      </c>
    </row>
    <row r="51" spans="1:17" x14ac:dyDescent="0.3">
      <c r="A51" s="4" t="s">
        <v>47</v>
      </c>
      <c r="B51" s="4" t="s">
        <v>21</v>
      </c>
      <c r="C51" s="4" t="s">
        <v>80</v>
      </c>
      <c r="F51" s="4">
        <v>90</v>
      </c>
    </row>
    <row r="52" spans="1:17" x14ac:dyDescent="0.3">
      <c r="A52" s="4" t="s">
        <v>81</v>
      </c>
      <c r="B52" s="4" t="s">
        <v>51</v>
      </c>
      <c r="C52" s="4" t="s">
        <v>82</v>
      </c>
      <c r="F52" s="4">
        <v>93</v>
      </c>
      <c r="H52" s="4">
        <f>AVERAGE(F39:F52)</f>
        <v>74.05</v>
      </c>
      <c r="I52" s="4" t="s">
        <v>83</v>
      </c>
    </row>
    <row r="53" spans="1:17" x14ac:dyDescent="0.3">
      <c r="A53" s="4" t="s">
        <v>0</v>
      </c>
      <c r="B53" s="4" t="s">
        <v>16</v>
      </c>
      <c r="C53" s="4" t="s">
        <v>87</v>
      </c>
      <c r="F53" s="4">
        <v>96</v>
      </c>
    </row>
    <row r="54" spans="1:17" x14ac:dyDescent="0.3">
      <c r="A54" s="4" t="s">
        <v>31</v>
      </c>
      <c r="B54" s="4" t="s">
        <v>84</v>
      </c>
      <c r="C54" s="4" t="s">
        <v>85</v>
      </c>
      <c r="D54" s="4" t="s">
        <v>7</v>
      </c>
      <c r="F54" s="4">
        <v>96</v>
      </c>
      <c r="G54" s="4" t="s">
        <v>66</v>
      </c>
      <c r="I54" s="4" t="s">
        <v>86</v>
      </c>
    </row>
    <row r="55" spans="1:17" x14ac:dyDescent="0.3">
      <c r="A55" s="4" t="s">
        <v>0</v>
      </c>
      <c r="B55" s="4" t="s">
        <v>88</v>
      </c>
      <c r="C55" s="4" t="s">
        <v>89</v>
      </c>
      <c r="D55" s="4" t="s">
        <v>7</v>
      </c>
      <c r="F55" s="4">
        <v>100</v>
      </c>
      <c r="G55" s="4" t="s">
        <v>66</v>
      </c>
      <c r="I55" s="4" t="s">
        <v>90</v>
      </c>
    </row>
    <row r="56" spans="1:17" x14ac:dyDescent="0.3">
      <c r="A56" s="4" t="s">
        <v>0</v>
      </c>
      <c r="B56" s="4" t="s">
        <v>42</v>
      </c>
      <c r="C56" s="4" t="s">
        <v>91</v>
      </c>
      <c r="D56" s="4" t="s">
        <v>66</v>
      </c>
      <c r="F56" s="4">
        <v>103</v>
      </c>
      <c r="G56" s="4" t="s">
        <v>66</v>
      </c>
    </row>
    <row r="57" spans="1:17" x14ac:dyDescent="0.3">
      <c r="A57" s="4" t="s">
        <v>10</v>
      </c>
      <c r="B57" s="4" t="s">
        <v>92</v>
      </c>
      <c r="C57" s="4" t="s">
        <v>93</v>
      </c>
      <c r="F57" s="4">
        <v>110</v>
      </c>
    </row>
    <row r="58" spans="1:17" x14ac:dyDescent="0.3">
      <c r="A58" s="4" t="s">
        <v>97</v>
      </c>
      <c r="B58" s="4" t="s">
        <v>98</v>
      </c>
      <c r="C58" s="4" t="s">
        <v>99</v>
      </c>
      <c r="D58" s="4" t="s">
        <v>6</v>
      </c>
      <c r="E58" s="4">
        <v>50</v>
      </c>
      <c r="F58" s="4">
        <v>119</v>
      </c>
      <c r="G58" s="4" t="s">
        <v>6</v>
      </c>
      <c r="I58" s="4" t="s">
        <v>100</v>
      </c>
    </row>
    <row r="59" spans="1:17" x14ac:dyDescent="0.3">
      <c r="A59" s="4" t="s">
        <v>94</v>
      </c>
      <c r="B59" s="4" t="s">
        <v>84</v>
      </c>
      <c r="C59" s="4" t="s">
        <v>95</v>
      </c>
      <c r="D59" s="4" t="s">
        <v>7</v>
      </c>
      <c r="F59" s="4">
        <v>119</v>
      </c>
      <c r="G59" s="4" t="s">
        <v>66</v>
      </c>
      <c r="I59" s="4" t="s">
        <v>96</v>
      </c>
    </row>
    <row r="60" spans="1:17" x14ac:dyDescent="0.3">
      <c r="A60" s="4" t="s">
        <v>72</v>
      </c>
      <c r="B60" s="4" t="s">
        <v>16</v>
      </c>
      <c r="C60" s="4" t="s">
        <v>101</v>
      </c>
      <c r="D60" s="4" t="s">
        <v>7</v>
      </c>
      <c r="F60" s="4">
        <v>120</v>
      </c>
      <c r="G60" s="4" t="s">
        <v>66</v>
      </c>
      <c r="I60" s="4" t="s">
        <v>102</v>
      </c>
    </row>
    <row r="61" spans="1:17" x14ac:dyDescent="0.3">
      <c r="A61" s="4" t="s">
        <v>56</v>
      </c>
      <c r="B61" s="4" t="s">
        <v>103</v>
      </c>
      <c r="C61" s="4" t="s">
        <v>104</v>
      </c>
      <c r="F61" s="4">
        <v>137</v>
      </c>
    </row>
    <row r="62" spans="1:17" x14ac:dyDescent="0.3">
      <c r="A62" s="4" t="s">
        <v>0</v>
      </c>
      <c r="B62" s="4" t="s">
        <v>35</v>
      </c>
      <c r="C62" s="4" t="s">
        <v>105</v>
      </c>
      <c r="F62" s="4">
        <v>141</v>
      </c>
    </row>
    <row r="63" spans="1:17" x14ac:dyDescent="0.3">
      <c r="A63" s="4" t="s">
        <v>106</v>
      </c>
      <c r="B63" s="4" t="s">
        <v>107</v>
      </c>
      <c r="C63" s="4" t="s">
        <v>108</v>
      </c>
      <c r="D63" s="4" t="s">
        <v>7</v>
      </c>
      <c r="F63" s="4">
        <v>150</v>
      </c>
      <c r="G63" s="4" t="s">
        <v>66</v>
      </c>
      <c r="I63" s="4" t="s">
        <v>109</v>
      </c>
    </row>
    <row r="64" spans="1:17" x14ac:dyDescent="0.3">
      <c r="A64" s="4" t="s">
        <v>0</v>
      </c>
      <c r="B64" s="4" t="s">
        <v>62</v>
      </c>
      <c r="C64" s="4" t="s">
        <v>110</v>
      </c>
      <c r="D64" s="4" t="s">
        <v>7</v>
      </c>
      <c r="F64" s="4">
        <v>153</v>
      </c>
      <c r="G64" s="4" t="s">
        <v>66</v>
      </c>
      <c r="I64" s="4" t="s">
        <v>111</v>
      </c>
    </row>
    <row r="65" spans="1:17" x14ac:dyDescent="0.3">
      <c r="A65" s="4" t="s">
        <v>56</v>
      </c>
      <c r="B65" s="4" t="s">
        <v>112</v>
      </c>
      <c r="C65" s="4" t="s">
        <v>113</v>
      </c>
      <c r="F65" s="4">
        <v>160</v>
      </c>
    </row>
    <row r="66" spans="1:17" x14ac:dyDescent="0.3">
      <c r="A66" s="4" t="s">
        <v>10</v>
      </c>
      <c r="B66" s="4" t="s">
        <v>84</v>
      </c>
      <c r="C66" s="4" t="s">
        <v>114</v>
      </c>
      <c r="F66" s="4">
        <v>166</v>
      </c>
      <c r="L66" s="4">
        <v>2</v>
      </c>
    </row>
    <row r="67" spans="1:17" x14ac:dyDescent="0.3">
      <c r="A67" s="4" t="s">
        <v>47</v>
      </c>
      <c r="B67" s="4" t="s">
        <v>115</v>
      </c>
      <c r="C67" s="4" t="s">
        <v>116</v>
      </c>
      <c r="F67" s="4">
        <v>180</v>
      </c>
    </row>
    <row r="68" spans="1:17" x14ac:dyDescent="0.3">
      <c r="A68" s="4" t="s">
        <v>0</v>
      </c>
      <c r="B68" s="4" t="s">
        <v>51</v>
      </c>
      <c r="C68" s="4" t="s">
        <v>117</v>
      </c>
      <c r="D68" s="4" t="s">
        <v>7</v>
      </c>
      <c r="F68" s="4">
        <v>201</v>
      </c>
      <c r="G68" s="4" t="s">
        <v>66</v>
      </c>
      <c r="I68" s="4" t="s">
        <v>118</v>
      </c>
    </row>
    <row r="69" spans="1:17" x14ac:dyDescent="0.3">
      <c r="A69" s="8" t="s">
        <v>0</v>
      </c>
      <c r="B69" s="8" t="s">
        <v>92</v>
      </c>
      <c r="C69" s="8" t="s">
        <v>356</v>
      </c>
      <c r="D69" s="8"/>
      <c r="E69" s="8"/>
      <c r="F69" s="8">
        <v>204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4" t="s">
        <v>41</v>
      </c>
      <c r="B70" s="4" t="s">
        <v>11</v>
      </c>
      <c r="C70" s="4" t="s">
        <v>119</v>
      </c>
      <c r="F70" s="4">
        <f>170+53</f>
        <v>223</v>
      </c>
      <c r="I70" s="4" t="s">
        <v>120</v>
      </c>
    </row>
    <row r="71" spans="1:17" x14ac:dyDescent="0.3">
      <c r="A71" s="4" t="s">
        <v>0</v>
      </c>
      <c r="B71" s="4" t="s">
        <v>62</v>
      </c>
      <c r="C71" s="4" t="s">
        <v>121</v>
      </c>
      <c r="F71" s="4">
        <v>231</v>
      </c>
    </row>
    <row r="72" spans="1:17" x14ac:dyDescent="0.3">
      <c r="A72" s="4" t="s">
        <v>0</v>
      </c>
      <c r="B72" s="4" t="s">
        <v>88</v>
      </c>
      <c r="C72" s="4" t="s">
        <v>122</v>
      </c>
      <c r="F72" s="4">
        <v>250</v>
      </c>
    </row>
    <row r="73" spans="1:17" x14ac:dyDescent="0.3">
      <c r="A73" s="4" t="s">
        <v>47</v>
      </c>
      <c r="B73" s="4" t="s">
        <v>42</v>
      </c>
      <c r="C73" s="4" t="s">
        <v>123</v>
      </c>
      <c r="D73" s="4" t="s">
        <v>66</v>
      </c>
      <c r="F73" s="4">
        <v>294</v>
      </c>
      <c r="G73" s="4" t="s">
        <v>66</v>
      </c>
      <c r="I73" s="4" t="s">
        <v>124</v>
      </c>
    </row>
    <row r="74" spans="1:17" x14ac:dyDescent="0.3">
      <c r="A74" s="4" t="s">
        <v>127</v>
      </c>
      <c r="B74" s="4" t="s">
        <v>128</v>
      </c>
      <c r="C74" s="4" t="s">
        <v>129</v>
      </c>
      <c r="D74" s="4" t="s">
        <v>130</v>
      </c>
      <c r="F74" s="4">
        <v>310</v>
      </c>
      <c r="G74" s="4" t="s">
        <v>66</v>
      </c>
    </row>
    <row r="75" spans="1:17" x14ac:dyDescent="0.3">
      <c r="A75" s="4" t="s">
        <v>0</v>
      </c>
      <c r="B75" s="4" t="s">
        <v>125</v>
      </c>
      <c r="C75" s="4" t="s">
        <v>126</v>
      </c>
      <c r="F75" s="4">
        <v>310</v>
      </c>
    </row>
    <row r="76" spans="1:17" x14ac:dyDescent="0.3">
      <c r="A76" s="4" t="s">
        <v>0</v>
      </c>
      <c r="B76" s="4" t="s">
        <v>62</v>
      </c>
      <c r="C76" s="4" t="s">
        <v>131</v>
      </c>
      <c r="D76" s="4" t="s">
        <v>6</v>
      </c>
      <c r="E76" s="4" t="s">
        <v>132</v>
      </c>
      <c r="F76" s="4">
        <v>314</v>
      </c>
      <c r="G76" s="4" t="s">
        <v>6</v>
      </c>
      <c r="I76" s="4" t="s">
        <v>133</v>
      </c>
    </row>
    <row r="77" spans="1:17" x14ac:dyDescent="0.3">
      <c r="A77" s="4" t="s">
        <v>134</v>
      </c>
      <c r="B77" s="4" t="s">
        <v>135</v>
      </c>
      <c r="C77" s="4" t="s">
        <v>136</v>
      </c>
      <c r="D77" s="4" t="s">
        <v>6</v>
      </c>
      <c r="E77" s="4" t="s">
        <v>137</v>
      </c>
      <c r="F77" s="4">
        <v>320</v>
      </c>
      <c r="I77" s="4" t="s">
        <v>138</v>
      </c>
    </row>
    <row r="78" spans="1:17" ht="43.2" x14ac:dyDescent="0.3">
      <c r="A78" s="4" t="s">
        <v>13</v>
      </c>
      <c r="B78" s="4" t="s">
        <v>21</v>
      </c>
      <c r="C78" s="4" t="s">
        <v>139</v>
      </c>
      <c r="D78" s="4" t="s">
        <v>6</v>
      </c>
      <c r="F78" s="4">
        <v>350</v>
      </c>
      <c r="G78" s="4" t="s">
        <v>66</v>
      </c>
      <c r="I78" s="4" t="s">
        <v>140</v>
      </c>
      <c r="Q78" s="6" t="s">
        <v>204</v>
      </c>
    </row>
    <row r="79" spans="1:17" x14ac:dyDescent="0.3">
      <c r="A79" s="4" t="s">
        <v>0</v>
      </c>
      <c r="B79" s="4" t="s">
        <v>143</v>
      </c>
      <c r="C79" s="4" t="s">
        <v>144</v>
      </c>
      <c r="D79" s="4" t="s">
        <v>7</v>
      </c>
      <c r="F79" s="4">
        <v>410</v>
      </c>
      <c r="G79" s="4" t="s">
        <v>66</v>
      </c>
      <c r="I79" s="4" t="s">
        <v>145</v>
      </c>
    </row>
    <row r="80" spans="1:17" x14ac:dyDescent="0.3">
      <c r="A80" s="4" t="s">
        <v>31</v>
      </c>
      <c r="B80" s="4" t="s">
        <v>141</v>
      </c>
      <c r="C80" s="4" t="s">
        <v>361</v>
      </c>
      <c r="D80" s="4" t="s">
        <v>7</v>
      </c>
      <c r="F80" s="4">
        <v>410</v>
      </c>
      <c r="G80" s="4" t="s">
        <v>66</v>
      </c>
      <c r="I80" s="4" t="s">
        <v>142</v>
      </c>
    </row>
    <row r="81" spans="1:17" x14ac:dyDescent="0.3">
      <c r="A81" s="4" t="s">
        <v>0</v>
      </c>
      <c r="B81" s="4" t="s">
        <v>146</v>
      </c>
      <c r="C81" s="4" t="s">
        <v>147</v>
      </c>
      <c r="D81" s="4" t="s">
        <v>7</v>
      </c>
      <c r="F81" s="4">
        <v>422</v>
      </c>
      <c r="G81" s="4" t="s">
        <v>66</v>
      </c>
      <c r="I81" s="4" t="s">
        <v>148</v>
      </c>
    </row>
    <row r="82" spans="1:17" x14ac:dyDescent="0.3">
      <c r="A82" s="4" t="s">
        <v>72</v>
      </c>
      <c r="B82" s="4" t="s">
        <v>143</v>
      </c>
      <c r="C82" s="4" t="s">
        <v>149</v>
      </c>
      <c r="D82" s="4" t="s">
        <v>7</v>
      </c>
      <c r="F82" s="4">
        <v>440</v>
      </c>
      <c r="G82" s="4" t="s">
        <v>66</v>
      </c>
      <c r="I82" s="4" t="s">
        <v>150</v>
      </c>
    </row>
    <row r="83" spans="1:17" x14ac:dyDescent="0.3">
      <c r="A83" s="4" t="s">
        <v>0</v>
      </c>
      <c r="B83" s="4" t="s">
        <v>151</v>
      </c>
      <c r="C83" s="4" t="s">
        <v>152</v>
      </c>
      <c r="D83" s="4" t="s">
        <v>7</v>
      </c>
      <c r="F83" s="4">
        <v>474</v>
      </c>
      <c r="G83" s="4" t="s">
        <v>66</v>
      </c>
      <c r="I83" s="4" t="s">
        <v>153</v>
      </c>
    </row>
    <row r="84" spans="1:17" x14ac:dyDescent="0.3">
      <c r="A84" s="4" t="s">
        <v>72</v>
      </c>
      <c r="B84" s="4" t="s">
        <v>154</v>
      </c>
      <c r="C84" s="4" t="s">
        <v>155</v>
      </c>
      <c r="D84" s="4" t="s">
        <v>7</v>
      </c>
      <c r="F84" s="4">
        <v>528</v>
      </c>
      <c r="G84" s="4" t="s">
        <v>66</v>
      </c>
      <c r="I84" s="4" t="s">
        <v>156</v>
      </c>
    </row>
    <row r="85" spans="1:17" x14ac:dyDescent="0.3">
      <c r="A85" s="4" t="s">
        <v>72</v>
      </c>
      <c r="B85" s="4" t="s">
        <v>157</v>
      </c>
      <c r="C85" s="4" t="s">
        <v>158</v>
      </c>
      <c r="D85" s="4" t="s">
        <v>7</v>
      </c>
      <c r="F85" s="4">
        <v>554</v>
      </c>
      <c r="G85" s="4" t="s">
        <v>66</v>
      </c>
      <c r="I85" s="4" t="s">
        <v>159</v>
      </c>
    </row>
    <row r="86" spans="1:17" x14ac:dyDescent="0.3">
      <c r="A86" s="4" t="s">
        <v>160</v>
      </c>
      <c r="B86" s="4" t="s">
        <v>161</v>
      </c>
      <c r="C86" s="4" t="s">
        <v>162</v>
      </c>
      <c r="D86" s="4" t="s">
        <v>163</v>
      </c>
      <c r="F86" s="4">
        <v>617</v>
      </c>
      <c r="G86" s="4" t="s">
        <v>66</v>
      </c>
      <c r="I86" s="4" t="s">
        <v>164</v>
      </c>
    </row>
    <row r="87" spans="1:17" x14ac:dyDescent="0.3">
      <c r="A87" s="4" t="s">
        <v>41</v>
      </c>
      <c r="B87" s="4" t="s">
        <v>92</v>
      </c>
      <c r="C87" s="4" t="s">
        <v>165</v>
      </c>
      <c r="D87" s="4" t="s">
        <v>7</v>
      </c>
      <c r="F87" s="4">
        <v>643</v>
      </c>
      <c r="G87" s="4" t="s">
        <v>66</v>
      </c>
      <c r="I87" s="4" t="s">
        <v>166</v>
      </c>
    </row>
    <row r="88" spans="1:17" x14ac:dyDescent="0.3">
      <c r="A88" s="4" t="s">
        <v>0</v>
      </c>
      <c r="B88" s="4" t="s">
        <v>358</v>
      </c>
      <c r="C88" s="4" t="s">
        <v>167</v>
      </c>
      <c r="F88" s="4">
        <v>662</v>
      </c>
    </row>
    <row r="89" spans="1:17" x14ac:dyDescent="0.3">
      <c r="A89" s="4" t="s">
        <v>72</v>
      </c>
      <c r="B89" s="4" t="s">
        <v>4</v>
      </c>
      <c r="C89" s="4" t="s">
        <v>168</v>
      </c>
      <c r="D89" s="4" t="s">
        <v>6</v>
      </c>
      <c r="E89" s="4">
        <v>30</v>
      </c>
      <c r="F89" s="4">
        <v>665</v>
      </c>
      <c r="G89" s="4" t="s">
        <v>6</v>
      </c>
      <c r="I89" s="4" t="s">
        <v>100</v>
      </c>
      <c r="K89" s="4" t="s">
        <v>169</v>
      </c>
    </row>
    <row r="90" spans="1:17" x14ac:dyDescent="0.3">
      <c r="A90" s="4" t="s">
        <v>10</v>
      </c>
      <c r="B90" s="4" t="s">
        <v>256</v>
      </c>
      <c r="C90" s="4" t="s">
        <v>170</v>
      </c>
      <c r="F90" s="4">
        <v>680</v>
      </c>
    </row>
    <row r="91" spans="1:17" x14ac:dyDescent="0.3">
      <c r="A91" s="4" t="s">
        <v>72</v>
      </c>
      <c r="B91" s="4" t="s">
        <v>171</v>
      </c>
      <c r="C91" s="4" t="s">
        <v>172</v>
      </c>
      <c r="F91" s="4">
        <v>680</v>
      </c>
    </row>
    <row r="92" spans="1:17" x14ac:dyDescent="0.3">
      <c r="A92" s="4" t="s">
        <v>106</v>
      </c>
      <c r="B92" s="4" t="s">
        <v>107</v>
      </c>
      <c r="C92" s="4" t="s">
        <v>173</v>
      </c>
      <c r="D92" s="4" t="s">
        <v>7</v>
      </c>
      <c r="F92" s="4">
        <v>694.2</v>
      </c>
      <c r="G92" s="4" t="s">
        <v>66</v>
      </c>
      <c r="I92" s="4" t="s">
        <v>174</v>
      </c>
    </row>
    <row r="93" spans="1:17" x14ac:dyDescent="0.3">
      <c r="A93" s="4" t="s">
        <v>10</v>
      </c>
      <c r="B93" s="4" t="s">
        <v>84</v>
      </c>
      <c r="C93" s="4" t="s">
        <v>175</v>
      </c>
      <c r="D93" s="4" t="s">
        <v>7</v>
      </c>
      <c r="F93" s="4">
        <v>710</v>
      </c>
      <c r="G93" s="4" t="s">
        <v>66</v>
      </c>
      <c r="I93" s="4" t="s">
        <v>176</v>
      </c>
    </row>
    <row r="94" spans="1:17" x14ac:dyDescent="0.3">
      <c r="A94" s="4" t="s">
        <v>0</v>
      </c>
      <c r="B94" s="4" t="s">
        <v>21</v>
      </c>
      <c r="C94" s="4" t="s">
        <v>177</v>
      </c>
      <c r="F94" s="4">
        <v>784</v>
      </c>
      <c r="Q94" s="6"/>
    </row>
    <row r="95" spans="1:17" x14ac:dyDescent="0.3">
      <c r="A95" s="4" t="s">
        <v>31</v>
      </c>
      <c r="B95" s="4" t="s">
        <v>141</v>
      </c>
      <c r="C95" s="4" t="s">
        <v>178</v>
      </c>
      <c r="D95" s="4" t="s">
        <v>7</v>
      </c>
      <c r="F95" s="4">
        <v>819</v>
      </c>
      <c r="G95" s="4" t="s">
        <v>66</v>
      </c>
      <c r="I95" s="4" t="s">
        <v>179</v>
      </c>
    </row>
    <row r="96" spans="1:17" x14ac:dyDescent="0.3">
      <c r="A96" s="4" t="s">
        <v>0</v>
      </c>
      <c r="B96" s="4" t="s">
        <v>49</v>
      </c>
      <c r="C96" s="4" t="s">
        <v>180</v>
      </c>
      <c r="F96" s="4">
        <v>920</v>
      </c>
      <c r="G96" s="4" t="s">
        <v>66</v>
      </c>
      <c r="I96" s="4" t="s">
        <v>181</v>
      </c>
    </row>
    <row r="97" spans="1:17" x14ac:dyDescent="0.3">
      <c r="A97" s="4" t="s">
        <v>182</v>
      </c>
      <c r="B97" s="4" t="s">
        <v>21</v>
      </c>
      <c r="C97" s="4" t="s">
        <v>183</v>
      </c>
      <c r="F97" s="4">
        <v>947</v>
      </c>
      <c r="G97" s="4" t="s">
        <v>66</v>
      </c>
      <c r="I97" s="4" t="s">
        <v>184</v>
      </c>
    </row>
    <row r="98" spans="1:17" x14ac:dyDescent="0.3">
      <c r="A98" s="4" t="s">
        <v>72</v>
      </c>
      <c r="B98" s="4" t="s">
        <v>42</v>
      </c>
      <c r="C98" s="4" t="s">
        <v>185</v>
      </c>
      <c r="D98" s="4" t="s">
        <v>6</v>
      </c>
      <c r="E98" s="4">
        <v>138</v>
      </c>
      <c r="F98" s="4">
        <v>970</v>
      </c>
      <c r="G98" s="4" t="s">
        <v>6</v>
      </c>
      <c r="I98" s="4" t="s">
        <v>186</v>
      </c>
      <c r="J98" s="4" t="s">
        <v>187</v>
      </c>
      <c r="K98" s="4" t="s">
        <v>188</v>
      </c>
      <c r="L98" s="4" t="s">
        <v>189</v>
      </c>
    </row>
    <row r="99" spans="1:17" x14ac:dyDescent="0.3">
      <c r="A99" s="4" t="s">
        <v>56</v>
      </c>
      <c r="B99" s="4" t="s">
        <v>42</v>
      </c>
      <c r="C99" s="4" t="s">
        <v>190</v>
      </c>
      <c r="D99" s="4" t="s">
        <v>66</v>
      </c>
      <c r="F99" s="4">
        <v>973</v>
      </c>
      <c r="G99" s="4" t="s">
        <v>6</v>
      </c>
    </row>
    <row r="100" spans="1:17" x14ac:dyDescent="0.3">
      <c r="A100" s="4" t="s">
        <v>191</v>
      </c>
      <c r="B100" s="4" t="s">
        <v>192</v>
      </c>
      <c r="C100" s="4" t="s">
        <v>193</v>
      </c>
      <c r="D100" s="4" t="s">
        <v>7</v>
      </c>
      <c r="F100" s="4">
        <v>1060</v>
      </c>
      <c r="G100" s="4" t="s">
        <v>66</v>
      </c>
      <c r="I100" s="4" t="s">
        <v>194</v>
      </c>
    </row>
    <row r="101" spans="1:17" x14ac:dyDescent="0.3">
      <c r="A101" s="4" t="s">
        <v>0</v>
      </c>
      <c r="B101" s="4" t="s">
        <v>21</v>
      </c>
      <c r="C101" s="4" t="s">
        <v>195</v>
      </c>
      <c r="D101" s="4" t="s">
        <v>7</v>
      </c>
      <c r="F101" s="4">
        <v>1100</v>
      </c>
      <c r="G101" s="4" t="s">
        <v>66</v>
      </c>
      <c r="I101" s="4" t="s">
        <v>196</v>
      </c>
    </row>
    <row r="102" spans="1:17" x14ac:dyDescent="0.3">
      <c r="A102" s="4" t="s">
        <v>0</v>
      </c>
      <c r="B102" s="4" t="s">
        <v>42</v>
      </c>
      <c r="C102" s="4" t="s">
        <v>197</v>
      </c>
      <c r="F102" s="4">
        <v>1110</v>
      </c>
      <c r="G102" s="4" t="s">
        <v>66</v>
      </c>
      <c r="I102" s="4" t="s">
        <v>198</v>
      </c>
    </row>
    <row r="103" spans="1:17" x14ac:dyDescent="0.3">
      <c r="A103" s="4" t="s">
        <v>10</v>
      </c>
      <c r="B103" s="4" t="s">
        <v>199</v>
      </c>
      <c r="C103" s="4" t="s">
        <v>200</v>
      </c>
      <c r="D103" s="4" t="s">
        <v>66</v>
      </c>
      <c r="F103" s="4">
        <f>790+330</f>
        <v>1120</v>
      </c>
      <c r="G103" s="4" t="s">
        <v>6</v>
      </c>
    </row>
    <row r="104" spans="1:17" x14ac:dyDescent="0.3">
      <c r="A104" s="4" t="s">
        <v>72</v>
      </c>
      <c r="B104" s="4" t="s">
        <v>11</v>
      </c>
      <c r="C104" s="4" t="s">
        <v>201</v>
      </c>
      <c r="F104" s="4">
        <v>1142</v>
      </c>
    </row>
    <row r="105" spans="1:17" x14ac:dyDescent="0.3">
      <c r="A105" s="4" t="s">
        <v>0</v>
      </c>
      <c r="B105" s="4" t="s">
        <v>141</v>
      </c>
      <c r="C105" s="4" t="s">
        <v>202</v>
      </c>
      <c r="D105" s="4" t="s">
        <v>7</v>
      </c>
      <c r="F105" s="4">
        <v>1160</v>
      </c>
      <c r="G105" s="4" t="s">
        <v>66</v>
      </c>
      <c r="I105" s="4" t="s">
        <v>203</v>
      </c>
    </row>
    <row r="106" spans="1:17" x14ac:dyDescent="0.3">
      <c r="A106" s="4" t="s">
        <v>0</v>
      </c>
      <c r="B106" s="4" t="s">
        <v>205</v>
      </c>
      <c r="C106" s="4" t="s">
        <v>206</v>
      </c>
      <c r="F106" s="4">
        <v>1200</v>
      </c>
    </row>
    <row r="107" spans="1:17" x14ac:dyDescent="0.3">
      <c r="A107" s="4" t="s">
        <v>0</v>
      </c>
      <c r="B107" s="4" t="s">
        <v>51</v>
      </c>
      <c r="C107" s="4" t="s">
        <v>207</v>
      </c>
      <c r="D107" s="4" t="s">
        <v>7</v>
      </c>
      <c r="F107" s="4">
        <v>1236</v>
      </c>
      <c r="G107" s="4" t="s">
        <v>66</v>
      </c>
      <c r="I107" s="4" t="s">
        <v>208</v>
      </c>
    </row>
    <row r="108" spans="1:17" s="8" customFormat="1" x14ac:dyDescent="0.3">
      <c r="A108" s="4" t="s">
        <v>31</v>
      </c>
      <c r="B108" s="4" t="s">
        <v>359</v>
      </c>
      <c r="C108" s="4" t="s">
        <v>209</v>
      </c>
      <c r="D108" s="4" t="s">
        <v>7</v>
      </c>
      <c r="E108" s="4"/>
      <c r="F108" s="4">
        <v>1312</v>
      </c>
      <c r="G108" s="4" t="s">
        <v>66</v>
      </c>
      <c r="H108" s="4"/>
      <c r="I108" s="4" t="s">
        <v>210</v>
      </c>
      <c r="J108" s="4"/>
      <c r="K108" s="4"/>
      <c r="L108" s="4"/>
      <c r="M108" s="4"/>
      <c r="N108" s="4"/>
      <c r="O108" s="4"/>
      <c r="P108" s="4"/>
      <c r="Q108" s="4"/>
    </row>
    <row r="109" spans="1:17" x14ac:dyDescent="0.3">
      <c r="A109" s="4" t="s">
        <v>106</v>
      </c>
      <c r="B109" s="4" t="s">
        <v>211</v>
      </c>
      <c r="C109" s="4" t="s">
        <v>212</v>
      </c>
      <c r="D109" s="4" t="s">
        <v>7</v>
      </c>
      <c r="F109" s="4">
        <v>1320</v>
      </c>
      <c r="G109" s="4" t="s">
        <v>66</v>
      </c>
      <c r="I109" s="4" t="s">
        <v>213</v>
      </c>
      <c r="Q109" s="9"/>
    </row>
    <row r="110" spans="1:17" x14ac:dyDescent="0.3">
      <c r="A110" s="4" t="s">
        <v>72</v>
      </c>
      <c r="B110" s="4" t="s">
        <v>42</v>
      </c>
      <c r="C110" s="4" t="s">
        <v>214</v>
      </c>
      <c r="D110" s="4" t="s">
        <v>7</v>
      </c>
      <c r="F110" s="4">
        <v>1400</v>
      </c>
      <c r="G110" s="4" t="s">
        <v>66</v>
      </c>
    </row>
    <row r="111" spans="1:17" x14ac:dyDescent="0.3">
      <c r="A111" s="4" t="s">
        <v>0</v>
      </c>
      <c r="B111" s="4" t="s">
        <v>62</v>
      </c>
      <c r="C111" s="4" t="s">
        <v>215</v>
      </c>
      <c r="F111" s="4">
        <v>1500</v>
      </c>
    </row>
    <row r="112" spans="1:17" x14ac:dyDescent="0.3">
      <c r="A112" s="4" t="s">
        <v>0</v>
      </c>
      <c r="B112" s="4" t="s">
        <v>21</v>
      </c>
      <c r="C112" s="4" t="s">
        <v>216</v>
      </c>
      <c r="F112" s="4">
        <v>1500</v>
      </c>
      <c r="G112" s="4" t="s">
        <v>66</v>
      </c>
      <c r="I112" s="4" t="s">
        <v>217</v>
      </c>
    </row>
    <row r="113" spans="1:9" x14ac:dyDescent="0.3">
      <c r="A113" s="4" t="s">
        <v>72</v>
      </c>
      <c r="B113" s="4" t="s">
        <v>125</v>
      </c>
      <c r="C113" s="4" t="s">
        <v>221</v>
      </c>
      <c r="D113" s="4" t="s">
        <v>7</v>
      </c>
      <c r="F113" s="4">
        <v>1700</v>
      </c>
      <c r="G113" s="4" t="s">
        <v>66</v>
      </c>
      <c r="I113" s="4" t="s">
        <v>222</v>
      </c>
    </row>
    <row r="114" spans="1:9" x14ac:dyDescent="0.3">
      <c r="A114" s="4" t="s">
        <v>218</v>
      </c>
      <c r="B114" s="4" t="s">
        <v>141</v>
      </c>
      <c r="C114" s="4" t="s">
        <v>219</v>
      </c>
      <c r="D114" s="4" t="s">
        <v>7</v>
      </c>
      <c r="F114" s="4">
        <v>1700</v>
      </c>
      <c r="G114" s="4" t="s">
        <v>66</v>
      </c>
      <c r="I114" s="4" t="s">
        <v>220</v>
      </c>
    </row>
    <row r="115" spans="1:9" x14ac:dyDescent="0.3">
      <c r="A115" s="4" t="s">
        <v>106</v>
      </c>
      <c r="B115" s="4" t="s">
        <v>223</v>
      </c>
      <c r="C115" s="4" t="s">
        <v>224</v>
      </c>
      <c r="F115" s="4">
        <v>1855</v>
      </c>
    </row>
    <row r="116" spans="1:9" x14ac:dyDescent="0.3">
      <c r="A116" s="4" t="s">
        <v>56</v>
      </c>
      <c r="B116" s="4" t="s">
        <v>62</v>
      </c>
      <c r="C116" s="4" t="s">
        <v>225</v>
      </c>
      <c r="F116" s="4">
        <v>1988</v>
      </c>
    </row>
    <row r="117" spans="1:9" x14ac:dyDescent="0.3">
      <c r="A117" s="4" t="s">
        <v>72</v>
      </c>
      <c r="B117" s="4" t="s">
        <v>42</v>
      </c>
      <c r="C117" s="4" t="s">
        <v>226</v>
      </c>
      <c r="D117" s="4" t="s">
        <v>66</v>
      </c>
      <c r="F117" s="4">
        <v>2000</v>
      </c>
      <c r="G117" s="4" t="s">
        <v>66</v>
      </c>
    </row>
    <row r="118" spans="1:9" x14ac:dyDescent="0.3">
      <c r="A118" s="4" t="s">
        <v>72</v>
      </c>
      <c r="B118" s="4" t="s">
        <v>42</v>
      </c>
      <c r="C118" s="4" t="s">
        <v>227</v>
      </c>
      <c r="D118" s="4" t="s">
        <v>6</v>
      </c>
      <c r="F118" s="4">
        <v>2060</v>
      </c>
      <c r="G118" s="4" t="s">
        <v>66</v>
      </c>
      <c r="I118" s="4" t="s">
        <v>228</v>
      </c>
    </row>
    <row r="119" spans="1:9" x14ac:dyDescent="0.3">
      <c r="A119" s="4" t="s">
        <v>0</v>
      </c>
      <c r="B119" s="4" t="s">
        <v>42</v>
      </c>
      <c r="C119" s="4" t="s">
        <v>229</v>
      </c>
      <c r="F119" s="4">
        <v>2491</v>
      </c>
      <c r="G119" s="4" t="s">
        <v>66</v>
      </c>
      <c r="I119" s="4" t="s">
        <v>230</v>
      </c>
    </row>
    <row r="120" spans="1:9" x14ac:dyDescent="0.3">
      <c r="A120" s="4" t="s">
        <v>10</v>
      </c>
      <c r="B120" s="4" t="s">
        <v>199</v>
      </c>
      <c r="C120" s="4" t="s">
        <v>231</v>
      </c>
      <c r="F120" s="4">
        <v>3030</v>
      </c>
    </row>
    <row r="121" spans="1:9" x14ac:dyDescent="0.3">
      <c r="A121" s="4" t="s">
        <v>56</v>
      </c>
      <c r="B121" s="4" t="s">
        <v>135</v>
      </c>
      <c r="C121" s="4" t="s">
        <v>232</v>
      </c>
      <c r="F121" s="4">
        <v>3196</v>
      </c>
    </row>
    <row r="122" spans="1:9" x14ac:dyDescent="0.3">
      <c r="A122" s="4" t="s">
        <v>0</v>
      </c>
      <c r="B122" s="4" t="s">
        <v>256</v>
      </c>
      <c r="C122" s="4" t="s">
        <v>233</v>
      </c>
      <c r="F122" s="4">
        <v>4130</v>
      </c>
    </row>
    <row r="123" spans="1:9" x14ac:dyDescent="0.3">
      <c r="A123" s="4" t="s">
        <v>72</v>
      </c>
      <c r="B123" s="4" t="s">
        <v>42</v>
      </c>
      <c r="C123" s="4" t="s">
        <v>234</v>
      </c>
      <c r="D123" s="4" t="s">
        <v>7</v>
      </c>
      <c r="F123" s="4">
        <v>5924</v>
      </c>
      <c r="G123" s="4" t="s">
        <v>66</v>
      </c>
      <c r="I123" s="4" t="s">
        <v>235</v>
      </c>
    </row>
    <row r="124" spans="1:9" x14ac:dyDescent="0.3">
      <c r="A124" s="4" t="s">
        <v>72</v>
      </c>
      <c r="B124" s="4" t="s">
        <v>141</v>
      </c>
      <c r="C124" s="4" t="s">
        <v>236</v>
      </c>
      <c r="D124" s="4" t="s">
        <v>7</v>
      </c>
      <c r="F124" s="4">
        <v>6460</v>
      </c>
      <c r="G124" s="4" t="s">
        <v>66</v>
      </c>
      <c r="I124" s="4" t="s">
        <v>237</v>
      </c>
    </row>
    <row r="125" spans="1:9" x14ac:dyDescent="0.3">
      <c r="A125" s="4" t="s">
        <v>0</v>
      </c>
      <c r="B125" s="4" t="s">
        <v>62</v>
      </c>
      <c r="C125" s="4" t="s">
        <v>238</v>
      </c>
      <c r="D125" s="4" t="s">
        <v>7</v>
      </c>
      <c r="F125" s="4">
        <v>7190</v>
      </c>
      <c r="G125" s="4" t="s">
        <v>66</v>
      </c>
      <c r="I125" s="4" t="s">
        <v>239</v>
      </c>
    </row>
    <row r="126" spans="1:9" x14ac:dyDescent="0.3">
      <c r="A126" s="4" t="s">
        <v>72</v>
      </c>
      <c r="B126" s="4" t="s">
        <v>62</v>
      </c>
      <c r="C126" s="4" t="s">
        <v>240</v>
      </c>
      <c r="D126" s="4" t="s">
        <v>7</v>
      </c>
      <c r="F126" s="4">
        <v>8000</v>
      </c>
      <c r="G126" s="4" t="s">
        <v>66</v>
      </c>
      <c r="I126" s="4" t="s">
        <v>241</v>
      </c>
    </row>
    <row r="127" spans="1:9" x14ac:dyDescent="0.3">
      <c r="A127" s="4" t="s">
        <v>242</v>
      </c>
      <c r="B127" s="4" t="s">
        <v>84</v>
      </c>
      <c r="C127" s="4" t="s">
        <v>243</v>
      </c>
      <c r="F127" s="4">
        <v>8143</v>
      </c>
    </row>
    <row r="128" spans="1:9" x14ac:dyDescent="0.3">
      <c r="A128" s="4" t="s">
        <v>72</v>
      </c>
      <c r="B128" s="4" t="s">
        <v>171</v>
      </c>
      <c r="C128" s="4" t="s">
        <v>244</v>
      </c>
      <c r="D128" s="4" t="s">
        <v>6</v>
      </c>
      <c r="E128" s="4" t="s">
        <v>245</v>
      </c>
      <c r="F128" s="4">
        <v>8713</v>
      </c>
      <c r="G128" s="4" t="s">
        <v>6</v>
      </c>
      <c r="I128" s="4" t="s">
        <v>246</v>
      </c>
    </row>
    <row r="129" spans="1:17" x14ac:dyDescent="0.3">
      <c r="A129" s="4" t="s">
        <v>72</v>
      </c>
      <c r="B129" s="4" t="s">
        <v>247</v>
      </c>
      <c r="C129" s="4" t="s">
        <v>248</v>
      </c>
      <c r="D129" s="4" t="s">
        <v>7</v>
      </c>
      <c r="F129" s="4">
        <v>9479</v>
      </c>
      <c r="G129" s="4" t="s">
        <v>66</v>
      </c>
      <c r="I129" s="4" t="s">
        <v>249</v>
      </c>
    </row>
    <row r="130" spans="1:17" x14ac:dyDescent="0.3">
      <c r="A130" s="4" t="s">
        <v>250</v>
      </c>
      <c r="B130" s="4" t="s">
        <v>359</v>
      </c>
      <c r="C130" s="4" t="s">
        <v>251</v>
      </c>
      <c r="D130" s="4" t="s">
        <v>7</v>
      </c>
      <c r="F130" s="4">
        <v>11000</v>
      </c>
      <c r="G130" s="4" t="s">
        <v>66</v>
      </c>
      <c r="I130" s="4" t="s">
        <v>252</v>
      </c>
    </row>
    <row r="131" spans="1:17" x14ac:dyDescent="0.3">
      <c r="A131" s="4" t="s">
        <v>106</v>
      </c>
      <c r="B131" s="4" t="s">
        <v>253</v>
      </c>
      <c r="C131" s="4" t="s">
        <v>254</v>
      </c>
      <c r="D131" s="4" t="s">
        <v>66</v>
      </c>
      <c r="F131" s="4">
        <v>11300</v>
      </c>
      <c r="G131" s="4" t="s">
        <v>6</v>
      </c>
      <c r="I131" s="4" t="s">
        <v>255</v>
      </c>
    </row>
    <row r="132" spans="1:17" x14ac:dyDescent="0.3">
      <c r="A132" s="4" t="s">
        <v>106</v>
      </c>
      <c r="B132" s="4" t="s">
        <v>256</v>
      </c>
      <c r="C132" s="4" t="s">
        <v>257</v>
      </c>
      <c r="D132" s="4" t="s">
        <v>7</v>
      </c>
      <c r="F132" s="4">
        <v>11850</v>
      </c>
      <c r="I132" s="4" t="s">
        <v>258</v>
      </c>
    </row>
    <row r="133" spans="1:17" s="8" customFormat="1" x14ac:dyDescent="0.3">
      <c r="A133" s="4" t="s">
        <v>259</v>
      </c>
      <c r="B133" s="4" t="s">
        <v>42</v>
      </c>
      <c r="C133" s="4" t="s">
        <v>260</v>
      </c>
      <c r="D133" s="4" t="s">
        <v>66</v>
      </c>
      <c r="E133" s="4"/>
      <c r="F133" s="4">
        <v>14205</v>
      </c>
      <c r="G133" s="4" t="s">
        <v>66</v>
      </c>
      <c r="H133" s="4"/>
      <c r="I133" s="4" t="s">
        <v>261</v>
      </c>
      <c r="J133" s="4"/>
      <c r="K133" s="4"/>
      <c r="L133" s="4"/>
      <c r="M133" s="4"/>
      <c r="N133" s="4"/>
      <c r="O133" s="4"/>
      <c r="P133" s="4"/>
      <c r="Q133" s="4"/>
    </row>
    <row r="134" spans="1:17" x14ac:dyDescent="0.3">
      <c r="A134" s="4" t="s">
        <v>56</v>
      </c>
      <c r="B134" s="4" t="s">
        <v>253</v>
      </c>
      <c r="C134" s="4" t="s">
        <v>262</v>
      </c>
      <c r="F134" s="4">
        <v>15900</v>
      </c>
    </row>
    <row r="135" spans="1:17" x14ac:dyDescent="0.3">
      <c r="A135" s="4" t="s">
        <v>56</v>
      </c>
      <c r="B135" s="4" t="s">
        <v>263</v>
      </c>
      <c r="C135" s="4" t="s">
        <v>264</v>
      </c>
      <c r="F135" s="4">
        <v>16990</v>
      </c>
    </row>
    <row r="136" spans="1:17" x14ac:dyDescent="0.3">
      <c r="A136" s="4" t="s">
        <v>13</v>
      </c>
      <c r="B136" s="4" t="s">
        <v>11</v>
      </c>
      <c r="C136" s="4" t="s">
        <v>265</v>
      </c>
      <c r="D136" s="4" t="s">
        <v>7</v>
      </c>
      <c r="F136" s="4">
        <v>18570</v>
      </c>
      <c r="G136" s="4" t="s">
        <v>66</v>
      </c>
      <c r="I136" s="4" t="s">
        <v>266</v>
      </c>
    </row>
    <row r="137" spans="1:17" s="8" customFormat="1" x14ac:dyDescent="0.3">
      <c r="A137" s="4" t="s">
        <v>72</v>
      </c>
      <c r="B137" s="4" t="s">
        <v>267</v>
      </c>
      <c r="C137" s="4" t="s">
        <v>268</v>
      </c>
      <c r="D137" s="4" t="s">
        <v>66</v>
      </c>
      <c r="E137" s="4"/>
      <c r="F137" s="4">
        <v>19000</v>
      </c>
      <c r="G137" s="4" t="s">
        <v>66</v>
      </c>
      <c r="H137" s="4"/>
      <c r="I137" s="4" t="s">
        <v>269</v>
      </c>
      <c r="J137" s="4"/>
      <c r="K137" s="4"/>
      <c r="L137" s="4"/>
      <c r="M137" s="4"/>
      <c r="N137" s="4"/>
      <c r="O137" s="4"/>
      <c r="P137" s="4"/>
      <c r="Q137" s="4"/>
    </row>
    <row r="138" spans="1:17" x14ac:dyDescent="0.3">
      <c r="A138" s="4" t="s">
        <v>106</v>
      </c>
      <c r="B138" s="4" t="s">
        <v>270</v>
      </c>
      <c r="C138" s="4" t="s">
        <v>271</v>
      </c>
      <c r="D138" s="4" t="s">
        <v>7</v>
      </c>
      <c r="F138" s="4">
        <v>21500</v>
      </c>
      <c r="G138" s="4" t="s">
        <v>66</v>
      </c>
      <c r="I138" s="4" t="s">
        <v>272</v>
      </c>
      <c r="Q138" s="9"/>
    </row>
    <row r="139" spans="1:17" x14ac:dyDescent="0.3">
      <c r="A139" s="4" t="s">
        <v>72</v>
      </c>
      <c r="B139" s="4" t="s">
        <v>199</v>
      </c>
      <c r="C139" s="4" t="s">
        <v>273</v>
      </c>
      <c r="D139" s="4" t="s">
        <v>7</v>
      </c>
      <c r="F139" s="4">
        <v>30016</v>
      </c>
      <c r="G139" s="4" t="s">
        <v>66</v>
      </c>
      <c r="I139" s="4" t="s">
        <v>274</v>
      </c>
    </row>
    <row r="140" spans="1:17" x14ac:dyDescent="0.3">
      <c r="A140" s="4" t="s">
        <v>106</v>
      </c>
      <c r="B140" s="4" t="s">
        <v>107</v>
      </c>
      <c r="C140" s="4" t="s">
        <v>275</v>
      </c>
      <c r="D140" s="4" t="s">
        <v>6</v>
      </c>
      <c r="E140" s="4" t="s">
        <v>132</v>
      </c>
      <c r="F140" s="4">
        <v>40276</v>
      </c>
      <c r="G140" s="4" t="s">
        <v>6</v>
      </c>
      <c r="I140" s="4" t="s">
        <v>276</v>
      </c>
    </row>
    <row r="141" spans="1:17" x14ac:dyDescent="0.3">
      <c r="A141" s="4" t="s">
        <v>56</v>
      </c>
      <c r="B141" s="4" t="s">
        <v>21</v>
      </c>
      <c r="C141" s="4" t="s">
        <v>277</v>
      </c>
      <c r="D141" s="4" t="s">
        <v>7</v>
      </c>
      <c r="F141" s="4">
        <v>49680</v>
      </c>
      <c r="G141" s="4" t="s">
        <v>66</v>
      </c>
      <c r="H141" s="4">
        <f>AVERAGE(F129:F141)</f>
        <v>20751.23076923077</v>
      </c>
      <c r="I141" s="4" t="s">
        <v>278</v>
      </c>
    </row>
    <row r="142" spans="1:17" x14ac:dyDescent="0.3">
      <c r="A142" s="4" t="s">
        <v>259</v>
      </c>
      <c r="B142" s="4" t="s">
        <v>151</v>
      </c>
      <c r="C142" s="4" t="s">
        <v>279</v>
      </c>
      <c r="D142" s="4" t="s">
        <v>280</v>
      </c>
      <c r="F142" s="4">
        <v>73866</v>
      </c>
      <c r="G142" s="4" t="s">
        <v>6</v>
      </c>
      <c r="I142" s="4" t="s">
        <v>281</v>
      </c>
    </row>
    <row r="143" spans="1:17" x14ac:dyDescent="0.3">
      <c r="A143" s="4" t="s">
        <v>106</v>
      </c>
      <c r="B143" s="4" t="s">
        <v>223</v>
      </c>
      <c r="C143" s="4" t="s">
        <v>282</v>
      </c>
      <c r="D143" s="4" t="s">
        <v>6</v>
      </c>
      <c r="F143" s="4">
        <v>79000</v>
      </c>
      <c r="G143" s="4" t="s">
        <v>6</v>
      </c>
      <c r="I143" s="4" t="s">
        <v>283</v>
      </c>
    </row>
    <row r="144" spans="1:17" x14ac:dyDescent="0.3">
      <c r="A144" s="4" t="s">
        <v>0</v>
      </c>
      <c r="B144" s="4" t="s">
        <v>42</v>
      </c>
      <c r="C144" s="4" t="s">
        <v>284</v>
      </c>
      <c r="D144" s="4" t="s">
        <v>6</v>
      </c>
      <c r="F144" s="4">
        <v>96000</v>
      </c>
      <c r="G144" s="4" t="s">
        <v>6</v>
      </c>
    </row>
    <row r="145" spans="1:9" x14ac:dyDescent="0.3">
      <c r="A145" s="4" t="s">
        <v>285</v>
      </c>
      <c r="B145" s="4" t="s">
        <v>286</v>
      </c>
      <c r="C145" s="4" t="s">
        <v>287</v>
      </c>
      <c r="D145" s="4" t="s">
        <v>6</v>
      </c>
      <c r="E145" s="4" t="s">
        <v>288</v>
      </c>
      <c r="F145" s="4">
        <v>192000</v>
      </c>
      <c r="G145" s="4" t="s">
        <v>6</v>
      </c>
      <c r="I145" s="4" t="s">
        <v>289</v>
      </c>
    </row>
    <row r="146" spans="1:9" x14ac:dyDescent="0.3">
      <c r="A146" s="4" t="s">
        <v>290</v>
      </c>
      <c r="B146" s="4" t="s">
        <v>291</v>
      </c>
      <c r="C146" s="4" t="s">
        <v>292</v>
      </c>
      <c r="D146" s="4" t="s">
        <v>7</v>
      </c>
      <c r="F146" s="4">
        <v>382000</v>
      </c>
      <c r="G146" s="4" t="s">
        <v>66</v>
      </c>
      <c r="I146" s="4" t="s">
        <v>293</v>
      </c>
    </row>
    <row r="147" spans="1:9" x14ac:dyDescent="0.3">
      <c r="A147" s="4" t="s">
        <v>191</v>
      </c>
      <c r="B147" s="4" t="s">
        <v>42</v>
      </c>
      <c r="C147" s="4" t="s">
        <v>294</v>
      </c>
      <c r="D147" s="4" t="s">
        <v>7</v>
      </c>
      <c r="F147" s="4">
        <v>490000</v>
      </c>
      <c r="G147" s="4" t="s">
        <v>66</v>
      </c>
    </row>
    <row r="148" spans="1:9" x14ac:dyDescent="0.3">
      <c r="A148" s="4" t="s">
        <v>97</v>
      </c>
      <c r="B148" s="4" t="s">
        <v>84</v>
      </c>
      <c r="C148" s="4" t="s">
        <v>295</v>
      </c>
      <c r="F148" s="4">
        <v>765000</v>
      </c>
    </row>
    <row r="149" spans="1:9" x14ac:dyDescent="0.3">
      <c r="A149" s="4" t="s">
        <v>31</v>
      </c>
      <c r="B149" s="4" t="s">
        <v>51</v>
      </c>
      <c r="C149" s="4" t="s">
        <v>296</v>
      </c>
      <c r="D149" s="4" t="s">
        <v>7</v>
      </c>
      <c r="F149" s="1">
        <v>3400000</v>
      </c>
      <c r="G149" s="4" t="s">
        <v>66</v>
      </c>
      <c r="I149" s="4" t="s">
        <v>297</v>
      </c>
    </row>
    <row r="150" spans="1:9" x14ac:dyDescent="0.3">
      <c r="A150" s="4" t="s">
        <v>298</v>
      </c>
      <c r="B150" s="4" t="s">
        <v>223</v>
      </c>
      <c r="C150" s="4" t="s">
        <v>299</v>
      </c>
      <c r="D150" s="4" t="s">
        <v>6</v>
      </c>
      <c r="E150" s="4" t="s">
        <v>300</v>
      </c>
      <c r="F150" s="4" t="s">
        <v>7</v>
      </c>
      <c r="G150" s="4" t="s">
        <v>6</v>
      </c>
      <c r="H150" s="4" t="s">
        <v>301</v>
      </c>
    </row>
    <row r="151" spans="1:9" x14ac:dyDescent="0.3">
      <c r="A151" s="4" t="s">
        <v>302</v>
      </c>
      <c r="B151" s="4" t="s">
        <v>303</v>
      </c>
      <c r="C151" s="4" t="s">
        <v>304</v>
      </c>
      <c r="D151" s="7" t="s">
        <v>305</v>
      </c>
      <c r="E151" s="7" t="s">
        <v>306</v>
      </c>
      <c r="F151" s="7" t="s">
        <v>307</v>
      </c>
      <c r="G151" s="7" t="s">
        <v>308</v>
      </c>
      <c r="H151" s="7"/>
      <c r="I151" s="7" t="s">
        <v>309</v>
      </c>
    </row>
    <row r="152" spans="1:9" x14ac:dyDescent="0.3">
      <c r="A152" s="4" t="s">
        <v>106</v>
      </c>
      <c r="B152" s="4" t="s">
        <v>192</v>
      </c>
      <c r="C152" s="4" t="s">
        <v>320</v>
      </c>
      <c r="D152" s="4" t="s">
        <v>7</v>
      </c>
      <c r="G152" s="4" t="s">
        <v>66</v>
      </c>
      <c r="I152" s="4" t="s">
        <v>321</v>
      </c>
    </row>
    <row r="153" spans="1:9" x14ac:dyDescent="0.3">
      <c r="A153" s="4" t="s">
        <v>0</v>
      </c>
      <c r="B153" s="4" t="s">
        <v>24</v>
      </c>
      <c r="C153" s="4" t="s">
        <v>314</v>
      </c>
      <c r="D153" s="4" t="s">
        <v>7</v>
      </c>
      <c r="G153" s="4" t="s">
        <v>66</v>
      </c>
      <c r="I153" s="4" t="s">
        <v>315</v>
      </c>
    </row>
    <row r="154" spans="1:9" x14ac:dyDescent="0.3">
      <c r="A154" s="4" t="s">
        <v>106</v>
      </c>
      <c r="B154" s="4" t="s">
        <v>322</v>
      </c>
      <c r="C154" s="4" t="s">
        <v>323</v>
      </c>
      <c r="D154" s="4" t="s">
        <v>7</v>
      </c>
      <c r="G154" s="4" t="s">
        <v>66</v>
      </c>
      <c r="I154" s="4" t="s">
        <v>324</v>
      </c>
    </row>
    <row r="155" spans="1:9" x14ac:dyDescent="0.3">
      <c r="A155" s="4" t="s">
        <v>106</v>
      </c>
      <c r="B155" s="4" t="s">
        <v>135</v>
      </c>
      <c r="C155" s="4" t="s">
        <v>325</v>
      </c>
    </row>
    <row r="156" spans="1:9" x14ac:dyDescent="0.3">
      <c r="A156" s="4" t="s">
        <v>0</v>
      </c>
      <c r="B156" s="4" t="s">
        <v>98</v>
      </c>
      <c r="C156" s="4" t="s">
        <v>316</v>
      </c>
      <c r="D156" s="4" t="s">
        <v>7</v>
      </c>
      <c r="G156" s="4" t="s">
        <v>66</v>
      </c>
      <c r="I156" s="4" t="s">
        <v>317</v>
      </c>
    </row>
    <row r="157" spans="1:9" x14ac:dyDescent="0.3">
      <c r="A157" s="4" t="s">
        <v>31</v>
      </c>
      <c r="B157" s="4" t="s">
        <v>157</v>
      </c>
      <c r="C157" s="4" t="s">
        <v>311</v>
      </c>
      <c r="D157" s="4" t="s">
        <v>7</v>
      </c>
      <c r="G157" s="4" t="s">
        <v>66</v>
      </c>
      <c r="I157" s="4" t="s">
        <v>312</v>
      </c>
    </row>
    <row r="158" spans="1:9" x14ac:dyDescent="0.3">
      <c r="A158" s="4" t="s">
        <v>298</v>
      </c>
      <c r="B158" s="4" t="s">
        <v>223</v>
      </c>
      <c r="C158" s="4" t="s">
        <v>310</v>
      </c>
    </row>
    <row r="159" spans="1:9" x14ac:dyDescent="0.3">
      <c r="A159" s="4" t="s">
        <v>0</v>
      </c>
      <c r="B159" s="4" t="s">
        <v>223</v>
      </c>
      <c r="C159" s="4" t="s">
        <v>318</v>
      </c>
    </row>
    <row r="160" spans="1:9" x14ac:dyDescent="0.3">
      <c r="A160" s="4" t="s">
        <v>106</v>
      </c>
      <c r="B160" s="4" t="s">
        <v>223</v>
      </c>
      <c r="C160" s="4" t="s">
        <v>326</v>
      </c>
    </row>
    <row r="161" spans="1:12" x14ac:dyDescent="0.3">
      <c r="A161" s="4" t="s">
        <v>41</v>
      </c>
      <c r="B161" s="4" t="s">
        <v>223</v>
      </c>
      <c r="C161" s="4" t="s">
        <v>337</v>
      </c>
    </row>
    <row r="162" spans="1:12" x14ac:dyDescent="0.3">
      <c r="A162" s="4" t="s">
        <v>41</v>
      </c>
      <c r="B162" s="4" t="s">
        <v>223</v>
      </c>
      <c r="C162" s="4" t="s">
        <v>338</v>
      </c>
    </row>
    <row r="163" spans="1:12" x14ac:dyDescent="0.3">
      <c r="A163" s="4" t="s">
        <v>41</v>
      </c>
      <c r="B163" s="4" t="s">
        <v>223</v>
      </c>
      <c r="C163" s="4" t="s">
        <v>339</v>
      </c>
    </row>
    <row r="164" spans="1:12" x14ac:dyDescent="0.3">
      <c r="A164" s="4" t="s">
        <v>97</v>
      </c>
      <c r="B164" s="4" t="s">
        <v>88</v>
      </c>
      <c r="C164" s="4" t="s">
        <v>335</v>
      </c>
      <c r="D164" s="4" t="s">
        <v>7</v>
      </c>
      <c r="G164" s="4" t="s">
        <v>66</v>
      </c>
      <c r="I164" s="4" t="s">
        <v>336</v>
      </c>
    </row>
    <row r="165" spans="1:12" x14ac:dyDescent="0.3">
      <c r="A165" s="4" t="s">
        <v>250</v>
      </c>
      <c r="B165" s="4" t="s">
        <v>62</v>
      </c>
      <c r="C165" s="4" t="s">
        <v>330</v>
      </c>
      <c r="D165" s="4" t="s">
        <v>7</v>
      </c>
      <c r="G165" s="4" t="s">
        <v>66</v>
      </c>
      <c r="I165" s="4" t="s">
        <v>331</v>
      </c>
    </row>
    <row r="166" spans="1:12" x14ac:dyDescent="0.3">
      <c r="A166" s="4" t="s">
        <v>250</v>
      </c>
      <c r="B166" s="4" t="s">
        <v>62</v>
      </c>
      <c r="C166" s="4" t="s">
        <v>332</v>
      </c>
      <c r="D166" s="4" t="s">
        <v>7</v>
      </c>
      <c r="G166" s="4" t="s">
        <v>66</v>
      </c>
      <c r="I166" s="4" t="s">
        <v>333</v>
      </c>
    </row>
    <row r="167" spans="1:12" x14ac:dyDescent="0.3">
      <c r="A167" s="4" t="s">
        <v>72</v>
      </c>
      <c r="B167" s="4" t="s">
        <v>42</v>
      </c>
      <c r="C167" s="4" t="s">
        <v>334</v>
      </c>
    </row>
    <row r="168" spans="1:12" x14ac:dyDescent="0.3">
      <c r="A168" s="4" t="s">
        <v>106</v>
      </c>
      <c r="B168" s="4" t="s">
        <v>327</v>
      </c>
      <c r="C168" s="4" t="s">
        <v>328</v>
      </c>
      <c r="D168" s="4" t="s">
        <v>7</v>
      </c>
      <c r="G168" s="4" t="s">
        <v>66</v>
      </c>
      <c r="I168" s="4" t="s">
        <v>329</v>
      </c>
    </row>
    <row r="169" spans="1:12" x14ac:dyDescent="0.3">
      <c r="A169" s="4" t="s">
        <v>10</v>
      </c>
      <c r="B169" s="4" t="s">
        <v>11</v>
      </c>
      <c r="C169" s="4" t="s">
        <v>319</v>
      </c>
    </row>
    <row r="170" spans="1:12" s="8" customFormat="1" x14ac:dyDescent="0.3">
      <c r="A170" s="8" t="s">
        <v>0</v>
      </c>
      <c r="B170" s="8" t="s">
        <v>154</v>
      </c>
      <c r="C170" s="8" t="s">
        <v>362</v>
      </c>
      <c r="F170" s="8">
        <v>198</v>
      </c>
    </row>
    <row r="171" spans="1:12" s="8" customFormat="1" x14ac:dyDescent="0.3">
      <c r="A171" s="8" t="s">
        <v>10</v>
      </c>
      <c r="B171" s="8" t="s">
        <v>171</v>
      </c>
      <c r="C171" s="8" t="s">
        <v>360</v>
      </c>
    </row>
    <row r="172" spans="1:12" x14ac:dyDescent="0.3">
      <c r="A172" s="4" t="s">
        <v>31</v>
      </c>
      <c r="B172" s="4" t="s">
        <v>84</v>
      </c>
      <c r="C172" s="4" t="s">
        <v>313</v>
      </c>
      <c r="L172" s="4">
        <v>18</v>
      </c>
    </row>
  </sheetData>
  <sortState xmlns:xlrd2="http://schemas.microsoft.com/office/spreadsheetml/2017/richdata2" ref="A1:Q189">
    <sortCondition ref="F1:F1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C56A-C1EC-4287-A2D8-5FCD6BB3429E}">
  <dimension ref="A1:H41"/>
  <sheetViews>
    <sheetView topLeftCell="C1" zoomScale="85" zoomScaleNormal="85" workbookViewId="0">
      <selection activeCell="F33" sqref="F33"/>
    </sheetView>
  </sheetViews>
  <sheetFormatPr defaultRowHeight="14.4" x14ac:dyDescent="0.3"/>
  <cols>
    <col min="4" max="4" width="11" bestFit="1" customWidth="1"/>
  </cols>
  <sheetData>
    <row r="1" spans="1:6" x14ac:dyDescent="0.3">
      <c r="E1" t="s">
        <v>364</v>
      </c>
      <c r="F1" t="s">
        <v>363</v>
      </c>
    </row>
    <row r="2" spans="1:6" x14ac:dyDescent="0.3">
      <c r="A2" t="s">
        <v>340</v>
      </c>
      <c r="C2">
        <v>2</v>
      </c>
      <c r="D2" s="2">
        <f t="shared" ref="D2:D16" si="0">C2/$C$16</f>
        <v>1.3513513513513514E-2</v>
      </c>
      <c r="E2">
        <v>2</v>
      </c>
      <c r="F2" s="2">
        <f t="shared" ref="F2:F14" si="1">E2/$E$17</f>
        <v>1.1695906432748537E-2</v>
      </c>
    </row>
    <row r="3" spans="1:6" x14ac:dyDescent="0.3">
      <c r="A3" t="s">
        <v>259</v>
      </c>
      <c r="C3">
        <v>3</v>
      </c>
      <c r="D3" s="2">
        <f t="shared" si="0"/>
        <v>2.0270270270270271E-2</v>
      </c>
      <c r="E3">
        <v>2</v>
      </c>
      <c r="F3" s="2">
        <f t="shared" si="1"/>
        <v>1.1695906432748537E-2</v>
      </c>
    </row>
    <row r="4" spans="1:6" x14ac:dyDescent="0.3">
      <c r="A4" t="s">
        <v>191</v>
      </c>
      <c r="C4">
        <v>2</v>
      </c>
      <c r="D4" s="2">
        <f t="shared" si="0"/>
        <v>1.3513513513513514E-2</v>
      </c>
      <c r="E4">
        <v>2</v>
      </c>
      <c r="F4" s="2">
        <f t="shared" si="1"/>
        <v>1.1695906432748537E-2</v>
      </c>
    </row>
    <row r="5" spans="1:6" x14ac:dyDescent="0.3">
      <c r="A5" t="s">
        <v>250</v>
      </c>
      <c r="C5">
        <v>3</v>
      </c>
      <c r="D5" s="2">
        <f t="shared" si="0"/>
        <v>2.0270270270270271E-2</v>
      </c>
      <c r="E5">
        <v>3</v>
      </c>
      <c r="F5" s="2">
        <f t="shared" si="1"/>
        <v>1.7543859649122806E-2</v>
      </c>
    </row>
    <row r="6" spans="1:6" x14ac:dyDescent="0.3">
      <c r="A6" t="s">
        <v>97</v>
      </c>
      <c r="C6">
        <v>3</v>
      </c>
      <c r="D6" s="2">
        <f t="shared" si="0"/>
        <v>2.0270270270270271E-2</v>
      </c>
      <c r="E6">
        <v>3</v>
      </c>
      <c r="F6" s="2">
        <f t="shared" si="1"/>
        <v>1.7543859649122806E-2</v>
      </c>
    </row>
    <row r="7" spans="1:6" x14ac:dyDescent="0.3">
      <c r="A7" t="s">
        <v>341</v>
      </c>
      <c r="C7">
        <v>6</v>
      </c>
      <c r="D7" s="2">
        <f t="shared" si="0"/>
        <v>4.0540540540540543E-2</v>
      </c>
      <c r="E7">
        <v>6</v>
      </c>
      <c r="F7" s="2">
        <f t="shared" si="1"/>
        <v>3.5087719298245612E-2</v>
      </c>
    </row>
    <row r="8" spans="1:6" x14ac:dyDescent="0.3">
      <c r="A8" t="s">
        <v>41</v>
      </c>
      <c r="C8">
        <v>6</v>
      </c>
      <c r="D8" s="2">
        <f t="shared" si="0"/>
        <v>4.0540540540540543E-2</v>
      </c>
      <c r="E8">
        <v>6</v>
      </c>
      <c r="F8" s="2">
        <f t="shared" si="1"/>
        <v>3.5087719298245612E-2</v>
      </c>
    </row>
    <row r="9" spans="1:6" x14ac:dyDescent="0.3">
      <c r="A9" t="s">
        <v>47</v>
      </c>
      <c r="C9">
        <v>5</v>
      </c>
      <c r="D9" s="2">
        <f t="shared" si="0"/>
        <v>3.3783783783783786E-2</v>
      </c>
      <c r="E9">
        <v>6</v>
      </c>
      <c r="F9" s="2">
        <f t="shared" si="1"/>
        <v>3.5087719298245612E-2</v>
      </c>
    </row>
    <row r="10" spans="1:6" x14ac:dyDescent="0.3">
      <c r="A10" t="s">
        <v>367</v>
      </c>
      <c r="C10">
        <v>7</v>
      </c>
      <c r="D10" s="2">
        <f t="shared" si="0"/>
        <v>4.72972972972973E-2</v>
      </c>
      <c r="E10">
        <v>12</v>
      </c>
      <c r="F10" s="2">
        <f t="shared" si="1"/>
        <v>7.0175438596491224E-2</v>
      </c>
    </row>
    <row r="11" spans="1:6" x14ac:dyDescent="0.3">
      <c r="A11" t="s">
        <v>344</v>
      </c>
      <c r="C11">
        <v>12</v>
      </c>
      <c r="D11" s="2">
        <f t="shared" si="0"/>
        <v>8.1081081081081086E-2</v>
      </c>
      <c r="E11">
        <v>14</v>
      </c>
      <c r="F11" s="2">
        <f t="shared" si="1"/>
        <v>8.1871345029239762E-2</v>
      </c>
    </row>
    <row r="12" spans="1:6" x14ac:dyDescent="0.3">
      <c r="A12" t="s">
        <v>72</v>
      </c>
      <c r="C12">
        <v>21</v>
      </c>
      <c r="D12" s="2">
        <f t="shared" si="0"/>
        <v>0.14189189189189189</v>
      </c>
      <c r="E12">
        <v>21</v>
      </c>
      <c r="F12" s="2">
        <f t="shared" si="1"/>
        <v>0.12280701754385964</v>
      </c>
    </row>
    <row r="13" spans="1:6" x14ac:dyDescent="0.3">
      <c r="A13" t="s">
        <v>343</v>
      </c>
      <c r="C13">
        <v>22</v>
      </c>
      <c r="D13" s="2">
        <f t="shared" si="0"/>
        <v>0.14864864864864866</v>
      </c>
      <c r="E13">
        <v>30</v>
      </c>
      <c r="F13" s="2">
        <f t="shared" si="1"/>
        <v>0.17543859649122806</v>
      </c>
    </row>
    <row r="14" spans="1:6" x14ac:dyDescent="0.3">
      <c r="A14" t="s">
        <v>0</v>
      </c>
      <c r="C14">
        <v>56</v>
      </c>
      <c r="D14" s="2">
        <f t="shared" si="0"/>
        <v>0.3783783783783784</v>
      </c>
      <c r="E14">
        <v>64</v>
      </c>
      <c r="F14" s="2">
        <f t="shared" si="1"/>
        <v>0.3742690058479532</v>
      </c>
    </row>
    <row r="15" spans="1:6" x14ac:dyDescent="0.3">
      <c r="D15" s="2">
        <f t="shared" si="0"/>
        <v>0</v>
      </c>
      <c r="F15" s="2">
        <f t="shared" ref="F15:F16" si="2">E15/$E$17</f>
        <v>0</v>
      </c>
    </row>
    <row r="16" spans="1:6" x14ac:dyDescent="0.3">
      <c r="C16">
        <f>SUM(C2:C14)</f>
        <v>148</v>
      </c>
      <c r="D16" s="2">
        <f t="shared" si="0"/>
        <v>1</v>
      </c>
      <c r="E16">
        <v>171</v>
      </c>
      <c r="F16" s="2">
        <f t="shared" si="2"/>
        <v>1</v>
      </c>
    </row>
    <row r="17" spans="1:5" x14ac:dyDescent="0.3">
      <c r="D17" t="s">
        <v>342</v>
      </c>
      <c r="E17">
        <f>SUM(E2:E14)</f>
        <v>171</v>
      </c>
    </row>
    <row r="18" spans="1:5" x14ac:dyDescent="0.3">
      <c r="A18" t="s">
        <v>340</v>
      </c>
      <c r="C18">
        <v>2</v>
      </c>
      <c r="D18" s="2">
        <f t="shared" ref="D18:D30" si="3">C18/$C$31</f>
        <v>1.2195121951219513E-2</v>
      </c>
    </row>
    <row r="19" spans="1:5" x14ac:dyDescent="0.3">
      <c r="A19" t="s">
        <v>191</v>
      </c>
      <c r="C19">
        <v>2</v>
      </c>
      <c r="D19" s="2">
        <f t="shared" si="3"/>
        <v>1.2195121951219513E-2</v>
      </c>
    </row>
    <row r="20" spans="1:5" x14ac:dyDescent="0.3">
      <c r="A20" t="s">
        <v>259</v>
      </c>
      <c r="C20">
        <v>2</v>
      </c>
      <c r="D20" s="2">
        <f t="shared" si="3"/>
        <v>1.2195121951219513E-2</v>
      </c>
    </row>
    <row r="21" spans="1:5" x14ac:dyDescent="0.3">
      <c r="A21" t="s">
        <v>250</v>
      </c>
      <c r="C21">
        <v>3</v>
      </c>
      <c r="D21" s="2">
        <f t="shared" si="3"/>
        <v>1.8292682926829267E-2</v>
      </c>
    </row>
    <row r="22" spans="1:5" x14ac:dyDescent="0.3">
      <c r="A22" t="s">
        <v>97</v>
      </c>
      <c r="C22">
        <v>3</v>
      </c>
      <c r="D22" s="2">
        <f t="shared" si="3"/>
        <v>1.8292682926829267E-2</v>
      </c>
    </row>
    <row r="23" spans="1:5" x14ac:dyDescent="0.3">
      <c r="A23" t="s">
        <v>47</v>
      </c>
      <c r="C23">
        <v>5</v>
      </c>
      <c r="D23" s="2">
        <f t="shared" si="3"/>
        <v>3.048780487804878E-2</v>
      </c>
    </row>
    <row r="24" spans="1:5" x14ac:dyDescent="0.3">
      <c r="A24" t="s">
        <v>242</v>
      </c>
      <c r="C24">
        <v>6</v>
      </c>
      <c r="D24" s="2">
        <f t="shared" si="3"/>
        <v>3.6585365853658534E-2</v>
      </c>
    </row>
    <row r="25" spans="1:5" x14ac:dyDescent="0.3">
      <c r="A25" t="s">
        <v>41</v>
      </c>
      <c r="C25">
        <v>6</v>
      </c>
      <c r="D25" s="2">
        <f t="shared" si="3"/>
        <v>3.6585365853658534E-2</v>
      </c>
    </row>
    <row r="26" spans="1:5" x14ac:dyDescent="0.3">
      <c r="A26" t="s">
        <v>10</v>
      </c>
      <c r="C26">
        <v>11</v>
      </c>
      <c r="D26" s="2">
        <f t="shared" si="3"/>
        <v>6.7073170731707321E-2</v>
      </c>
    </row>
    <row r="27" spans="1:5" x14ac:dyDescent="0.3">
      <c r="A27" t="s">
        <v>344</v>
      </c>
      <c r="C27">
        <v>14</v>
      </c>
      <c r="D27" s="2">
        <f t="shared" si="3"/>
        <v>8.5365853658536592E-2</v>
      </c>
    </row>
    <row r="28" spans="1:5" x14ac:dyDescent="0.3">
      <c r="A28" t="s">
        <v>72</v>
      </c>
      <c r="C28">
        <v>21</v>
      </c>
      <c r="D28" s="2">
        <f t="shared" si="3"/>
        <v>0.12804878048780488</v>
      </c>
    </row>
    <row r="29" spans="1:5" x14ac:dyDescent="0.3">
      <c r="A29" t="s">
        <v>365</v>
      </c>
      <c r="C29">
        <v>29</v>
      </c>
      <c r="D29" s="2">
        <f t="shared" si="3"/>
        <v>0.17682926829268292</v>
      </c>
    </row>
    <row r="30" spans="1:5" x14ac:dyDescent="0.3">
      <c r="A30" t="s">
        <v>0</v>
      </c>
      <c r="C30">
        <v>60</v>
      </c>
      <c r="D30" s="2">
        <f t="shared" si="3"/>
        <v>0.36585365853658536</v>
      </c>
    </row>
    <row r="31" spans="1:5" x14ac:dyDescent="0.3">
      <c r="C31">
        <f>SUM(C18:C30)</f>
        <v>164</v>
      </c>
    </row>
    <row r="33" spans="1:8" x14ac:dyDescent="0.3">
      <c r="A33" s="3" t="s">
        <v>351</v>
      </c>
      <c r="C33">
        <v>39</v>
      </c>
      <c r="D33" s="2">
        <f t="shared" ref="D33:D40" si="4">C33/$C$41</f>
        <v>0.23780487804878048</v>
      </c>
      <c r="E33">
        <v>43</v>
      </c>
      <c r="F33" s="2">
        <f>E33/$E$41</f>
        <v>0.25146198830409355</v>
      </c>
    </row>
    <row r="34" spans="1:8" x14ac:dyDescent="0.3">
      <c r="A34" s="3" t="s">
        <v>350</v>
      </c>
      <c r="C34">
        <v>11</v>
      </c>
      <c r="D34" s="2">
        <f t="shared" si="4"/>
        <v>6.7073170731707321E-2</v>
      </c>
      <c r="E34">
        <v>11</v>
      </c>
      <c r="F34" s="2">
        <f t="shared" ref="F34:F41" si="5">E34/$E$41</f>
        <v>6.4327485380116955E-2</v>
      </c>
      <c r="G34">
        <f>SUM(E33:E36)</f>
        <v>117</v>
      </c>
      <c r="H34">
        <f>117/171</f>
        <v>0.68421052631578949</v>
      </c>
    </row>
    <row r="35" spans="1:8" x14ac:dyDescent="0.3">
      <c r="A35" s="3" t="s">
        <v>349</v>
      </c>
      <c r="C35">
        <v>28</v>
      </c>
      <c r="D35" s="2">
        <f t="shared" si="4"/>
        <v>0.17073170731707318</v>
      </c>
      <c r="E35">
        <v>30</v>
      </c>
      <c r="F35" s="2">
        <f t="shared" si="5"/>
        <v>0.17543859649122806</v>
      </c>
    </row>
    <row r="36" spans="1:8" x14ac:dyDescent="0.3">
      <c r="A36" s="3" t="s">
        <v>348</v>
      </c>
      <c r="C36">
        <v>33</v>
      </c>
      <c r="D36" s="2">
        <f t="shared" si="4"/>
        <v>0.20121951219512196</v>
      </c>
      <c r="E36">
        <v>33</v>
      </c>
      <c r="F36" s="2">
        <f t="shared" si="5"/>
        <v>0.19298245614035087</v>
      </c>
    </row>
    <row r="37" spans="1:8" x14ac:dyDescent="0.3">
      <c r="A37" s="3" t="s">
        <v>347</v>
      </c>
      <c r="C37">
        <v>13</v>
      </c>
      <c r="D37" s="2">
        <f t="shared" si="4"/>
        <v>7.926829268292683E-2</v>
      </c>
      <c r="E37">
        <v>12</v>
      </c>
      <c r="F37" s="2">
        <f t="shared" si="5"/>
        <v>7.0175438596491224E-2</v>
      </c>
    </row>
    <row r="38" spans="1:8" x14ac:dyDescent="0.3">
      <c r="A38" s="3" t="s">
        <v>346</v>
      </c>
      <c r="C38">
        <v>15</v>
      </c>
      <c r="D38" s="2">
        <f t="shared" si="4"/>
        <v>9.1463414634146339E-2</v>
      </c>
      <c r="E38">
        <v>15</v>
      </c>
      <c r="F38" s="2">
        <f t="shared" si="5"/>
        <v>8.771929824561403E-2</v>
      </c>
    </row>
    <row r="39" spans="1:8" x14ac:dyDescent="0.3">
      <c r="A39" s="3" t="s">
        <v>345</v>
      </c>
      <c r="C39">
        <v>5</v>
      </c>
      <c r="D39" s="2">
        <f t="shared" si="4"/>
        <v>3.048780487804878E-2</v>
      </c>
      <c r="E39">
        <v>5</v>
      </c>
      <c r="F39" s="2">
        <f t="shared" si="5"/>
        <v>2.9239766081871343E-2</v>
      </c>
    </row>
    <row r="40" spans="1:8" x14ac:dyDescent="0.3">
      <c r="A40" t="s">
        <v>41</v>
      </c>
      <c r="C40">
        <v>20</v>
      </c>
      <c r="D40" s="2">
        <f t="shared" si="4"/>
        <v>0.12195121951219512</v>
      </c>
      <c r="E40">
        <v>22</v>
      </c>
      <c r="F40" s="2">
        <f t="shared" si="5"/>
        <v>0.12865497076023391</v>
      </c>
    </row>
    <row r="41" spans="1:8" x14ac:dyDescent="0.3">
      <c r="C41">
        <f>SUM(C33:C40)</f>
        <v>164</v>
      </c>
      <c r="E41">
        <f>SUM(E33:E40)</f>
        <v>171</v>
      </c>
      <c r="F41" s="2">
        <f t="shared" si="5"/>
        <v>1</v>
      </c>
    </row>
  </sheetData>
  <sortState xmlns:xlrd2="http://schemas.microsoft.com/office/spreadsheetml/2017/richdata2" ref="A2:F14">
    <sortCondition ref="F2:F1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A3F7-15B5-47E5-AFDE-351E6A9EB41A}">
  <dimension ref="A1:E32"/>
  <sheetViews>
    <sheetView tabSelected="1" zoomScale="70" zoomScaleNormal="70" workbookViewId="0">
      <selection activeCell="C38" sqref="C38"/>
    </sheetView>
  </sheetViews>
  <sheetFormatPr defaultRowHeight="14.4" x14ac:dyDescent="0.3"/>
  <cols>
    <col min="1" max="1" width="94" bestFit="1" customWidth="1"/>
    <col min="2" max="2" width="14.21875" bestFit="1" customWidth="1"/>
    <col min="3" max="3" width="27.21875" bestFit="1" customWidth="1"/>
    <col min="4" max="4" width="13.21875" bestFit="1" customWidth="1"/>
  </cols>
  <sheetData>
    <row r="1" spans="1:5" ht="17.399999999999999" x14ac:dyDescent="0.3">
      <c r="A1" s="11" t="s">
        <v>368</v>
      </c>
      <c r="B1" s="11" t="s">
        <v>369</v>
      </c>
      <c r="C1" s="11" t="s">
        <v>370</v>
      </c>
      <c r="D1" s="11" t="s">
        <v>371</v>
      </c>
      <c r="E1" s="11" t="s">
        <v>372</v>
      </c>
    </row>
    <row r="2" spans="1:5" ht="15.6" x14ac:dyDescent="0.3">
      <c r="A2" s="12" t="s">
        <v>373</v>
      </c>
      <c r="B2" s="12" t="s">
        <v>464</v>
      </c>
      <c r="C2" s="12" t="s">
        <v>374</v>
      </c>
      <c r="D2" s="12" t="s">
        <v>375</v>
      </c>
      <c r="E2" s="12" t="s">
        <v>376</v>
      </c>
    </row>
    <row r="3" spans="1:5" ht="15.6" x14ac:dyDescent="0.3">
      <c r="A3" s="13" t="s">
        <v>377</v>
      </c>
      <c r="B3" s="12" t="s">
        <v>465</v>
      </c>
      <c r="C3" s="12" t="s">
        <v>378</v>
      </c>
      <c r="D3" s="12" t="s">
        <v>375</v>
      </c>
      <c r="E3" s="12">
        <v>370</v>
      </c>
    </row>
    <row r="4" spans="1:5" ht="15.6" x14ac:dyDescent="0.3">
      <c r="A4" s="12" t="s">
        <v>379</v>
      </c>
      <c r="B4" s="12" t="s">
        <v>466</v>
      </c>
      <c r="C4" s="14" t="s">
        <v>380</v>
      </c>
      <c r="D4" s="12" t="s">
        <v>381</v>
      </c>
      <c r="E4" s="12" t="s">
        <v>376</v>
      </c>
    </row>
    <row r="5" spans="1:5" ht="15.6" x14ac:dyDescent="0.3">
      <c r="A5" s="12" t="s">
        <v>382</v>
      </c>
      <c r="B5" s="12" t="s">
        <v>383</v>
      </c>
      <c r="C5" s="12" t="s">
        <v>384</v>
      </c>
      <c r="D5" s="12" t="s">
        <v>381</v>
      </c>
      <c r="E5" s="12">
        <v>420</v>
      </c>
    </row>
    <row r="6" spans="1:5" ht="15.6" x14ac:dyDescent="0.3">
      <c r="A6" s="12" t="s">
        <v>385</v>
      </c>
      <c r="B6" s="12" t="s">
        <v>386</v>
      </c>
      <c r="C6" s="12" t="s">
        <v>387</v>
      </c>
      <c r="D6" s="12" t="s">
        <v>381</v>
      </c>
      <c r="E6" s="12" t="s">
        <v>376</v>
      </c>
    </row>
    <row r="7" spans="1:5" ht="15.6" x14ac:dyDescent="0.3">
      <c r="A7" s="12" t="s">
        <v>388</v>
      </c>
      <c r="B7" s="12" t="s">
        <v>389</v>
      </c>
      <c r="C7" s="12" t="s">
        <v>390</v>
      </c>
      <c r="D7" s="12" t="s">
        <v>391</v>
      </c>
      <c r="E7" s="12" t="s">
        <v>376</v>
      </c>
    </row>
    <row r="8" spans="1:5" ht="18" x14ac:dyDescent="0.4">
      <c r="A8" s="12" t="s">
        <v>392</v>
      </c>
      <c r="B8" s="12" t="s">
        <v>393</v>
      </c>
      <c r="C8" s="14" t="s">
        <v>394</v>
      </c>
      <c r="D8" s="12" t="s">
        <v>391</v>
      </c>
      <c r="E8" s="12" t="s">
        <v>376</v>
      </c>
    </row>
    <row r="9" spans="1:5" ht="15.6" x14ac:dyDescent="0.3">
      <c r="A9" s="12" t="s">
        <v>395</v>
      </c>
      <c r="B9" s="12" t="s">
        <v>467</v>
      </c>
      <c r="C9" s="14" t="s">
        <v>396</v>
      </c>
      <c r="D9" s="12" t="s">
        <v>397</v>
      </c>
      <c r="E9" s="12" t="s">
        <v>376</v>
      </c>
    </row>
    <row r="10" spans="1:5" ht="15.6" x14ac:dyDescent="0.3">
      <c r="A10" s="12" t="s">
        <v>398</v>
      </c>
      <c r="B10" s="12" t="s">
        <v>399</v>
      </c>
      <c r="C10" s="12" t="s">
        <v>400</v>
      </c>
      <c r="D10" s="12" t="s">
        <v>397</v>
      </c>
      <c r="E10" s="12">
        <v>51</v>
      </c>
    </row>
    <row r="11" spans="1:5" ht="15.6" x14ac:dyDescent="0.3">
      <c r="A11" s="12" t="s">
        <v>401</v>
      </c>
      <c r="B11" s="12" t="s">
        <v>402</v>
      </c>
      <c r="C11" s="12" t="s">
        <v>403</v>
      </c>
      <c r="D11" s="12" t="s">
        <v>397</v>
      </c>
      <c r="E11" s="12">
        <v>400000</v>
      </c>
    </row>
    <row r="12" spans="1:5" ht="15.6" x14ac:dyDescent="0.3">
      <c r="A12" s="12" t="s">
        <v>404</v>
      </c>
      <c r="B12" s="12" t="s">
        <v>405</v>
      </c>
      <c r="C12" s="12" t="s">
        <v>406</v>
      </c>
      <c r="D12" s="12" t="s">
        <v>407</v>
      </c>
      <c r="E12" s="12" t="s">
        <v>376</v>
      </c>
    </row>
    <row r="13" spans="1:5" ht="15.6" x14ac:dyDescent="0.3">
      <c r="A13" s="12" t="s">
        <v>408</v>
      </c>
      <c r="B13" s="12" t="s">
        <v>409</v>
      </c>
      <c r="C13" s="12" t="s">
        <v>410</v>
      </c>
      <c r="D13" s="12" t="s">
        <v>407</v>
      </c>
      <c r="E13" s="12" t="s">
        <v>376</v>
      </c>
    </row>
    <row r="14" spans="1:5" ht="15.6" x14ac:dyDescent="0.3">
      <c r="A14" s="12" t="s">
        <v>411</v>
      </c>
      <c r="B14" s="12" t="s">
        <v>468</v>
      </c>
      <c r="C14" s="12" t="s">
        <v>412</v>
      </c>
      <c r="D14" s="12" t="s">
        <v>413</v>
      </c>
      <c r="E14" s="12" t="s">
        <v>376</v>
      </c>
    </row>
    <row r="15" spans="1:5" ht="15.6" x14ac:dyDescent="0.3">
      <c r="A15" s="12" t="s">
        <v>414</v>
      </c>
      <c r="B15" s="12" t="s">
        <v>469</v>
      </c>
      <c r="C15" s="12" t="s">
        <v>415</v>
      </c>
      <c r="D15" s="12" t="s">
        <v>413</v>
      </c>
      <c r="E15" s="12" t="s">
        <v>376</v>
      </c>
    </row>
    <row r="16" spans="1:5" ht="15.6" x14ac:dyDescent="0.3">
      <c r="A16" s="12" t="s">
        <v>416</v>
      </c>
      <c r="B16" s="12" t="s">
        <v>417</v>
      </c>
      <c r="C16" s="14" t="s">
        <v>418</v>
      </c>
      <c r="D16" s="12" t="s">
        <v>413</v>
      </c>
      <c r="E16" s="12" t="s">
        <v>376</v>
      </c>
    </row>
    <row r="17" spans="1:5" ht="15.6" x14ac:dyDescent="0.3">
      <c r="A17" s="12" t="s">
        <v>419</v>
      </c>
      <c r="B17" s="12" t="s">
        <v>470</v>
      </c>
      <c r="C17" s="14" t="s">
        <v>420</v>
      </c>
      <c r="D17" s="12" t="s">
        <v>413</v>
      </c>
      <c r="E17" s="12" t="s">
        <v>376</v>
      </c>
    </row>
    <row r="18" spans="1:5" ht="15.6" x14ac:dyDescent="0.3">
      <c r="A18" s="12" t="s">
        <v>421</v>
      </c>
      <c r="B18" s="12" t="s">
        <v>422</v>
      </c>
      <c r="C18" s="12" t="s">
        <v>423</v>
      </c>
      <c r="D18" s="12" t="s">
        <v>413</v>
      </c>
      <c r="E18" s="12">
        <v>16</v>
      </c>
    </row>
    <row r="19" spans="1:5" ht="15.6" x14ac:dyDescent="0.3">
      <c r="A19" s="12" t="s">
        <v>424</v>
      </c>
      <c r="B19" s="12" t="s">
        <v>425</v>
      </c>
      <c r="C19" s="12" t="s">
        <v>426</v>
      </c>
      <c r="D19" s="12" t="s">
        <v>413</v>
      </c>
      <c r="E19" s="12">
        <v>8</v>
      </c>
    </row>
    <row r="20" spans="1:5" ht="15.6" x14ac:dyDescent="0.3">
      <c r="A20" s="12" t="s">
        <v>427</v>
      </c>
      <c r="B20" s="12" t="s">
        <v>428</v>
      </c>
      <c r="C20" s="14" t="s">
        <v>429</v>
      </c>
      <c r="D20" s="12" t="s">
        <v>430</v>
      </c>
      <c r="E20" s="12" t="s">
        <v>376</v>
      </c>
    </row>
    <row r="21" spans="1:5" ht="15.6" x14ac:dyDescent="0.3">
      <c r="A21" s="12" t="s">
        <v>431</v>
      </c>
      <c r="B21" s="12" t="s">
        <v>432</v>
      </c>
      <c r="C21" s="12" t="s">
        <v>433</v>
      </c>
      <c r="D21" s="12" t="s">
        <v>430</v>
      </c>
      <c r="E21" s="12">
        <v>6</v>
      </c>
    </row>
    <row r="22" spans="1:5" ht="15.6" x14ac:dyDescent="0.3">
      <c r="A22" s="12" t="s">
        <v>434</v>
      </c>
      <c r="B22" s="12" t="s">
        <v>435</v>
      </c>
      <c r="C22" s="12" t="s">
        <v>436</v>
      </c>
      <c r="D22" s="12" t="s">
        <v>437</v>
      </c>
      <c r="E22" s="12" t="s">
        <v>376</v>
      </c>
    </row>
    <row r="23" spans="1:5" ht="15.6" x14ac:dyDescent="0.3">
      <c r="A23" s="12" t="s">
        <v>438</v>
      </c>
      <c r="B23" s="12" t="s">
        <v>439</v>
      </c>
      <c r="C23" s="12" t="s">
        <v>440</v>
      </c>
      <c r="D23" s="12" t="s">
        <v>437</v>
      </c>
      <c r="E23" s="12" t="s">
        <v>376</v>
      </c>
    </row>
    <row r="24" spans="1:5" ht="15.6" x14ac:dyDescent="0.3">
      <c r="A24" s="12" t="s">
        <v>441</v>
      </c>
      <c r="B24" s="12" t="s">
        <v>442</v>
      </c>
      <c r="C24" s="12" t="s">
        <v>443</v>
      </c>
      <c r="D24" s="12" t="s">
        <v>444</v>
      </c>
      <c r="E24" s="12" t="s">
        <v>376</v>
      </c>
    </row>
    <row r="25" spans="1:5" ht="15.6" x14ac:dyDescent="0.3">
      <c r="A25" s="12" t="s">
        <v>445</v>
      </c>
      <c r="B25" s="12" t="s">
        <v>446</v>
      </c>
      <c r="C25" s="12" t="s">
        <v>447</v>
      </c>
      <c r="D25" s="12" t="s">
        <v>448</v>
      </c>
      <c r="E25" s="12" t="s">
        <v>376</v>
      </c>
    </row>
    <row r="26" spans="1:5" ht="15.6" x14ac:dyDescent="0.3">
      <c r="A26" s="12" t="s">
        <v>449</v>
      </c>
      <c r="B26" s="12" t="s">
        <v>450</v>
      </c>
      <c r="C26" s="14" t="s">
        <v>451</v>
      </c>
      <c r="D26" s="12" t="s">
        <v>452</v>
      </c>
      <c r="E26" s="12" t="s">
        <v>376</v>
      </c>
    </row>
    <row r="27" spans="1:5" ht="15.6" x14ac:dyDescent="0.3">
      <c r="A27" s="12" t="s">
        <v>453</v>
      </c>
      <c r="B27" s="12" t="s">
        <v>472</v>
      </c>
      <c r="C27" s="14" t="s">
        <v>454</v>
      </c>
      <c r="D27" s="12" t="s">
        <v>455</v>
      </c>
      <c r="E27" s="12" t="s">
        <v>376</v>
      </c>
    </row>
    <row r="28" spans="1:5" ht="15.6" x14ac:dyDescent="0.3">
      <c r="A28" s="12" t="s">
        <v>456</v>
      </c>
      <c r="B28" s="12" t="s">
        <v>457</v>
      </c>
      <c r="C28" s="12" t="s">
        <v>458</v>
      </c>
      <c r="D28" s="12" t="s">
        <v>459</v>
      </c>
      <c r="E28" s="12" t="s">
        <v>376</v>
      </c>
    </row>
    <row r="29" spans="1:5" ht="15.6" x14ac:dyDescent="0.3">
      <c r="A29" s="12" t="s">
        <v>460</v>
      </c>
      <c r="B29" s="12" t="s">
        <v>471</v>
      </c>
      <c r="C29" s="13" t="s">
        <v>461</v>
      </c>
      <c r="D29" s="12" t="s">
        <v>462</v>
      </c>
      <c r="E29" s="12" t="s">
        <v>376</v>
      </c>
    </row>
    <row r="30" spans="1:5" ht="15.6" x14ac:dyDescent="0.3">
      <c r="A30" s="12"/>
      <c r="B30" s="12"/>
      <c r="C30" s="12"/>
      <c r="D30" s="12"/>
      <c r="E30" s="12"/>
    </row>
    <row r="31" spans="1:5" ht="17.399999999999999" x14ac:dyDescent="0.3">
      <c r="A31" s="15" t="s">
        <v>463</v>
      </c>
      <c r="B31" s="12"/>
      <c r="C31" s="12"/>
      <c r="D31" s="12"/>
      <c r="E31" s="12"/>
    </row>
    <row r="32" spans="1:5" ht="15.6" x14ac:dyDescent="0.3">
      <c r="A32" s="15" t="s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MPART PFAS sites as of 5-2021</vt:lpstr>
      <vt:lpstr>Pie Chart and Max Conc</vt:lpstr>
      <vt:lpstr>Analytes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Alayna Helmer</dc:creator>
  <cp:lastModifiedBy>Alayna Helmer</cp:lastModifiedBy>
  <dcterms:created xsi:type="dcterms:W3CDTF">2021-05-18T20:29:54Z</dcterms:created>
  <dcterms:modified xsi:type="dcterms:W3CDTF">2021-07-13T22:40:26Z</dcterms:modified>
</cp:coreProperties>
</file>