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yn\Documents\Graduate\Manuscript\Figures and Data for Manuscript\"/>
    </mc:Choice>
  </mc:AlternateContent>
  <xr:revisionPtr revIDLastSave="0" documentId="13_ncr:1_{2A21ED79-06EA-48CE-9E87-08363D561FAF}" xr6:coauthVersionLast="47" xr6:coauthVersionMax="47" xr10:uidLastSave="{00000000-0000-0000-0000-000000000000}"/>
  <bookViews>
    <workbookView xWindow="-108" yWindow="-108" windowWidth="23256" windowHeight="12576" activeTab="1" xr2:uid="{9D1F8A96-9757-4DB2-A7D5-426F874390C3}"/>
  </bookViews>
  <sheets>
    <sheet name="Landfill Summary" sheetId="5" r:id="rId1"/>
    <sheet name="Landfill Mass Loading" sheetId="6" r:id="rId2"/>
    <sheet name="Percent Comp data" sheetId="3" r:id="rId3"/>
    <sheet name="% Comp Graph" sheetId="1" r:id="rId4"/>
    <sheet name="Landfill age data " sheetId="8" r:id="rId5"/>
    <sheet name="SC Landfill age Graph" sheetId="9" r:id="rId6"/>
    <sheet name="Sheet3" sheetId="4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B7" i="8"/>
  <c r="C28" i="9" l="1"/>
  <c r="C25" i="9"/>
  <c r="C24" i="9"/>
  <c r="C20" i="9"/>
  <c r="C19" i="9"/>
  <c r="C15" i="9"/>
  <c r="U8" i="9"/>
  <c r="C18" i="9" s="1"/>
  <c r="T8" i="9"/>
  <c r="S8" i="9"/>
  <c r="R8" i="9"/>
  <c r="C17" i="9" s="1"/>
  <c r="Q8" i="9"/>
  <c r="P8" i="9"/>
  <c r="O8" i="9"/>
  <c r="M9" i="9" s="1"/>
  <c r="C13" i="9" s="1"/>
  <c r="N8" i="9"/>
  <c r="M8" i="9"/>
  <c r="L8" i="9"/>
  <c r="K8" i="9"/>
  <c r="K9" i="9" s="1"/>
  <c r="C16" i="9" s="1"/>
  <c r="J8" i="9"/>
  <c r="I8" i="9"/>
  <c r="H8" i="9"/>
  <c r="G8" i="9"/>
  <c r="C21" i="9" s="1"/>
  <c r="F8" i="9"/>
  <c r="E8" i="9"/>
  <c r="D8" i="9"/>
  <c r="C23" i="9" s="1"/>
  <c r="C8" i="9"/>
  <c r="C26" i="9" s="1"/>
  <c r="T30" i="3"/>
  <c r="U30" i="3"/>
  <c r="V30" i="3"/>
  <c r="S30" i="3"/>
  <c r="D9" i="9" l="1"/>
  <c r="C14" i="9"/>
  <c r="AD135" i="8"/>
  <c r="AG130" i="8"/>
  <c r="G79" i="8"/>
  <c r="R31" i="3"/>
  <c r="Q31" i="3"/>
  <c r="P31" i="3"/>
  <c r="O31" i="3"/>
  <c r="N31" i="3"/>
  <c r="M31" i="3"/>
  <c r="L31" i="3"/>
  <c r="J31" i="3"/>
  <c r="I31" i="3"/>
  <c r="H31" i="3"/>
  <c r="G31" i="3"/>
  <c r="F31" i="3"/>
  <c r="E31" i="3"/>
  <c r="C31" i="3"/>
  <c r="K30" i="3"/>
  <c r="D30" i="3"/>
  <c r="E79" i="8" l="1"/>
  <c r="D79" i="8"/>
  <c r="H79" i="8"/>
  <c r="J79" i="8"/>
  <c r="F79" i="8"/>
  <c r="K79" i="8"/>
  <c r="L79" i="8" l="1"/>
  <c r="I79" i="8" l="1"/>
  <c r="M30" i="3" l="1"/>
  <c r="J30" i="3"/>
  <c r="I30" i="3"/>
  <c r="P30" i="3"/>
  <c r="Q30" i="3"/>
  <c r="L30" i="3"/>
  <c r="F30" i="3"/>
  <c r="O30" i="3"/>
  <c r="N30" i="3"/>
  <c r="R30" i="3"/>
</calcChain>
</file>

<file path=xl/sharedStrings.xml><?xml version="1.0" encoding="utf-8"?>
<sst xmlns="http://schemas.openxmlformats.org/spreadsheetml/2006/main" count="551" uniqueCount="313">
  <si>
    <t>Flip column</t>
  </si>
  <si>
    <t>NAME</t>
  </si>
  <si>
    <t>CORK ST. MDS2</t>
  </si>
  <si>
    <t>Woodland Meadows Van Buren</t>
  </si>
  <si>
    <t>10 MILE LANDFILL</t>
  </si>
  <si>
    <t>RJL LANDFILL</t>
  </si>
  <si>
    <t>CORK ST. MDS</t>
  </si>
  <si>
    <t>4 MILE LANDFILL</t>
  </si>
  <si>
    <t>SMITH CREEK LANDFILL</t>
  </si>
  <si>
    <t>MENOMINEE LANDFILL</t>
  </si>
  <si>
    <t>Woodland Meadows North</t>
  </si>
  <si>
    <t xml:space="preserve">NORTHERN OAKS </t>
  </si>
  <si>
    <t>CITY OF PONTIAC LANDFILL</t>
  </si>
  <si>
    <t>GEORGIA PACIFIC</t>
  </si>
  <si>
    <t>OAKLAND HEIGHTS</t>
  </si>
  <si>
    <t>COLLIER LANDFILL</t>
  </si>
  <si>
    <t>WATERFORD HILLS LANDFILL</t>
  </si>
  <si>
    <t>PINETREE ACRES LANDFILL</t>
  </si>
  <si>
    <t>PFODA</t>
  </si>
  <si>
    <t>PFHxDA</t>
  </si>
  <si>
    <t>PFTrDA</t>
  </si>
  <si>
    <t>Name</t>
  </si>
  <si>
    <t>Year open</t>
  </si>
  <si>
    <t>year close</t>
  </si>
  <si>
    <t>PFTeDA</t>
  </si>
  <si>
    <t>Eagle Valley Recycle &amp; Disposal Facility</t>
  </si>
  <si>
    <t>PFDoA</t>
  </si>
  <si>
    <t>Woodland Meadows North Landfill</t>
  </si>
  <si>
    <t>PFUdA</t>
  </si>
  <si>
    <t>Woodland Meadows RDF Van Buren</t>
  </si>
  <si>
    <t>PFDA</t>
  </si>
  <si>
    <t>Southeastern Oakland County Resource Recovery Authority</t>
  </si>
  <si>
    <t>PFDS</t>
  </si>
  <si>
    <t>South Macomb Disposal Authority</t>
  </si>
  <si>
    <t>PFNA</t>
  </si>
  <si>
    <t>Allen Park Clay Mine Landfill</t>
  </si>
  <si>
    <t>PFNS</t>
  </si>
  <si>
    <t>City of Pontiac</t>
  </si>
  <si>
    <t>PFOA</t>
  </si>
  <si>
    <t>561 Collier</t>
  </si>
  <si>
    <t>PFOS</t>
  </si>
  <si>
    <t>Waterford Hills Landfill</t>
  </si>
  <si>
    <t>8:2 FTS</t>
  </si>
  <si>
    <t>Pine Tree Acres, Inc.</t>
  </si>
  <si>
    <t>FOSA</t>
  </si>
  <si>
    <t>Oakland Heights Development, Inc.</t>
  </si>
  <si>
    <t>NEtFOSAA</t>
  </si>
  <si>
    <t>Cork Street Landfill</t>
  </si>
  <si>
    <t>NMeFOSAA</t>
  </si>
  <si>
    <t>Northern Oaks</t>
  </si>
  <si>
    <t>PFHpA</t>
  </si>
  <si>
    <t>Georgia Pacific Charleston Landfill</t>
  </si>
  <si>
    <t>PFHpS</t>
  </si>
  <si>
    <t>Pitsch Landfill</t>
  </si>
  <si>
    <t>PFHxA</t>
  </si>
  <si>
    <t>St. Clair County Landfill</t>
  </si>
  <si>
    <t>PFHxS</t>
  </si>
  <si>
    <t>Menominee Landfill</t>
  </si>
  <si>
    <t>6:2 FTS</t>
  </si>
  <si>
    <t>North Kent Landfill</t>
  </si>
  <si>
    <t>PFPeA</t>
  </si>
  <si>
    <t>State Disposal Landfill</t>
  </si>
  <si>
    <t>PFPeS</t>
  </si>
  <si>
    <t>PFBA</t>
  </si>
  <si>
    <t>PFBS</t>
  </si>
  <si>
    <t xml:space="preserve"> </t>
  </si>
  <si>
    <t>4:2 FTS</t>
  </si>
  <si>
    <t>PFPrOPrA</t>
  </si>
  <si>
    <t>NaDONA</t>
  </si>
  <si>
    <t>Michigan Landfills</t>
  </si>
  <si>
    <t>Busch (2009)</t>
  </si>
  <si>
    <t>Active</t>
  </si>
  <si>
    <t>Inactive</t>
  </si>
  <si>
    <t>Mean concentration (ng/l)</t>
  </si>
  <si>
    <t>1717± 2303</t>
  </si>
  <si>
    <t>191± 227</t>
  </si>
  <si>
    <t>Median Concentration (ng/l)</t>
  </si>
  <si>
    <t>Annual Mass Flow (g/yr)</t>
  </si>
  <si>
    <t>Dates of Operation</t>
  </si>
  <si>
    <t>Address</t>
  </si>
  <si>
    <t>Latitude</t>
  </si>
  <si>
    <t>Longitude</t>
  </si>
  <si>
    <t>City</t>
  </si>
  <si>
    <t>Status</t>
  </si>
  <si>
    <t>Landfill Type</t>
  </si>
  <si>
    <t>Analysis Method</t>
  </si>
  <si>
    <t>WWTP</t>
  </si>
  <si>
    <t>Annual Mass Flux (g/yr)</t>
  </si>
  <si>
    <t>Notes</t>
  </si>
  <si>
    <t>1985-2021</t>
  </si>
  <si>
    <t>600 W. Silverbell Road</t>
  </si>
  <si>
    <t>Orion</t>
  </si>
  <si>
    <t>Open</t>
  </si>
  <si>
    <t>Type II</t>
  </si>
  <si>
    <t>ASTMD7979</t>
  </si>
  <si>
    <t>GLWA</t>
  </si>
  <si>
    <t>methane used for GM and DTE</t>
  </si>
  <si>
    <t>1974-1992</t>
  </si>
  <si>
    <t>4620 Hannan Road</t>
  </si>
  <si>
    <t>Wayne</t>
  </si>
  <si>
    <t>Closed</t>
  </si>
  <si>
    <t>Superfund site, 61 acres landfilled. Municipal and industrial waste 1980-1983 haz waste stopped 1983 5' thick clay barrier. WM certified closure in 1985. State approved it 1992</t>
  </si>
  <si>
    <t>https://www.michigan.gov/documents/deq/deq-wmrpd-hwp-Woodland-Meadows-Landfill-N-Operating-License-Attach-4-Part-1-09-28-2018_639415_7.pdf</t>
  </si>
  <si>
    <t>1994-2021</t>
  </si>
  <si>
    <t>5900 Hannan Road</t>
  </si>
  <si>
    <t>methane used at local auto assembly plant. 10' clay barrier, 2' recompacted clay liner or geosynthetic clay liner, HDPE liner, 16 ounce geotextile cushion and leachate collection. 206 acres. 12+ more years of operation</t>
  </si>
  <si>
    <t>1741 School Rd</t>
  </si>
  <si>
    <t>Rochester Hills</t>
  </si>
  <si>
    <t>1968-1975</t>
  </si>
  <si>
    <t>Macomb</t>
  </si>
  <si>
    <t>21290 - 24 Mile Road</t>
  </si>
  <si>
    <t>N/A</t>
  </si>
  <si>
    <t>159 acre1968 -1975 no haz waste. Discharge from landfill entered mcbride drain and onto clinton River</t>
  </si>
  <si>
    <t>1950-2003</t>
  </si>
  <si>
    <t>17005 Oakwood Blvd</t>
  </si>
  <si>
    <t>Allen Park</t>
  </si>
  <si>
    <t>Type I</t>
  </si>
  <si>
    <t>200 acres.  Now developed into a shopping center named Fairlane Green. Old clay quarry for bricks in 1920s. Ford used it to dispose of non organic waste, steel by productrs building debris</t>
  </si>
  <si>
    <t>https://www.michigan.gov/documents/deq/deq-ess-p2tas-fairlanegreen_231491_7.pdf</t>
  </si>
  <si>
    <t>1984-2006</t>
  </si>
  <si>
    <t>575 Collier Rd</t>
  </si>
  <si>
    <t>Pontiac</t>
  </si>
  <si>
    <t>1981-1991</t>
  </si>
  <si>
    <t>7501 Maceday Lake Road</t>
  </si>
  <si>
    <t>Waterford</t>
  </si>
  <si>
    <t>50 acres. A sand and gravel mine. 1,1 dichloroethane in gw. No haz waste or barrels but asbestos</t>
  </si>
  <si>
    <t>https://www.waste360.com/mag/waste_problem_landfill</t>
  </si>
  <si>
    <t>1987-2021</t>
  </si>
  <si>
    <t>36600 29 Mile Road</t>
  </si>
  <si>
    <t>Lenox</t>
  </si>
  <si>
    <t>1980-2021</t>
  </si>
  <si>
    <t>2350 Brown Rd</t>
  </si>
  <si>
    <t>Auburn Hills</t>
  </si>
  <si>
    <t>1925-1992</t>
  </si>
  <si>
    <t>2800 East Cork Street</t>
  </si>
  <si>
    <t>Kalamazoo</t>
  </si>
  <si>
    <t xml:space="preserve">Type III </t>
  </si>
  <si>
    <t>537 Modified</t>
  </si>
  <si>
    <t>KWRP</t>
  </si>
  <si>
    <t>12, 41</t>
  </si>
  <si>
    <t xml:space="preserve">waste burned onsite incinerator before 1968. </t>
  </si>
  <si>
    <t>1992-2021</t>
  </si>
  <si>
    <t>513 County Farm Road</t>
  </si>
  <si>
    <t>Harrison</t>
  </si>
  <si>
    <t>Evaporator treats 30000 gallons of leachate and 640000 cubic feet of gas a day. Turns leachate into steam. 68 year life remaining. 75 acres. 125000 tons waste processed.</t>
  </si>
  <si>
    <t>1938 South 40th Street</t>
  </si>
  <si>
    <t>Climax</t>
  </si>
  <si>
    <t>Paper Waste</t>
  </si>
  <si>
    <t xml:space="preserve">only paper mill sludge. Graphics packaging disposed of </t>
  </si>
  <si>
    <t>7905 Johnson Rd</t>
  </si>
  <si>
    <t xml:space="preserve">dump was exhumed and waste placed in modern landfill. 2 unlined act 87 landfill cells are other source of contamination. </t>
  </si>
  <si>
    <t>1967-2021</t>
  </si>
  <si>
    <t>6801 Smiths Creek Rd</t>
  </si>
  <si>
    <t>Port Huron</t>
  </si>
  <si>
    <t>Port Huron WWTP</t>
  </si>
  <si>
    <t xml:space="preserve">estimated closing 2045. 2500 cubic yards accepted a day. </t>
  </si>
  <si>
    <t>1981-2021</t>
  </si>
  <si>
    <t>West 6214 Elmwood Road</t>
  </si>
  <si>
    <t>Menominee</t>
  </si>
  <si>
    <t>Menominee WWTP</t>
  </si>
  <si>
    <t>Phase 1 Cells a b F 1981 - 1985. Phase 2 Cells c d e g h I 1985-1996. Phase 3 Started 1994 1-2 closed 2010. Cells 3-9  2016.</t>
  </si>
  <si>
    <t>1977-1986</t>
  </si>
  <si>
    <t xml:space="preserve">2908 10 Mile Road </t>
  </si>
  <si>
    <t>Rockford</t>
  </si>
  <si>
    <t>North Kent SA</t>
  </si>
  <si>
    <t>One of states first plastic liners. 54 acres</t>
  </si>
  <si>
    <t>1966-1976</t>
  </si>
  <si>
    <t>3750 East Beltline</t>
  </si>
  <si>
    <t>Plainfield Township</t>
  </si>
  <si>
    <t>RJL Landfill</t>
  </si>
  <si>
    <t>2914 Dutton Road</t>
  </si>
  <si>
    <t>appears to be closed. Right across road from oakland heights development landfill.</t>
  </si>
  <si>
    <t>Footnotes</t>
  </si>
  <si>
    <t>Cork Street MDS</t>
  </si>
  <si>
    <t>Cork Street MDS2</t>
  </si>
  <si>
    <t>Date</t>
  </si>
  <si>
    <t>1997*</t>
  </si>
  <si>
    <t>1973*</t>
  </si>
  <si>
    <t>1981*</t>
  </si>
  <si>
    <t>Eagle Valley</t>
  </si>
  <si>
    <t>Cork St. MDS</t>
  </si>
  <si>
    <t>Cork St. MDS2</t>
  </si>
  <si>
    <t>Waterford Hills</t>
  </si>
  <si>
    <t>Pinetree Acres</t>
  </si>
  <si>
    <t>1925-1995</t>
  </si>
  <si>
    <t xml:space="preserve">1981 - 2021 </t>
  </si>
  <si>
    <t>1997-2010</t>
  </si>
  <si>
    <t>C8</t>
  </si>
  <si>
    <t>C6</t>
  </si>
  <si>
    <t>C4</t>
  </si>
  <si>
    <t>North Kent</t>
  </si>
  <si>
    <t>State Disposal</t>
  </si>
  <si>
    <t xml:space="preserve">Allen Park Clay Mine </t>
  </si>
  <si>
    <t xml:space="preserve">Oakland Heights </t>
  </si>
  <si>
    <t>Georgia Pacific</t>
  </si>
  <si>
    <t>allen park</t>
  </si>
  <si>
    <t>eagle valley</t>
  </si>
  <si>
    <t>smiths creek</t>
  </si>
  <si>
    <t>S Macomb County</t>
  </si>
  <si>
    <t>s macomb county</t>
  </si>
  <si>
    <t>Allen Park Clay Mine</t>
  </si>
  <si>
    <t>S Macomb Disposal</t>
  </si>
  <si>
    <t>SE Oakland</t>
  </si>
  <si>
    <t xml:space="preserve">Woodland Meadows North </t>
  </si>
  <si>
    <t xml:space="preserve">South Macomb </t>
  </si>
  <si>
    <t xml:space="preserve">Georgia Pacific Charleston </t>
  </si>
  <si>
    <t xml:space="preserve">SE Oakland </t>
  </si>
  <si>
    <t xml:space="preserve">Eagle Valley </t>
  </si>
  <si>
    <t>Pine Tree Acres</t>
  </si>
  <si>
    <t>Oakland Heights</t>
  </si>
  <si>
    <t>Smiths Creek</t>
  </si>
  <si>
    <t xml:space="preserve">Southeastern Oakland County </t>
  </si>
  <si>
    <r>
      <t>1980-2000</t>
    </r>
    <r>
      <rPr>
        <vertAlign val="superscript"/>
        <sz val="11"/>
        <color theme="1"/>
        <rFont val="Calibri"/>
        <family val="2"/>
        <scheme val="minor"/>
      </rPr>
      <t>1</t>
    </r>
  </si>
  <si>
    <r>
      <t>539, 336</t>
    </r>
    <r>
      <rPr>
        <vertAlign val="superscript"/>
        <sz val="11"/>
        <color theme="1"/>
        <rFont val="Calibri"/>
        <family val="2"/>
        <scheme val="minor"/>
      </rPr>
      <t>2</t>
    </r>
  </si>
  <si>
    <r>
      <t>1997-2010</t>
    </r>
    <r>
      <rPr>
        <vertAlign val="superscript"/>
        <sz val="11"/>
        <color theme="1"/>
        <rFont val="Calibri"/>
        <family val="2"/>
        <scheme val="minor"/>
      </rPr>
      <t>3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</si>
  <si>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EGLE estimate.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</si>
  <si>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Two separate outfalls, MDS listed first &amp; MDS2 listed second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</si>
  <si>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EGLE estimate of mid to late 1990s to 2010s</t>
    </r>
  </si>
  <si>
    <t>60, 336</t>
  </si>
  <si>
    <t>Collection Point</t>
  </si>
  <si>
    <t>Cell 8</t>
  </si>
  <si>
    <t>Cell 4</t>
  </si>
  <si>
    <t>Cell 3A</t>
  </si>
  <si>
    <t>Cell 3B</t>
  </si>
  <si>
    <t>Cell 3S</t>
  </si>
  <si>
    <t>Cell 2B</t>
  </si>
  <si>
    <t>Cell 5</t>
  </si>
  <si>
    <t>Cell 6</t>
  </si>
  <si>
    <t>Cell 7</t>
  </si>
  <si>
    <t>MH A1</t>
  </si>
  <si>
    <t>MH A2</t>
  </si>
  <si>
    <t>MH 1</t>
  </si>
  <si>
    <t>MH 3</t>
  </si>
  <si>
    <t>MH 4</t>
  </si>
  <si>
    <t>MH 5</t>
  </si>
  <si>
    <t>MH7</t>
  </si>
  <si>
    <t>MH 9A</t>
  </si>
  <si>
    <t>MH22</t>
  </si>
  <si>
    <t>Area</t>
  </si>
  <si>
    <t>Cell 3</t>
  </si>
  <si>
    <t>Cell 2, 2B, 2C</t>
  </si>
  <si>
    <t>Cell A</t>
  </si>
  <si>
    <t>W Closed</t>
  </si>
  <si>
    <t>Interim</t>
  </si>
  <si>
    <t>Cell B</t>
  </si>
  <si>
    <t>E Closed / Phase 1</t>
  </si>
  <si>
    <t>Average</t>
  </si>
  <si>
    <t xml:space="preserve">yearly average </t>
  </si>
  <si>
    <t>Year</t>
  </si>
  <si>
    <t>Average annual flow</t>
  </si>
  <si>
    <t xml:space="preserve">West side of Closed Area:            </t>
  </si>
  <si>
    <t>1974? to &lt;1989?</t>
  </si>
  <si>
    <t>MH#2</t>
  </si>
  <si>
    <t>East side of Closed area:             </t>
  </si>
  <si>
    <t>  1960’s to 1975?</t>
  </si>
  <si>
    <t>these two have combined volume</t>
  </si>
  <si>
    <t>MH#27</t>
  </si>
  <si>
    <t>Interim Cover Area:                       </t>
  </si>
  <si>
    <t xml:space="preserve"> 1970’s to 1990’s?</t>
  </si>
  <si>
    <t>MH#A2</t>
  </si>
  <si>
    <t xml:space="preserve"> ??? to 1989</t>
  </si>
  <si>
    <t>Cell A:                                                  </t>
  </si>
  <si>
    <t>MH#9</t>
  </si>
  <si>
    <t>Interim Cover area</t>
  </si>
  <si>
    <t xml:space="preserve">Cell B:                                                    </t>
  </si>
  <si>
    <t>1989 to 1994?</t>
  </si>
  <si>
    <t>1997 to ???</t>
  </si>
  <si>
    <t xml:space="preserve">Phase 1:                                               </t>
  </si>
  <si>
    <t>2000 to 2003</t>
  </si>
  <si>
    <t xml:space="preserve">Cell 5:                                                    </t>
  </si>
  <si>
    <t xml:space="preserve"> 2004 to 2007?</t>
  </si>
  <si>
    <t xml:space="preserve">Cell 6:                                                    </t>
  </si>
  <si>
    <t>2000 to 2003?</t>
  </si>
  <si>
    <t xml:space="preserve"> 2006 to 2016</t>
  </si>
  <si>
    <t>Cell 2:                                                   </t>
  </si>
  <si>
    <t xml:space="preserve"> 2001 to 2006?</t>
  </si>
  <si>
    <t>2 2b 2c combined</t>
  </si>
  <si>
    <t xml:space="preserve"> 2008 to 2016</t>
  </si>
  <si>
    <t>Cell 2B:                                                </t>
  </si>
  <si>
    <t>2011 to 2015</t>
  </si>
  <si>
    <t>Cell 3A:                                                </t>
  </si>
  <si>
    <t>  2015 to Current</t>
  </si>
  <si>
    <t>Cell 3B:                                                </t>
  </si>
  <si>
    <t>2020 to Current</t>
  </si>
  <si>
    <t xml:space="preserve">Cell 7:                                                    </t>
  </si>
  <si>
    <t>Cell 4:                                                  </t>
  </si>
  <si>
    <t xml:space="preserve">Cell 8:                                                    </t>
  </si>
  <si>
    <t>Cell 6 - 2000 to 2003</t>
  </si>
  <si>
    <t xml:space="preserve"> Cell 2B - 2004 to 2007</t>
  </si>
  <si>
    <t xml:space="preserve"> Cell 3A - 2006 to 2016</t>
  </si>
  <si>
    <t>Cell 3B - 2008 to 2016</t>
  </si>
  <si>
    <t>Cell 7 - 2011 to 2015</t>
  </si>
  <si>
    <t> Cell 4 - 2015 to Current</t>
  </si>
  <si>
    <t>Cell 8 - 2020 to Current</t>
  </si>
  <si>
    <t>1993 to Unknown</t>
  </si>
  <si>
    <t>Cell 5 - 1997 to Unknown</t>
  </si>
  <si>
    <t>MH#A2 - Unknown to 1989'</t>
  </si>
  <si>
    <t>Unknown to 1989</t>
  </si>
  <si>
    <t>1997 to Unknown</t>
  </si>
  <si>
    <t xml:space="preserve"> 2004 to 2007</t>
  </si>
  <si>
    <t>PFTA</t>
  </si>
  <si>
    <t>agle Valley PFBS dominate</t>
  </si>
  <si>
    <t>SE oakland PFBA dominant</t>
  </si>
  <si>
    <t>S Macomb is PFOS dominant</t>
  </si>
  <si>
    <t>Menominee is PFHxA dominant</t>
  </si>
  <si>
    <t>Allen Park and South Macomb are PFOS dominant. Eagle Valley and South East Oakland are C4 dominant. Menominee is C6 dominant</t>
  </si>
  <si>
    <t>Collier Landfill</t>
  </si>
  <si>
    <r>
      <rPr>
        <vertAlign val="super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Average Total PFAS</t>
    </r>
  </si>
  <si>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Average Leachate Volume</t>
    </r>
  </si>
  <si>
    <r>
      <t>Total PFAS (ppt)</t>
    </r>
    <r>
      <rPr>
        <vertAlign val="superscript"/>
        <sz val="11"/>
        <color theme="1"/>
        <rFont val="Calibri"/>
        <family val="2"/>
        <scheme val="minor"/>
      </rPr>
      <t>4</t>
    </r>
  </si>
  <si>
    <r>
      <t>Average Leachate Volume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/d)</t>
    </r>
    <r>
      <rPr>
        <vertAlign val="superscript"/>
        <sz val="11"/>
        <color theme="1"/>
        <rFont val="Calibri"/>
        <family val="2"/>
        <scheme val="minor"/>
      </rPr>
      <t>5</t>
    </r>
  </si>
  <si>
    <t>Unknown</t>
  </si>
  <si>
    <t>Smiths Creek Landfill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</si>
</sst>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4D5156"/>
      <name val="Arial"/>
      <family val="2"/>
    </font>
    <font>
      <sz val="10"/>
      <color rgb="FF555555"/>
      <name val="Arial"/>
      <family val="2"/>
    </font>
    <font>
      <sz val="22"/>
      <color rgb="FF000000"/>
      <name val="Calibri"/>
      <family val="2"/>
    </font>
    <font>
      <sz val="2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1F497D"/>
      <name val="Calibri"/>
      <family val="2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EE78D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4">
    <xf numFmtId="0" fontId="0" fillId="0" borderId="0" xfId="0"/>
    <xf numFmtId="14" fontId="0" fillId="2" borderId="0" xfId="0" quotePrefix="1" applyNumberFormat="1" applyFill="1"/>
    <xf numFmtId="14" fontId="0" fillId="3" borderId="0" xfId="0" quotePrefix="1" applyNumberFormat="1" applyFill="1" applyAlignment="1">
      <alignment horizontal="center"/>
    </xf>
    <xf numFmtId="14" fontId="0" fillId="3" borderId="0" xfId="0" quotePrefix="1" applyNumberFormat="1" applyFill="1"/>
    <xf numFmtId="0" fontId="0" fillId="3" borderId="0" xfId="0" applyFill="1"/>
    <xf numFmtId="0" fontId="0" fillId="4" borderId="0" xfId="0" applyFill="1"/>
    <xf numFmtId="14" fontId="0" fillId="4" borderId="0" xfId="0" quotePrefix="1" applyNumberFormat="1" applyFill="1"/>
    <xf numFmtId="14" fontId="0" fillId="5" borderId="0" xfId="0" quotePrefix="1" applyNumberFormat="1" applyFill="1"/>
    <xf numFmtId="14" fontId="0" fillId="5" borderId="1" xfId="0" quotePrefix="1" applyNumberFormat="1" applyFill="1" applyBorder="1" applyAlignment="1">
      <alignment horizontal="center"/>
    </xf>
    <xf numFmtId="14" fontId="0" fillId="0" borderId="0" xfId="0" quotePrefix="1" applyNumberFormat="1"/>
    <xf numFmtId="0" fontId="0" fillId="2" borderId="0" xfId="0" applyFill="1"/>
    <xf numFmtId="0" fontId="0" fillId="0" borderId="2" xfId="0" applyBorder="1"/>
    <xf numFmtId="0" fontId="0" fillId="5" borderId="0" xfId="0" applyFill="1"/>
    <xf numFmtId="0" fontId="0" fillId="5" borderId="3" xfId="0" applyFill="1" applyBorder="1"/>
    <xf numFmtId="0" fontId="0" fillId="0" borderId="3" xfId="0" applyBorder="1"/>
    <xf numFmtId="0" fontId="0" fillId="0" borderId="4" xfId="0" applyBorder="1"/>
    <xf numFmtId="0" fontId="0" fillId="5" borderId="5" xfId="0" applyFill="1" applyBorder="1"/>
    <xf numFmtId="0" fontId="0" fillId="5" borderId="2" xfId="0" applyFill="1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6" borderId="0" xfId="0" applyFill="1"/>
    <xf numFmtId="0" fontId="3" fillId="0" borderId="0" xfId="0" applyFont="1"/>
    <xf numFmtId="0" fontId="0" fillId="0" borderId="8" xfId="0" applyBorder="1"/>
    <xf numFmtId="0" fontId="4" fillId="0" borderId="0" xfId="0" applyFont="1"/>
    <xf numFmtId="0" fontId="0" fillId="0" borderId="9" xfId="0" applyBorder="1"/>
    <xf numFmtId="0" fontId="5" fillId="7" borderId="10" xfId="0" applyFont="1" applyFill="1" applyBorder="1" applyAlignment="1">
      <alignment horizontal="left" wrapText="1" readingOrder="1"/>
    </xf>
    <xf numFmtId="0" fontId="5" fillId="7" borderId="10" xfId="0" applyFont="1" applyFill="1" applyBorder="1" applyAlignment="1">
      <alignment horizontal="right" wrapText="1" readingOrder="1"/>
    </xf>
    <xf numFmtId="0" fontId="6" fillId="0" borderId="0" xfId="0" applyFont="1"/>
    <xf numFmtId="2" fontId="6" fillId="0" borderId="0" xfId="0" applyNumberFormat="1" applyFont="1"/>
    <xf numFmtId="164" fontId="6" fillId="0" borderId="0" xfId="0" applyNumberFormat="1" applyFont="1"/>
    <xf numFmtId="0" fontId="6" fillId="6" borderId="0" xfId="0" applyFont="1" applyFill="1"/>
    <xf numFmtId="9" fontId="0" fillId="0" borderId="0" xfId="1" applyFont="1" applyFill="1"/>
    <xf numFmtId="9" fontId="0" fillId="0" borderId="0" xfId="1" applyFont="1" applyFill="1" applyBorder="1"/>
    <xf numFmtId="0" fontId="0" fillId="0" borderId="0" xfId="0" applyFill="1"/>
    <xf numFmtId="14" fontId="0" fillId="0" borderId="0" xfId="0" quotePrefix="1" applyNumberFormat="1" applyFill="1"/>
    <xf numFmtId="0" fontId="0" fillId="0" borderId="0" xfId="1" applyNumberFormat="1" applyFont="1" applyFill="1"/>
    <xf numFmtId="0" fontId="0" fillId="0" borderId="0" xfId="0" quotePrefix="1" applyFill="1"/>
    <xf numFmtId="0" fontId="0" fillId="0" borderId="3" xfId="0" applyFill="1" applyBorder="1"/>
    <xf numFmtId="9" fontId="0" fillId="0" borderId="0" xfId="0" applyNumberFormat="1" applyFill="1"/>
    <xf numFmtId="0" fontId="6" fillId="0" borderId="0" xfId="0" applyFont="1" applyFill="1"/>
    <xf numFmtId="2" fontId="0" fillId="0" borderId="0" xfId="0" applyNumberFormat="1" applyFill="1"/>
    <xf numFmtId="14" fontId="0" fillId="0" borderId="0" xfId="0" applyNumberFormat="1" applyFill="1"/>
    <xf numFmtId="0" fontId="0" fillId="0" borderId="7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2" xfId="0" applyFill="1" applyBorder="1"/>
    <xf numFmtId="14" fontId="0" fillId="0" borderId="0" xfId="0" quotePrefix="1" applyNumberFormat="1" applyFill="1" applyAlignment="1">
      <alignment horizontal="center"/>
    </xf>
    <xf numFmtId="14" fontId="0" fillId="0" borderId="1" xfId="0" quotePrefix="1" applyNumberFormat="1" applyFill="1" applyBorder="1" applyAlignment="1">
      <alignment horizontal="center"/>
    </xf>
    <xf numFmtId="14" fontId="0" fillId="0" borderId="5" xfId="0" quotePrefix="1" applyNumberFormat="1" applyFill="1" applyBorder="1" applyAlignment="1">
      <alignment horizontal="center"/>
    </xf>
    <xf numFmtId="1" fontId="0" fillId="0" borderId="0" xfId="0" applyNumberFormat="1" applyFill="1"/>
    <xf numFmtId="0" fontId="0" fillId="0" borderId="4" xfId="0" applyFill="1" applyBorder="1"/>
    <xf numFmtId="1" fontId="0" fillId="0" borderId="2" xfId="0" applyNumberFormat="1" applyFill="1" applyBorder="1"/>
    <xf numFmtId="0" fontId="2" fillId="0" borderId="0" xfId="0" applyFont="1" applyFill="1"/>
    <xf numFmtId="1" fontId="0" fillId="0" borderId="3" xfId="0" applyNumberFormat="1" applyFill="1" applyBorder="1"/>
    <xf numFmtId="0" fontId="0" fillId="0" borderId="6" xfId="0" applyFill="1" applyBorder="1"/>
    <xf numFmtId="1" fontId="0" fillId="0" borderId="5" xfId="0" applyNumberFormat="1" applyFill="1" applyBorder="1"/>
    <xf numFmtId="0" fontId="3" fillId="0" borderId="0" xfId="0" applyFont="1" applyFill="1"/>
    <xf numFmtId="0" fontId="0" fillId="0" borderId="8" xfId="0" applyFill="1" applyBorder="1"/>
    <xf numFmtId="0" fontId="4" fillId="0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8" fillId="0" borderId="0" xfId="0" applyFont="1" applyBorder="1"/>
    <xf numFmtId="0" fontId="0" fillId="0" borderId="13" xfId="0" applyFont="1" applyBorder="1"/>
    <xf numFmtId="0" fontId="9" fillId="8" borderId="14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3" fontId="0" fillId="0" borderId="0" xfId="2" applyNumberFormat="1" applyFont="1" applyAlignment="1">
      <alignment horizontal="center"/>
    </xf>
    <xf numFmtId="3" fontId="9" fillId="0" borderId="0" xfId="2" applyNumberFormat="1" applyFont="1" applyAlignment="1">
      <alignment horizontal="center"/>
    </xf>
    <xf numFmtId="3" fontId="9" fillId="0" borderId="17" xfId="2" applyNumberFormat="1" applyFont="1" applyBorder="1" applyAlignment="1">
      <alignment horizontal="center"/>
    </xf>
    <xf numFmtId="3" fontId="9" fillId="0" borderId="0" xfId="2" applyNumberFormat="1" applyFont="1" applyBorder="1" applyAlignment="1">
      <alignment horizontal="center"/>
    </xf>
    <xf numFmtId="3" fontId="9" fillId="0" borderId="7" xfId="2" applyNumberFormat="1" applyFont="1" applyBorder="1" applyAlignment="1">
      <alignment horizontal="center"/>
    </xf>
    <xf numFmtId="3" fontId="1" fillId="0" borderId="7" xfId="2" applyNumberFormat="1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3" fontId="9" fillId="0" borderId="13" xfId="2" applyNumberFormat="1" applyFont="1" applyBorder="1" applyAlignment="1">
      <alignment horizontal="center"/>
    </xf>
    <xf numFmtId="3" fontId="9" fillId="0" borderId="19" xfId="2" applyNumberFormat="1" applyFont="1" applyBorder="1" applyAlignment="1">
      <alignment horizontal="center"/>
    </xf>
    <xf numFmtId="3" fontId="9" fillId="0" borderId="18" xfId="2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3" fontId="11" fillId="0" borderId="20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center"/>
    </xf>
    <xf numFmtId="3" fontId="11" fillId="0" borderId="17" xfId="2" applyNumberFormat="1" applyFont="1" applyBorder="1" applyAlignment="1">
      <alignment horizontal="center"/>
    </xf>
    <xf numFmtId="3" fontId="11" fillId="0" borderId="0" xfId="2" applyNumberFormat="1" applyFont="1" applyBorder="1" applyAlignment="1">
      <alignment horizontal="center"/>
    </xf>
    <xf numFmtId="3" fontId="11" fillId="0" borderId="18" xfId="2" applyNumberFormat="1" applyFont="1" applyBorder="1" applyAlignment="1">
      <alignment horizontal="center"/>
    </xf>
    <xf numFmtId="3" fontId="11" fillId="0" borderId="19" xfId="2" applyNumberFormat="1" applyFont="1" applyBorder="1" applyAlignment="1">
      <alignment horizontal="center"/>
    </xf>
    <xf numFmtId="3" fontId="11" fillId="0" borderId="7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vertical="center" wrapText="1"/>
    </xf>
    <xf numFmtId="3" fontId="0" fillId="0" borderId="0" xfId="0" applyNumberFormat="1" applyAlignment="1">
      <alignment horizontal="center"/>
    </xf>
    <xf numFmtId="9" fontId="13" fillId="0" borderId="0" xfId="1" applyFont="1" applyAlignment="1">
      <alignment horizontal="center" vertical="center"/>
    </xf>
    <xf numFmtId="9" fontId="13" fillId="0" borderId="3" xfId="1" quotePrefix="1" applyFont="1" applyBorder="1" applyAlignment="1">
      <alignment horizontal="center" vertical="center" wrapText="1"/>
    </xf>
    <xf numFmtId="9" fontId="13" fillId="0" borderId="3" xfId="1" applyFont="1" applyBorder="1" applyAlignment="1">
      <alignment horizontal="center" vertical="center"/>
    </xf>
    <xf numFmtId="3" fontId="0" fillId="6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20" fontId="0" fillId="0" borderId="0" xfId="0" applyNumberFormat="1"/>
    <xf numFmtId="0" fontId="0" fillId="5" borderId="0" xfId="0" applyFill="1" applyBorder="1"/>
    <xf numFmtId="0" fontId="5" fillId="7" borderId="11" xfId="0" applyFont="1" applyFill="1" applyBorder="1" applyAlignment="1">
      <alignment horizontal="center" wrapText="1" readingOrder="1"/>
    </xf>
    <xf numFmtId="0" fontId="5" fillId="7" borderId="12" xfId="0" applyFont="1" applyFill="1" applyBorder="1" applyAlignment="1">
      <alignment horizontal="center" wrapText="1" readingOrder="1"/>
    </xf>
    <xf numFmtId="3" fontId="11" fillId="0" borderId="16" xfId="0" applyNumberFormat="1" applyFont="1" applyBorder="1" applyAlignment="1">
      <alignment horizontal="center"/>
    </xf>
    <xf numFmtId="3" fontId="11" fillId="0" borderId="15" xfId="0" applyNumberFormat="1" applyFont="1" applyBorder="1" applyAlignment="1">
      <alignment horizontal="center"/>
    </xf>
    <xf numFmtId="3" fontId="11" fillId="0" borderId="14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0" fillId="0" borderId="16" xfId="0" applyFont="1" applyBorder="1"/>
    <xf numFmtId="0" fontId="0" fillId="0" borderId="15" xfId="0" applyFont="1" applyBorder="1"/>
    <xf numFmtId="0" fontId="0" fillId="0" borderId="15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0" fillId="0" borderId="17" xfId="0" applyFont="1" applyBorder="1"/>
    <xf numFmtId="0" fontId="0" fillId="0" borderId="0" xfId="0" applyBorder="1"/>
    <xf numFmtId="1" fontId="0" fillId="0" borderId="7" xfId="0" applyNumberFormat="1" applyFont="1" applyBorder="1"/>
    <xf numFmtId="0" fontId="0" fillId="0" borderId="7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7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17" xfId="0" applyFont="1" applyBorder="1" applyAlignment="1">
      <alignment wrapText="1"/>
    </xf>
    <xf numFmtId="0" fontId="0" fillId="0" borderId="19" xfId="0" applyFont="1" applyBorder="1"/>
    <xf numFmtId="0" fontId="0" fillId="0" borderId="18" xfId="0" applyFont="1" applyBorder="1"/>
  </cellXfs>
  <cellStyles count="3">
    <cellStyle name="Comma" xfId="2" builtinId="3"/>
    <cellStyle name="Normal" xfId="0" builtinId="0"/>
    <cellStyle name="Percent" xfId="1" builtinId="5"/>
  </cellStyles>
  <dxfs count="2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</dxfs>
  <tableStyles count="0" defaultTableStyle="TableStyleMedium2" defaultPivotStyle="PivotStyleLight16"/>
  <colors>
    <mruColors>
      <color rgb="FFFE605C"/>
      <color rgb="FF8F724F"/>
      <color rgb="FF39FDFD"/>
      <color rgb="FF9EFB5F"/>
      <color rgb="FF269D9A"/>
      <color rgb="FFB7B7B7"/>
      <color rgb="FF5A5A5A"/>
      <color rgb="FF3CBA81"/>
      <color rgb="FF72AC4A"/>
      <color rgb="FFE4F0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674352535869402E-2"/>
          <c:y val="1.8304194871241266E-2"/>
          <c:w val="0.92209090038119612"/>
          <c:h val="0.644608763922518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'Landfill Mass Loading'!$A$1:$A$16</c:f>
              <c:strCache>
                <c:ptCount val="16"/>
                <c:pt idx="0">
                  <c:v>Woodland Meadows North </c:v>
                </c:pt>
                <c:pt idx="1">
                  <c:v>South Macomb </c:v>
                </c:pt>
                <c:pt idx="2">
                  <c:v>Allen Park</c:v>
                </c:pt>
                <c:pt idx="3">
                  <c:v>Waterford Hills</c:v>
                </c:pt>
                <c:pt idx="4">
                  <c:v>Georgia Pacific Charleston </c:v>
                </c:pt>
                <c:pt idx="5">
                  <c:v>Cork Street MDS</c:v>
                </c:pt>
                <c:pt idx="6">
                  <c:v>Cork Street MDS2</c:v>
                </c:pt>
                <c:pt idx="7">
                  <c:v>SE Oakland </c:v>
                </c:pt>
                <c:pt idx="8">
                  <c:v>City of Pontiac</c:v>
                </c:pt>
                <c:pt idx="9">
                  <c:v>Eagle Valley </c:v>
                </c:pt>
                <c:pt idx="10">
                  <c:v>Woodland Meadows RDF Van Buren</c:v>
                </c:pt>
                <c:pt idx="11">
                  <c:v>Pine Tree Acres</c:v>
                </c:pt>
                <c:pt idx="12">
                  <c:v>Oakland Heights</c:v>
                </c:pt>
                <c:pt idx="13">
                  <c:v>Northern Oaks</c:v>
                </c:pt>
                <c:pt idx="14">
                  <c:v>Smiths Creek</c:v>
                </c:pt>
                <c:pt idx="15">
                  <c:v>Menominee</c:v>
                </c:pt>
              </c:strCache>
            </c:strRef>
          </c:cat>
          <c:val>
            <c:numRef>
              <c:f>'Landfill Mass Loading'!$B$1:$B$16</c:f>
              <c:numCache>
                <c:formatCode>General</c:formatCode>
                <c:ptCount val="16"/>
                <c:pt idx="0">
                  <c:v>41.195883785962494</c:v>
                </c:pt>
                <c:pt idx="1">
                  <c:v>14.520173336999999</c:v>
                </c:pt>
                <c:pt idx="2">
                  <c:v>11.295396938850001</c:v>
                </c:pt>
                <c:pt idx="3">
                  <c:v>8.8595039999999994</c:v>
                </c:pt>
                <c:pt idx="4">
                  <c:v>4.6089506956725002</c:v>
                </c:pt>
                <c:pt idx="5">
                  <c:v>11.741947779292502</c:v>
                </c:pt>
                <c:pt idx="6">
                  <c:v>41.275565334360003</c:v>
                </c:pt>
                <c:pt idx="7">
                  <c:v>16.7225906595</c:v>
                </c:pt>
                <c:pt idx="8">
                  <c:v>86.340019372499995</c:v>
                </c:pt>
                <c:pt idx="9">
                  <c:v>246.47283541220997</c:v>
                </c:pt>
                <c:pt idx="10">
                  <c:v>1428.7559445843751</c:v>
                </c:pt>
                <c:pt idx="11">
                  <c:v>1997.5412924999998</c:v>
                </c:pt>
                <c:pt idx="12">
                  <c:v>154.61214209318251</c:v>
                </c:pt>
                <c:pt idx="13">
                  <c:v>133.20386082179999</c:v>
                </c:pt>
                <c:pt idx="14">
                  <c:v>506.30584161675</c:v>
                </c:pt>
                <c:pt idx="15">
                  <c:v>235.74586425000001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1-4966-9A2C-9CF52AA7C0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6570488"/>
        <c:axId val="376577376"/>
      </c:barChart>
      <c:catAx>
        <c:axId val="3765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77376"/>
        <c:crosses val="autoZero"/>
        <c:auto val="1"/>
        <c:lblAlgn val="ctr"/>
        <c:lblOffset val="100"/>
        <c:noMultiLvlLbl val="0"/>
      </c:catAx>
      <c:valAx>
        <c:axId val="376577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Annual Mass Flux (g/yr)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7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Percent Composition of Total PFAS in Michigan Landfills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368315625259619E-2"/>
          <c:y val="5.9919224555735055E-2"/>
          <c:w val="0.9203233608108482"/>
          <c:h val="0.7105234526855347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'[1]Percent Comp data'!$B$2</c:f>
              <c:strCache>
                <c:ptCount val="1"/>
                <c:pt idx="0">
                  <c:v>PFODA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data'!$C$2:$R$2</c15:sqref>
                  </c15:fullRef>
                </c:ext>
              </c:extLst>
              <c:f>('[1]Percent Comp data'!$C$2:$M$2,'[1]Percent Comp data'!$O$2:$R$2)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3-4FE7-855E-B0B36EB5D454}"/>
            </c:ext>
          </c:extLst>
        </c:ser>
        <c:ser>
          <c:idx val="1"/>
          <c:order val="1"/>
          <c:tx>
            <c:strRef>
              <c:f>'[1]Percent Comp data'!$B$3</c:f>
              <c:strCache>
                <c:ptCount val="1"/>
                <c:pt idx="0">
                  <c:v>PFHxDA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data'!$C$3:$R$3</c15:sqref>
                  </c15:fullRef>
                </c:ext>
              </c:extLst>
              <c:f>('[1]Percent Comp data'!$C$3:$M$3,'[1]Percent Comp data'!$O$3:$R$3)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3-4FE7-855E-B0B36EB5D454}"/>
            </c:ext>
          </c:extLst>
        </c:ser>
        <c:ser>
          <c:idx val="2"/>
          <c:order val="2"/>
          <c:tx>
            <c:strRef>
              <c:f>'[1]Percent Comp data'!$B$4</c:f>
              <c:strCache>
                <c:ptCount val="1"/>
                <c:pt idx="0">
                  <c:v>PFTrDA</c:v>
                </c:pt>
              </c:strCache>
            </c:strRef>
          </c:tx>
          <c:spPr>
            <a:solidFill>
              <a:srgbClr val="A238F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data'!$C$4:$R$4</c15:sqref>
                  </c15:fullRef>
                </c:ext>
              </c:extLst>
              <c:f>('[1]Percent Comp data'!$C$4:$M$4,'[1]Percent Comp data'!$O$4:$R$4)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3-4FE7-855E-B0B36EB5D454}"/>
            </c:ext>
          </c:extLst>
        </c:ser>
        <c:ser>
          <c:idx val="3"/>
          <c:order val="3"/>
          <c:tx>
            <c:strRef>
              <c:f>'[1]Percent Comp data'!$B$5</c:f>
              <c:strCache>
                <c:ptCount val="1"/>
                <c:pt idx="0">
                  <c:v>PFTeDA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data'!$C$5:$R$5</c15:sqref>
                  </c15:fullRef>
                </c:ext>
              </c:extLst>
              <c:f>('[1]Percent Comp data'!$C$5:$M$5,'[1]Percent Comp data'!$O$5:$R$5)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83-4FE7-855E-B0B36EB5D454}"/>
            </c:ext>
          </c:extLst>
        </c:ser>
        <c:ser>
          <c:idx val="4"/>
          <c:order val="4"/>
          <c:tx>
            <c:strRef>
              <c:f>'[1]Percent Comp data'!$B$6</c:f>
              <c:strCache>
                <c:ptCount val="1"/>
                <c:pt idx="0">
                  <c:v>PFDoA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data'!$C$6:$R$6</c15:sqref>
                  </c15:fullRef>
                </c:ext>
              </c:extLst>
              <c:f>('[1]Percent Comp data'!$C$6:$M$6,'[1]Percent Comp data'!$O$6:$R$6)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83-4FE7-855E-B0B36EB5D454}"/>
            </c:ext>
          </c:extLst>
        </c:ser>
        <c:ser>
          <c:idx val="5"/>
          <c:order val="5"/>
          <c:tx>
            <c:strRef>
              <c:f>'[1]Percent Comp data'!$B$7</c:f>
              <c:strCache>
                <c:ptCount val="1"/>
                <c:pt idx="0">
                  <c:v>PFUdA</c:v>
                </c:pt>
              </c:strCache>
            </c:strRef>
          </c:tx>
          <c:spPr>
            <a:solidFill>
              <a:srgbClr val="D0E5C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data'!$C$7:$R$7</c15:sqref>
                  </c15:fullRef>
                </c:ext>
              </c:extLst>
              <c:f>('[1]Percent Comp data'!$C$7:$M$7,'[1]Percent Comp data'!$O$7:$R$7)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8">
                  <c:v>9.6999999999999993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83-4FE7-855E-B0B36EB5D454}"/>
            </c:ext>
          </c:extLst>
        </c:ser>
        <c:ser>
          <c:idx val="6"/>
          <c:order val="6"/>
          <c:tx>
            <c:strRef>
              <c:f>'[1]Percent Comp data'!$B$8</c:f>
              <c:strCache>
                <c:ptCount val="1"/>
                <c:pt idx="0">
                  <c:v>PFDA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data'!$C$8:$R$8</c15:sqref>
                  </c15:fullRef>
                </c:ext>
              </c:extLst>
              <c:f>('[1]Percent Comp data'!$C$8:$M$8,'[1]Percent Comp data'!$O$8:$R$8)</c:f>
              <c:numCache>
                <c:formatCode>General</c:formatCode>
                <c:ptCount val="15"/>
                <c:pt idx="1">
                  <c:v>140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8">
                  <c:v>160</c:v>
                </c:pt>
                <c:pt idx="9">
                  <c:v>16</c:v>
                </c:pt>
                <c:pt idx="10">
                  <c:v>0</c:v>
                </c:pt>
                <c:pt idx="11">
                  <c:v>32</c:v>
                </c:pt>
                <c:pt idx="12">
                  <c:v>0</c:v>
                </c:pt>
                <c:pt idx="13">
                  <c:v>34</c:v>
                </c:pt>
                <c:pt idx="1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83-4FE7-855E-B0B36EB5D454}"/>
            </c:ext>
          </c:extLst>
        </c:ser>
        <c:ser>
          <c:idx val="7"/>
          <c:order val="7"/>
          <c:tx>
            <c:strRef>
              <c:f>'[1]Percent Comp data'!$B$9</c:f>
              <c:strCache>
                <c:ptCount val="1"/>
                <c:pt idx="0">
                  <c:v>PFDS</c:v>
                </c:pt>
              </c:strCache>
            </c:strRef>
          </c:tx>
          <c:spPr>
            <a:solidFill>
              <a:srgbClr val="056AD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data'!$C$9:$R$9</c15:sqref>
                  </c15:fullRef>
                </c:ext>
              </c:extLst>
              <c:f>('[1]Percent Comp data'!$C$9:$M$9,'[1]Percent Comp data'!$O$9:$R$9)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83-4FE7-855E-B0B36EB5D454}"/>
            </c:ext>
          </c:extLst>
        </c:ser>
        <c:ser>
          <c:idx val="8"/>
          <c:order val="8"/>
          <c:tx>
            <c:strRef>
              <c:f>'[1]Percent Comp data'!$B$10</c:f>
              <c:strCache>
                <c:ptCount val="1"/>
                <c:pt idx="0">
                  <c:v>PFNA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data'!$C$10:$R$10</c15:sqref>
                  </c15:fullRef>
                </c:ext>
              </c:extLst>
              <c:f>('[1]Percent Comp data'!$C$10:$M$10,'[1]Percent Comp data'!$O$10:$R$10)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36</c:v>
                </c:pt>
                <c:pt idx="8">
                  <c:v>150</c:v>
                </c:pt>
                <c:pt idx="9">
                  <c:v>37</c:v>
                </c:pt>
                <c:pt idx="10">
                  <c:v>0</c:v>
                </c:pt>
                <c:pt idx="11">
                  <c:v>21</c:v>
                </c:pt>
                <c:pt idx="12">
                  <c:v>0</c:v>
                </c:pt>
                <c:pt idx="13">
                  <c:v>12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83-4FE7-855E-B0B36EB5D454}"/>
            </c:ext>
          </c:extLst>
        </c:ser>
        <c:ser>
          <c:idx val="9"/>
          <c:order val="9"/>
          <c:tx>
            <c:strRef>
              <c:f>'[1]Percent Comp data'!$B$11</c:f>
              <c:strCache>
                <c:ptCount val="1"/>
                <c:pt idx="0">
                  <c:v>PFNS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data'!$C$11:$R$11</c15:sqref>
                  </c15:fullRef>
                </c:ext>
              </c:extLst>
              <c:f>('[1]Percent Comp data'!$C$11:$M$11,'[1]Percent Comp data'!$O$11:$R$11)</c:f>
              <c:numCache>
                <c:formatCode>General</c:formatCode>
                <c:ptCount val="15"/>
                <c:pt idx="1">
                  <c:v>0</c:v>
                </c:pt>
                <c:pt idx="3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83-4FE7-855E-B0B36EB5D454}"/>
            </c:ext>
          </c:extLst>
        </c:ser>
        <c:ser>
          <c:idx val="10"/>
          <c:order val="10"/>
          <c:tx>
            <c:strRef>
              <c:f>'[1]Percent Comp data'!$B$12</c:f>
              <c:strCache>
                <c:ptCount val="1"/>
                <c:pt idx="0">
                  <c:v>PFOA</c:v>
                </c:pt>
              </c:strCache>
            </c:strRef>
          </c:tx>
          <c:spPr>
            <a:solidFill>
              <a:srgbClr val="EE78D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data'!$C$12:$R$12</c15:sqref>
                  </c15:fullRef>
                </c:ext>
              </c:extLst>
              <c:f>('[1]Percent Comp data'!$C$12:$M$12,'[1]Percent Comp data'!$O$12:$R$12)</c:f>
              <c:numCache>
                <c:formatCode>General</c:formatCode>
                <c:ptCount val="15"/>
                <c:pt idx="0">
                  <c:v>140</c:v>
                </c:pt>
                <c:pt idx="1">
                  <c:v>590</c:v>
                </c:pt>
                <c:pt idx="2">
                  <c:v>1410</c:v>
                </c:pt>
                <c:pt idx="3">
                  <c:v>20</c:v>
                </c:pt>
                <c:pt idx="4">
                  <c:v>125</c:v>
                </c:pt>
                <c:pt idx="5">
                  <c:v>127</c:v>
                </c:pt>
                <c:pt idx="6">
                  <c:v>390</c:v>
                </c:pt>
                <c:pt idx="7">
                  <c:v>870</c:v>
                </c:pt>
                <c:pt idx="8">
                  <c:v>2300</c:v>
                </c:pt>
                <c:pt idx="9">
                  <c:v>550</c:v>
                </c:pt>
                <c:pt idx="10">
                  <c:v>81</c:v>
                </c:pt>
                <c:pt idx="11">
                  <c:v>310</c:v>
                </c:pt>
                <c:pt idx="12">
                  <c:v>230</c:v>
                </c:pt>
                <c:pt idx="13">
                  <c:v>350</c:v>
                </c:pt>
                <c:pt idx="14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83-4FE7-855E-B0B36EB5D454}"/>
            </c:ext>
          </c:extLst>
        </c:ser>
        <c:ser>
          <c:idx val="11"/>
          <c:order val="11"/>
          <c:tx>
            <c:strRef>
              <c:f>'[1]Percent Comp data'!$B$13</c:f>
              <c:strCache>
                <c:ptCount val="1"/>
                <c:pt idx="0">
                  <c:v>PFOS</c:v>
                </c:pt>
              </c:strCache>
            </c:strRef>
          </c:tx>
          <c:spPr>
            <a:solidFill>
              <a:srgbClr val="FE605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data'!$C$13:$R$13</c15:sqref>
                  </c15:fullRef>
                </c:ext>
              </c:extLst>
              <c:f>('[1]Percent Comp data'!$C$13:$M$13,'[1]Percent Comp data'!$O$13:$R$13)</c:f>
              <c:numCache>
                <c:formatCode>General</c:formatCode>
                <c:ptCount val="15"/>
                <c:pt idx="0">
                  <c:v>55</c:v>
                </c:pt>
                <c:pt idx="1">
                  <c:v>200</c:v>
                </c:pt>
                <c:pt idx="2">
                  <c:v>391</c:v>
                </c:pt>
                <c:pt idx="3">
                  <c:v>140</c:v>
                </c:pt>
                <c:pt idx="4">
                  <c:v>243</c:v>
                </c:pt>
                <c:pt idx="5">
                  <c:v>386</c:v>
                </c:pt>
                <c:pt idx="8">
                  <c:v>5100</c:v>
                </c:pt>
                <c:pt idx="9">
                  <c:v>170</c:v>
                </c:pt>
                <c:pt idx="10">
                  <c:v>30</c:v>
                </c:pt>
                <c:pt idx="11">
                  <c:v>74</c:v>
                </c:pt>
                <c:pt idx="12">
                  <c:v>220</c:v>
                </c:pt>
                <c:pt idx="13">
                  <c:v>130</c:v>
                </c:pt>
                <c:pt idx="14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83-4FE7-855E-B0B36EB5D454}"/>
            </c:ext>
          </c:extLst>
        </c:ser>
        <c:ser>
          <c:idx val="12"/>
          <c:order val="12"/>
          <c:tx>
            <c:strRef>
              <c:f>'[1]Percent Comp data'!$B$14</c:f>
              <c:strCache>
                <c:ptCount val="1"/>
                <c:pt idx="0">
                  <c:v>8:2 FTS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data'!$C$14:$R$14</c15:sqref>
                  </c15:fullRef>
                </c:ext>
              </c:extLst>
              <c:f>('[1]Percent Comp data'!$C$14:$M$14,'[1]Percent Comp data'!$O$14:$R$14)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83-4FE7-855E-B0B36EB5D454}"/>
            </c:ext>
          </c:extLst>
        </c:ser>
        <c:ser>
          <c:idx val="13"/>
          <c:order val="13"/>
          <c:tx>
            <c:strRef>
              <c:f>'[1]Percent Comp data'!$B$15</c:f>
              <c:strCache>
                <c:ptCount val="1"/>
                <c:pt idx="0">
                  <c:v>FOSA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data'!$C$15:$R$15</c15:sqref>
                  </c15:fullRef>
                </c:ext>
              </c:extLst>
              <c:f>('[1]Percent Comp data'!$C$15:$M$15,'[1]Percent Comp data'!$O$15:$R$15)</c:f>
              <c:numCache>
                <c:formatCode>General</c:formatCode>
                <c:ptCount val="15"/>
                <c:pt idx="0">
                  <c:v>1.91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4.63</c:v>
                </c:pt>
                <c:pt idx="8">
                  <c:v>0</c:v>
                </c:pt>
                <c:pt idx="9">
                  <c:v>3.9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83-4FE7-855E-B0B36EB5D454}"/>
            </c:ext>
          </c:extLst>
        </c:ser>
        <c:ser>
          <c:idx val="14"/>
          <c:order val="14"/>
          <c:tx>
            <c:strRef>
              <c:f>'[1]Percent Comp data'!$B$16</c:f>
              <c:strCache>
                <c:ptCount val="1"/>
                <c:pt idx="0">
                  <c:v>NEtFOSAA</c:v>
                </c:pt>
              </c:strCache>
            </c:strRef>
          </c:tx>
          <c:spPr>
            <a:solidFill>
              <a:srgbClr val="3CBA8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data'!$C$16:$R$16</c15:sqref>
                  </c15:fullRef>
                </c:ext>
              </c:extLst>
              <c:f>('[1]Percent Comp data'!$C$16:$M$16,'[1]Percent Comp data'!$O$16:$R$16)</c:f>
              <c:numCache>
                <c:formatCode>General</c:formatCode>
                <c:ptCount val="15"/>
                <c:pt idx="0">
                  <c:v>8.8800000000000008</c:v>
                </c:pt>
                <c:pt idx="1">
                  <c:v>0</c:v>
                </c:pt>
                <c:pt idx="2">
                  <c:v>346</c:v>
                </c:pt>
                <c:pt idx="3">
                  <c:v>0</c:v>
                </c:pt>
                <c:pt idx="4">
                  <c:v>26.1</c:v>
                </c:pt>
                <c:pt idx="5">
                  <c:v>56.7</c:v>
                </c:pt>
                <c:pt idx="8">
                  <c:v>0</c:v>
                </c:pt>
                <c:pt idx="9">
                  <c:v>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83-4FE7-855E-B0B36EB5D454}"/>
            </c:ext>
          </c:extLst>
        </c:ser>
        <c:ser>
          <c:idx val="15"/>
          <c:order val="15"/>
          <c:tx>
            <c:strRef>
              <c:f>'[1]Percent Comp data'!$B$17</c:f>
              <c:strCache>
                <c:ptCount val="1"/>
                <c:pt idx="0">
                  <c:v>NMeFOSAA</c:v>
                </c:pt>
              </c:strCache>
            </c:strRef>
          </c:tx>
          <c:spPr>
            <a:solidFill>
              <a:srgbClr val="269D9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data'!$C$17:$R$17</c15:sqref>
                  </c15:fullRef>
                </c:ext>
              </c:extLst>
              <c:f>('[1]Percent Comp data'!$C$17:$M$17,'[1]Percent Comp data'!$O$17:$R$17)</c:f>
              <c:numCache>
                <c:formatCode>General</c:formatCode>
                <c:ptCount val="15"/>
                <c:pt idx="1">
                  <c:v>0</c:v>
                </c:pt>
                <c:pt idx="2">
                  <c:v>25.9</c:v>
                </c:pt>
                <c:pt idx="3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93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83-4FE7-855E-B0B36EB5D454}"/>
            </c:ext>
          </c:extLst>
        </c:ser>
        <c:ser>
          <c:idx val="16"/>
          <c:order val="16"/>
          <c:tx>
            <c:strRef>
              <c:f>'[1]Percent Comp data'!$B$18</c:f>
              <c:strCache>
                <c:ptCount val="1"/>
                <c:pt idx="0">
                  <c:v>PFHpA</c:v>
                </c:pt>
              </c:strCache>
            </c:strRef>
          </c:tx>
          <c:spPr>
            <a:solidFill>
              <a:srgbClr val="9EFB5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data'!$C$18:$R$18</c15:sqref>
                  </c15:fullRef>
                </c:ext>
              </c:extLst>
              <c:f>('[1]Percent Comp data'!$C$18:$M$18,'[1]Percent Comp data'!$O$18:$R$18)</c:f>
              <c:numCache>
                <c:formatCode>General</c:formatCode>
                <c:ptCount val="15"/>
                <c:pt idx="0">
                  <c:v>32.1</c:v>
                </c:pt>
                <c:pt idx="1">
                  <c:v>170</c:v>
                </c:pt>
                <c:pt idx="2">
                  <c:v>357</c:v>
                </c:pt>
                <c:pt idx="3">
                  <c:v>0</c:v>
                </c:pt>
                <c:pt idx="4">
                  <c:v>19.7</c:v>
                </c:pt>
                <c:pt idx="5">
                  <c:v>34.700000000000003</c:v>
                </c:pt>
                <c:pt idx="6">
                  <c:v>630</c:v>
                </c:pt>
                <c:pt idx="7">
                  <c:v>910</c:v>
                </c:pt>
                <c:pt idx="8">
                  <c:v>700</c:v>
                </c:pt>
                <c:pt idx="9">
                  <c:v>250</c:v>
                </c:pt>
                <c:pt idx="10">
                  <c:v>44</c:v>
                </c:pt>
                <c:pt idx="11">
                  <c:v>200</c:v>
                </c:pt>
                <c:pt idx="12">
                  <c:v>81</c:v>
                </c:pt>
                <c:pt idx="13">
                  <c:v>86</c:v>
                </c:pt>
                <c:pt idx="14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83-4FE7-855E-B0B36EB5D454}"/>
            </c:ext>
          </c:extLst>
        </c:ser>
        <c:ser>
          <c:idx val="17"/>
          <c:order val="17"/>
          <c:tx>
            <c:strRef>
              <c:f>'[1]Percent Comp data'!$B$19</c:f>
              <c:strCache>
                <c:ptCount val="1"/>
                <c:pt idx="0">
                  <c:v>PFHpS</c:v>
                </c:pt>
              </c:strCache>
            </c:strRef>
          </c:tx>
          <c:spPr>
            <a:solidFill>
              <a:srgbClr val="39FDFD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data'!$C$19:$R$19</c15:sqref>
                  </c15:fullRef>
                </c:ext>
              </c:extLst>
              <c:f>('[1]Percent Comp data'!$C$19:$M$19,'[1]Percent Comp data'!$O$19:$R$19)</c:f>
              <c:numCache>
                <c:formatCode>General</c:formatCode>
                <c:ptCount val="15"/>
                <c:pt idx="1">
                  <c:v>0</c:v>
                </c:pt>
                <c:pt idx="2">
                  <c:v>13.9</c:v>
                </c:pt>
                <c:pt idx="3">
                  <c:v>0</c:v>
                </c:pt>
                <c:pt idx="5">
                  <c:v>8.83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83-4FE7-855E-B0B36EB5D454}"/>
            </c:ext>
          </c:extLst>
        </c:ser>
        <c:ser>
          <c:idx val="18"/>
          <c:order val="18"/>
          <c:tx>
            <c:strRef>
              <c:f>'[1]Percent Comp data'!$B$20</c:f>
              <c:strCache>
                <c:ptCount val="1"/>
                <c:pt idx="0">
                  <c:v>PFHxA</c:v>
                </c:pt>
              </c:strCache>
            </c:strRef>
          </c:tx>
          <c:spPr>
            <a:solidFill>
              <a:srgbClr val="8F724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data'!$C$20:$R$20</c15:sqref>
                  </c15:fullRef>
                </c:ext>
              </c:extLst>
              <c:f>('[1]Percent Comp data'!$C$20:$M$20,'[1]Percent Comp data'!$O$20:$R$20)</c:f>
              <c:numCache>
                <c:formatCode>General</c:formatCode>
                <c:ptCount val="15"/>
                <c:pt idx="0">
                  <c:v>17.7</c:v>
                </c:pt>
                <c:pt idx="1">
                  <c:v>380</c:v>
                </c:pt>
                <c:pt idx="2">
                  <c:v>886</c:v>
                </c:pt>
                <c:pt idx="3">
                  <c:v>17</c:v>
                </c:pt>
                <c:pt idx="4">
                  <c:v>16.100000000000001</c:v>
                </c:pt>
                <c:pt idx="5">
                  <c:v>70.099999999999994</c:v>
                </c:pt>
                <c:pt idx="6">
                  <c:v>3400</c:v>
                </c:pt>
                <c:pt idx="7">
                  <c:v>5600</c:v>
                </c:pt>
                <c:pt idx="8">
                  <c:v>6600</c:v>
                </c:pt>
                <c:pt idx="9">
                  <c:v>980</c:v>
                </c:pt>
                <c:pt idx="10">
                  <c:v>160</c:v>
                </c:pt>
                <c:pt idx="11">
                  <c:v>900</c:v>
                </c:pt>
                <c:pt idx="12">
                  <c:v>300</c:v>
                </c:pt>
                <c:pt idx="13">
                  <c:v>340</c:v>
                </c:pt>
                <c:pt idx="14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83-4FE7-855E-B0B36EB5D454}"/>
            </c:ext>
          </c:extLst>
        </c:ser>
        <c:ser>
          <c:idx val="19"/>
          <c:order val="19"/>
          <c:tx>
            <c:strRef>
              <c:f>'[1]Percent Comp data'!$B$21</c:f>
              <c:strCache>
                <c:ptCount val="1"/>
                <c:pt idx="0">
                  <c:v>PFHxS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data'!$C$21:$R$21</c15:sqref>
                  </c15:fullRef>
                </c:ext>
              </c:extLst>
              <c:f>('[1]Percent Comp data'!$C$21:$M$21,'[1]Percent Comp data'!$O$21:$R$21)</c:f>
              <c:numCache>
                <c:formatCode>General</c:formatCode>
                <c:ptCount val="15"/>
                <c:pt idx="0">
                  <c:v>4.5199999999999996</c:v>
                </c:pt>
                <c:pt idx="1">
                  <c:v>0</c:v>
                </c:pt>
                <c:pt idx="2">
                  <c:v>155</c:v>
                </c:pt>
                <c:pt idx="3">
                  <c:v>0</c:v>
                </c:pt>
                <c:pt idx="4">
                  <c:v>9.7200000000000006</c:v>
                </c:pt>
                <c:pt idx="5">
                  <c:v>68.099999999999994</c:v>
                </c:pt>
                <c:pt idx="6">
                  <c:v>280</c:v>
                </c:pt>
                <c:pt idx="7">
                  <c:v>280</c:v>
                </c:pt>
                <c:pt idx="8">
                  <c:v>1200</c:v>
                </c:pt>
                <c:pt idx="9">
                  <c:v>540</c:v>
                </c:pt>
                <c:pt idx="10">
                  <c:v>84</c:v>
                </c:pt>
                <c:pt idx="11">
                  <c:v>350</c:v>
                </c:pt>
                <c:pt idx="12">
                  <c:v>53</c:v>
                </c:pt>
                <c:pt idx="13">
                  <c:v>130</c:v>
                </c:pt>
                <c:pt idx="14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83-4FE7-855E-B0B36EB5D454}"/>
            </c:ext>
          </c:extLst>
        </c:ser>
        <c:ser>
          <c:idx val="20"/>
          <c:order val="20"/>
          <c:tx>
            <c:strRef>
              <c:f>'[1]Percent Comp data'!$B$22</c:f>
              <c:strCache>
                <c:ptCount val="1"/>
                <c:pt idx="0">
                  <c:v>6:2 FTS</c:v>
                </c:pt>
              </c:strCache>
            </c:strRef>
          </c:tx>
          <c:spPr>
            <a:solidFill>
              <a:srgbClr val="D9D797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data'!$C$22:$R$22</c15:sqref>
                  </c15:fullRef>
                </c:ext>
              </c:extLst>
              <c:f>('[1]Percent Comp data'!$C$22:$M$22,'[1]Percent Comp data'!$O$22:$R$22)</c:f>
              <c:numCache>
                <c:formatCode>General</c:formatCode>
                <c:ptCount val="15"/>
                <c:pt idx="1">
                  <c:v>0</c:v>
                </c:pt>
                <c:pt idx="2">
                  <c:v>8.76</c:v>
                </c:pt>
                <c:pt idx="3">
                  <c:v>0</c:v>
                </c:pt>
                <c:pt idx="5">
                  <c:v>0</c:v>
                </c:pt>
                <c:pt idx="7">
                  <c:v>1900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483-4FE7-855E-B0B36EB5D454}"/>
            </c:ext>
          </c:extLst>
        </c:ser>
        <c:ser>
          <c:idx val="21"/>
          <c:order val="21"/>
          <c:tx>
            <c:strRef>
              <c:f>'[1]Percent Comp data'!$B$23</c:f>
              <c:strCache>
                <c:ptCount val="1"/>
                <c:pt idx="0">
                  <c:v>PFPeA</c:v>
                </c:pt>
              </c:strCache>
            </c:strRef>
          </c:tx>
          <c:spPr>
            <a:solidFill>
              <a:srgbClr val="5A5A5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data'!$C$23:$R$23</c15:sqref>
                  </c15:fullRef>
                </c:ext>
              </c:extLst>
              <c:f>('[1]Percent Comp data'!$C$23:$M$23,'[1]Percent Comp data'!$O$23:$R$23)</c:f>
              <c:numCache>
                <c:formatCode>General</c:formatCode>
                <c:ptCount val="15"/>
                <c:pt idx="0">
                  <c:v>13.3</c:v>
                </c:pt>
                <c:pt idx="1">
                  <c:v>160</c:v>
                </c:pt>
                <c:pt idx="2">
                  <c:v>400</c:v>
                </c:pt>
                <c:pt idx="3">
                  <c:v>0</c:v>
                </c:pt>
                <c:pt idx="4">
                  <c:v>15.8</c:v>
                </c:pt>
                <c:pt idx="5">
                  <c:v>27.2</c:v>
                </c:pt>
                <c:pt idx="6">
                  <c:v>1700</c:v>
                </c:pt>
                <c:pt idx="7">
                  <c:v>1700</c:v>
                </c:pt>
                <c:pt idx="8">
                  <c:v>1500</c:v>
                </c:pt>
                <c:pt idx="9">
                  <c:v>360</c:v>
                </c:pt>
                <c:pt idx="10">
                  <c:v>78</c:v>
                </c:pt>
                <c:pt idx="11">
                  <c:v>390</c:v>
                </c:pt>
                <c:pt idx="12">
                  <c:v>96</c:v>
                </c:pt>
                <c:pt idx="13">
                  <c:v>200</c:v>
                </c:pt>
                <c:pt idx="14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483-4FE7-855E-B0B36EB5D454}"/>
            </c:ext>
          </c:extLst>
        </c:ser>
        <c:ser>
          <c:idx val="22"/>
          <c:order val="22"/>
          <c:tx>
            <c:strRef>
              <c:f>'[1]Percent Comp data'!$B$24</c:f>
              <c:strCache>
                <c:ptCount val="1"/>
                <c:pt idx="0">
                  <c:v>PFPeS</c:v>
                </c:pt>
              </c:strCache>
            </c:strRef>
          </c:tx>
          <c:spPr>
            <a:solidFill>
              <a:srgbClr val="99009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data'!$C$24:$R$24</c15:sqref>
                  </c15:fullRef>
                </c:ext>
              </c:extLst>
              <c:f>('[1]Percent Comp data'!$C$24:$M$24,'[1]Percent Comp data'!$O$24:$R$24)</c:f>
              <c:numCache>
                <c:formatCode>General</c:formatCode>
                <c:ptCount val="15"/>
                <c:pt idx="1">
                  <c:v>0</c:v>
                </c:pt>
                <c:pt idx="2">
                  <c:v>35.4</c:v>
                </c:pt>
                <c:pt idx="3">
                  <c:v>0</c:v>
                </c:pt>
                <c:pt idx="5">
                  <c:v>32.1</c:v>
                </c:pt>
                <c:pt idx="8">
                  <c:v>0</c:v>
                </c:pt>
                <c:pt idx="9">
                  <c:v>15</c:v>
                </c:pt>
                <c:pt idx="10">
                  <c:v>0</c:v>
                </c:pt>
                <c:pt idx="11">
                  <c:v>12</c:v>
                </c:pt>
                <c:pt idx="12">
                  <c:v>19</c:v>
                </c:pt>
                <c:pt idx="13">
                  <c:v>0</c:v>
                </c:pt>
                <c:pt idx="1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483-4FE7-855E-B0B36EB5D454}"/>
            </c:ext>
          </c:extLst>
        </c:ser>
        <c:ser>
          <c:idx val="23"/>
          <c:order val="23"/>
          <c:tx>
            <c:strRef>
              <c:f>'[1]Percent Comp data'!$B$25</c:f>
              <c:strCache>
                <c:ptCount val="1"/>
                <c:pt idx="0">
                  <c:v>PFBA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data'!$C$25:$R$25</c15:sqref>
                  </c15:fullRef>
                </c:ext>
              </c:extLst>
              <c:f>('[1]Percent Comp data'!$C$25:$M$25,'[1]Percent Comp data'!$O$25:$R$25)</c:f>
              <c:numCache>
                <c:formatCode>General</c:formatCode>
                <c:ptCount val="15"/>
                <c:pt idx="0">
                  <c:v>8.26</c:v>
                </c:pt>
                <c:pt idx="1">
                  <c:v>320</c:v>
                </c:pt>
                <c:pt idx="2">
                  <c:v>413</c:v>
                </c:pt>
                <c:pt idx="3">
                  <c:v>31</c:v>
                </c:pt>
                <c:pt idx="4">
                  <c:v>8.91</c:v>
                </c:pt>
                <c:pt idx="5">
                  <c:v>123</c:v>
                </c:pt>
                <c:pt idx="6">
                  <c:v>1400</c:v>
                </c:pt>
                <c:pt idx="7">
                  <c:v>2100</c:v>
                </c:pt>
                <c:pt idx="8">
                  <c:v>3300</c:v>
                </c:pt>
                <c:pt idx="9">
                  <c:v>470</c:v>
                </c:pt>
                <c:pt idx="10">
                  <c:v>120</c:v>
                </c:pt>
                <c:pt idx="11">
                  <c:v>2000</c:v>
                </c:pt>
                <c:pt idx="12">
                  <c:v>730</c:v>
                </c:pt>
                <c:pt idx="13">
                  <c:v>550</c:v>
                </c:pt>
                <c:pt idx="14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483-4FE7-855E-B0B36EB5D454}"/>
            </c:ext>
          </c:extLst>
        </c:ser>
        <c:ser>
          <c:idx val="24"/>
          <c:order val="24"/>
          <c:tx>
            <c:strRef>
              <c:f>'[1]Percent Comp data'!$B$26</c:f>
              <c:strCache>
                <c:ptCount val="1"/>
                <c:pt idx="0">
                  <c:v>PFBS</c:v>
                </c:pt>
              </c:strCache>
            </c:strRef>
          </c:tx>
          <c:spPr>
            <a:solidFill>
              <a:srgbClr val="B51B0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data'!$C$26:$R$26</c15:sqref>
                  </c15:fullRef>
                </c:ext>
              </c:extLst>
              <c:f>('[1]Percent Comp data'!$C$26:$M$26,'[1]Percent Comp data'!$O$26:$R$26)</c:f>
              <c:numCache>
                <c:formatCode>General</c:formatCode>
                <c:ptCount val="15"/>
                <c:pt idx="1">
                  <c:v>0</c:v>
                </c:pt>
                <c:pt idx="2">
                  <c:v>52.8</c:v>
                </c:pt>
                <c:pt idx="3">
                  <c:v>0</c:v>
                </c:pt>
                <c:pt idx="5">
                  <c:v>28.4</c:v>
                </c:pt>
                <c:pt idx="6">
                  <c:v>1400</c:v>
                </c:pt>
                <c:pt idx="7">
                  <c:v>130</c:v>
                </c:pt>
                <c:pt idx="8">
                  <c:v>5900</c:v>
                </c:pt>
                <c:pt idx="9">
                  <c:v>360</c:v>
                </c:pt>
                <c:pt idx="10">
                  <c:v>24</c:v>
                </c:pt>
                <c:pt idx="11">
                  <c:v>480</c:v>
                </c:pt>
                <c:pt idx="12">
                  <c:v>0</c:v>
                </c:pt>
                <c:pt idx="13">
                  <c:v>0</c:v>
                </c:pt>
                <c:pt idx="1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483-4FE7-855E-B0B36EB5D454}"/>
            </c:ext>
          </c:extLst>
        </c:ser>
        <c:ser>
          <c:idx val="25"/>
          <c:order val="25"/>
          <c:tx>
            <c:strRef>
              <c:f>'[1]Percent Comp data'!$B$27</c:f>
              <c:strCache>
                <c:ptCount val="1"/>
                <c:pt idx="0">
                  <c:v>4:2 FTS</c:v>
                </c:pt>
              </c:strCache>
            </c:strRef>
          </c:tx>
          <c:spPr>
            <a:solidFill>
              <a:srgbClr val="DDA79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data'!$C$27:$R$27</c15:sqref>
                  </c15:fullRef>
                </c:ext>
              </c:extLst>
              <c:f>('[1]Percent Comp data'!$C$27:$M$27,'[1]Percent Comp data'!$O$27:$R$27)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483-4FE7-855E-B0B36EB5D454}"/>
            </c:ext>
          </c:extLst>
        </c:ser>
        <c:ser>
          <c:idx val="26"/>
          <c:order val="26"/>
          <c:tx>
            <c:strRef>
              <c:f>'[1]Percent Comp data'!$B$28</c:f>
              <c:strCache>
                <c:ptCount val="1"/>
                <c:pt idx="0">
                  <c:v>PFPrOPrA</c:v>
                </c:pt>
              </c:strCache>
            </c:strRef>
          </c:tx>
          <c:spPr>
            <a:solidFill>
              <a:srgbClr val="FDCE9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data'!$C$28:$R$28</c15:sqref>
                  </c15:fullRef>
                </c:ext>
              </c:extLst>
              <c:f>('[1]Percent Comp data'!$C$28:$M$28,'[1]Percent Comp data'!$O$28:$R$28)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483-4FE7-855E-B0B36EB5D454}"/>
            </c:ext>
          </c:extLst>
        </c:ser>
        <c:ser>
          <c:idx val="27"/>
          <c:order val="27"/>
          <c:tx>
            <c:strRef>
              <c:f>'[1]Percent Comp data'!$B$29</c:f>
              <c:strCache>
                <c:ptCount val="1"/>
                <c:pt idx="0">
                  <c:v>NaDONA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'[1]Percent Comp data'!$C$1:$R$1</c15:sqref>
                  </c15:fullRef>
                </c:ext>
              </c:extLst>
              <c:f>('[1]Percent Comp data'!$C$1:$M$1,'[1]Percent Comp data'!$O$1:$R$1)</c:f>
              <c:strCache>
                <c:ptCount val="15"/>
                <c:pt idx="0">
                  <c:v>Cork St MDS2</c:v>
                </c:pt>
                <c:pt idx="1">
                  <c:v>Woodland Meadows Van Buren</c:v>
                </c:pt>
                <c:pt idx="2">
                  <c:v>North Kent </c:v>
                </c:pt>
                <c:pt idx="3">
                  <c:v>RJL</c:v>
                </c:pt>
                <c:pt idx="4">
                  <c:v>Cork St MDS</c:v>
                </c:pt>
                <c:pt idx="5">
                  <c:v>State Disposal</c:v>
                </c:pt>
                <c:pt idx="6">
                  <c:v>Smiths Creek </c:v>
                </c:pt>
                <c:pt idx="7">
                  <c:v>Menominee</c:v>
                </c:pt>
                <c:pt idx="8">
                  <c:v>Woodland Meadows North</c:v>
                </c:pt>
                <c:pt idx="9">
                  <c:v>Northern Oaks</c:v>
                </c:pt>
                <c:pt idx="10">
                  <c:v>City of Pontiac</c:v>
                </c:pt>
                <c:pt idx="11">
                  <c:v>Oakland Heights</c:v>
                </c:pt>
                <c:pt idx="12">
                  <c:v>Collier </c:v>
                </c:pt>
                <c:pt idx="13">
                  <c:v>Waterford Hills</c:v>
                </c:pt>
                <c:pt idx="14">
                  <c:v>Pinetree Acres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'[1]Percent Comp data'!$C$29:$R$29</c15:sqref>
                  </c15:fullRef>
                </c:ext>
              </c:extLst>
              <c:f>('[1]Percent Comp data'!$C$29:$M$29,'[1]Percent Comp data'!$O$29:$R$29)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483-4FE7-855E-B0B36EB5D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227296"/>
        <c:axId val="641230576"/>
      </c:barChart>
      <c:catAx>
        <c:axId val="6412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0576"/>
        <c:crosses val="autoZero"/>
        <c:auto val="1"/>
        <c:lblAlgn val="ctr"/>
        <c:lblOffset val="100"/>
        <c:noMultiLvlLbl val="0"/>
      </c:catAx>
      <c:valAx>
        <c:axId val="6412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Total PFAS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989947475791791E-2"/>
          <c:y val="0.91720478801216088"/>
          <c:w val="0.86202010504841642"/>
          <c:h val="7.3102158676045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43075227275498E-2"/>
          <c:y val="7.498213168589335E-2"/>
          <c:w val="0.92311908707663004"/>
          <c:h val="0.71147461386744903"/>
        </c:manualLayout>
      </c:layout>
      <c:lineChart>
        <c:grouping val="standard"/>
        <c:varyColors val="0"/>
        <c:ser>
          <c:idx val="0"/>
          <c:order val="0"/>
          <c:tx>
            <c:strRef>
              <c:f>'Landfill age data '!$A$3</c:f>
              <c:strCache>
                <c:ptCount val="1"/>
                <c:pt idx="0">
                  <c:v>C8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'Landfill age data '!$B$1:$P$2</c15:sqref>
                  </c15:fullRef>
                </c:ext>
              </c:extLst>
              <c:f>'Landfill age data '!$B$1:$P$2</c:f>
              <c:multiLvlStrCache>
                <c:ptCount val="14"/>
                <c:lvl>
                  <c:pt idx="0">
                    <c:v>1925-1995</c:v>
                  </c:pt>
                  <c:pt idx="1">
                    <c:v>1925-1995</c:v>
                  </c:pt>
                  <c:pt idx="2">
                    <c:v>1950-2003</c:v>
                  </c:pt>
                  <c:pt idx="3">
                    <c:v>1966-1976</c:v>
                  </c:pt>
                  <c:pt idx="4">
                    <c:v>1968-1975</c:v>
                  </c:pt>
                  <c:pt idx="5">
                    <c:v>1974-1992</c:v>
                  </c:pt>
                  <c:pt idx="6">
                    <c:v>1977-1986</c:v>
                  </c:pt>
                  <c:pt idx="7">
                    <c:v>1980-2021</c:v>
                  </c:pt>
                  <c:pt idx="8">
                    <c:v>1981-1991</c:v>
                  </c:pt>
                  <c:pt idx="9">
                    <c:v>1981 - 2021 </c:v>
                  </c:pt>
                  <c:pt idx="10">
                    <c:v>1985-2021</c:v>
                  </c:pt>
                  <c:pt idx="11">
                    <c:v>1987-2021</c:v>
                  </c:pt>
                  <c:pt idx="12">
                    <c:v>1992-2021</c:v>
                  </c:pt>
                  <c:pt idx="13">
                    <c:v>1994-2021</c:v>
                  </c:pt>
                </c:lvl>
                <c:lvl>
                  <c:pt idx="0">
                    <c:v>Cork St. MDS</c:v>
                  </c:pt>
                  <c:pt idx="1">
                    <c:v>Cork St. MDS2</c:v>
                  </c:pt>
                  <c:pt idx="2">
                    <c:v>Allen Park Clay Mine </c:v>
                  </c:pt>
                  <c:pt idx="3">
                    <c:v>State Disposal</c:v>
                  </c:pt>
                  <c:pt idx="4">
                    <c:v>S Macomb County</c:v>
                  </c:pt>
                  <c:pt idx="5">
                    <c:v>Woodland Meadows North</c:v>
                  </c:pt>
                  <c:pt idx="6">
                    <c:v>North Kent</c:v>
                  </c:pt>
                  <c:pt idx="7">
                    <c:v>Oakland Heights </c:v>
                  </c:pt>
                  <c:pt idx="8">
                    <c:v>Waterford Hills</c:v>
                  </c:pt>
                  <c:pt idx="9">
                    <c:v>Menominee</c:v>
                  </c:pt>
                  <c:pt idx="10">
                    <c:v>Eagle Valley</c:v>
                  </c:pt>
                  <c:pt idx="11">
                    <c:v>Pinetree Acres</c:v>
                  </c:pt>
                  <c:pt idx="12">
                    <c:v>Northern Oaks</c:v>
                  </c:pt>
                  <c:pt idx="13">
                    <c:v>Woodland Meadows Van Buren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'Landfill age data '!$B$3:$P$3</c15:sqref>
                  </c15:fullRef>
                </c:ext>
              </c:extLst>
              <c:f>'Landfill age data '!$B$3:$O$3</c:f>
              <c:numCache>
                <c:formatCode>0%</c:formatCode>
                <c:ptCount val="14"/>
                <c:pt idx="0">
                  <c:v>0.85</c:v>
                </c:pt>
                <c:pt idx="1">
                  <c:v>0.74</c:v>
                </c:pt>
                <c:pt idx="2">
                  <c:v>0.8</c:v>
                </c:pt>
                <c:pt idx="3">
                  <c:v>0.59</c:v>
                </c:pt>
                <c:pt idx="4">
                  <c:v>0.7</c:v>
                </c:pt>
                <c:pt idx="5">
                  <c:v>0.51</c:v>
                </c:pt>
                <c:pt idx="6">
                  <c:v>0.49</c:v>
                </c:pt>
                <c:pt idx="7">
                  <c:v>0.09</c:v>
                </c:pt>
                <c:pt idx="8">
                  <c:v>0.27</c:v>
                </c:pt>
                <c:pt idx="9">
                  <c:v>0.06</c:v>
                </c:pt>
                <c:pt idx="10">
                  <c:v>0.13</c:v>
                </c:pt>
                <c:pt idx="11">
                  <c:v>0.09</c:v>
                </c:pt>
                <c:pt idx="12">
                  <c:v>0.22</c:v>
                </c:pt>
                <c:pt idx="13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2-40BB-8629-97DED12AC474}"/>
            </c:ext>
          </c:extLst>
        </c:ser>
        <c:ser>
          <c:idx val="1"/>
          <c:order val="1"/>
          <c:tx>
            <c:strRef>
              <c:f>'Landfill age data '!$A$4</c:f>
              <c:strCache>
                <c:ptCount val="1"/>
                <c:pt idx="0">
                  <c:v>C6</c:v>
                </c:pt>
              </c:strCache>
            </c:strRef>
          </c:tx>
          <c:spPr>
            <a:ln w="444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'Landfill age data '!$B$1:$P$2</c15:sqref>
                  </c15:fullRef>
                </c:ext>
              </c:extLst>
              <c:f>'Landfill age data '!$B$1:$P$2</c:f>
              <c:multiLvlStrCache>
                <c:ptCount val="14"/>
                <c:lvl>
                  <c:pt idx="0">
                    <c:v>1925-1995</c:v>
                  </c:pt>
                  <c:pt idx="1">
                    <c:v>1925-1995</c:v>
                  </c:pt>
                  <c:pt idx="2">
                    <c:v>1950-2003</c:v>
                  </c:pt>
                  <c:pt idx="3">
                    <c:v>1966-1976</c:v>
                  </c:pt>
                  <c:pt idx="4">
                    <c:v>1968-1975</c:v>
                  </c:pt>
                  <c:pt idx="5">
                    <c:v>1974-1992</c:v>
                  </c:pt>
                  <c:pt idx="6">
                    <c:v>1977-1986</c:v>
                  </c:pt>
                  <c:pt idx="7">
                    <c:v>1980-2021</c:v>
                  </c:pt>
                  <c:pt idx="8">
                    <c:v>1981-1991</c:v>
                  </c:pt>
                  <c:pt idx="9">
                    <c:v>1981 - 2021 </c:v>
                  </c:pt>
                  <c:pt idx="10">
                    <c:v>1985-2021</c:v>
                  </c:pt>
                  <c:pt idx="11">
                    <c:v>1987-2021</c:v>
                  </c:pt>
                  <c:pt idx="12">
                    <c:v>1992-2021</c:v>
                  </c:pt>
                  <c:pt idx="13">
                    <c:v>1994-2021</c:v>
                  </c:pt>
                </c:lvl>
                <c:lvl>
                  <c:pt idx="0">
                    <c:v>Cork St. MDS</c:v>
                  </c:pt>
                  <c:pt idx="1">
                    <c:v>Cork St. MDS2</c:v>
                  </c:pt>
                  <c:pt idx="2">
                    <c:v>Allen Park Clay Mine </c:v>
                  </c:pt>
                  <c:pt idx="3">
                    <c:v>State Disposal</c:v>
                  </c:pt>
                  <c:pt idx="4">
                    <c:v>S Macomb County</c:v>
                  </c:pt>
                  <c:pt idx="5">
                    <c:v>Woodland Meadows North</c:v>
                  </c:pt>
                  <c:pt idx="6">
                    <c:v>North Kent</c:v>
                  </c:pt>
                  <c:pt idx="7">
                    <c:v>Oakland Heights </c:v>
                  </c:pt>
                  <c:pt idx="8">
                    <c:v>Waterford Hills</c:v>
                  </c:pt>
                  <c:pt idx="9">
                    <c:v>Menominee</c:v>
                  </c:pt>
                  <c:pt idx="10">
                    <c:v>Eagle Valley</c:v>
                  </c:pt>
                  <c:pt idx="11">
                    <c:v>Pinetree Acres</c:v>
                  </c:pt>
                  <c:pt idx="12">
                    <c:v>Northern Oaks</c:v>
                  </c:pt>
                  <c:pt idx="13">
                    <c:v>Woodland Meadows Van Buren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'Landfill age data '!$B$4:$P$4</c15:sqref>
                  </c15:fullRef>
                </c:ext>
              </c:extLst>
              <c:f>'Landfill age data '!$B$4:$O$4</c:f>
              <c:numCache>
                <c:formatCode>0%</c:formatCode>
                <c:ptCount val="14"/>
                <c:pt idx="0">
                  <c:v>0.05</c:v>
                </c:pt>
                <c:pt idx="1">
                  <c:v>0.08</c:v>
                </c:pt>
                <c:pt idx="2">
                  <c:v>0</c:v>
                </c:pt>
                <c:pt idx="3">
                  <c:v>0.14000000000000001</c:v>
                </c:pt>
                <c:pt idx="4">
                  <c:v>0.09</c:v>
                </c:pt>
                <c:pt idx="5">
                  <c:v>0.19</c:v>
                </c:pt>
                <c:pt idx="6">
                  <c:v>0.23</c:v>
                </c:pt>
                <c:pt idx="7">
                  <c:v>0.26</c:v>
                </c:pt>
                <c:pt idx="8">
                  <c:v>0.25</c:v>
                </c:pt>
                <c:pt idx="9">
                  <c:v>0.56999999999999995</c:v>
                </c:pt>
                <c:pt idx="10">
                  <c:v>0.4</c:v>
                </c:pt>
                <c:pt idx="11">
                  <c:v>0.18</c:v>
                </c:pt>
                <c:pt idx="12">
                  <c:v>0.39</c:v>
                </c:pt>
                <c:pt idx="1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2-40BB-8629-97DED12AC474}"/>
            </c:ext>
          </c:extLst>
        </c:ser>
        <c:ser>
          <c:idx val="2"/>
          <c:order val="2"/>
          <c:tx>
            <c:strRef>
              <c:f>'Landfill age data '!$A$5</c:f>
              <c:strCache>
                <c:ptCount val="1"/>
                <c:pt idx="0">
                  <c:v>C4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'Landfill age data '!$B$1:$P$2</c15:sqref>
                  </c15:fullRef>
                </c:ext>
              </c:extLst>
              <c:f>'Landfill age data '!$B$1:$P$2</c:f>
              <c:multiLvlStrCache>
                <c:ptCount val="14"/>
                <c:lvl>
                  <c:pt idx="0">
                    <c:v>1925-1995</c:v>
                  </c:pt>
                  <c:pt idx="1">
                    <c:v>1925-1995</c:v>
                  </c:pt>
                  <c:pt idx="2">
                    <c:v>1950-2003</c:v>
                  </c:pt>
                  <c:pt idx="3">
                    <c:v>1966-1976</c:v>
                  </c:pt>
                  <c:pt idx="4">
                    <c:v>1968-1975</c:v>
                  </c:pt>
                  <c:pt idx="5">
                    <c:v>1974-1992</c:v>
                  </c:pt>
                  <c:pt idx="6">
                    <c:v>1977-1986</c:v>
                  </c:pt>
                  <c:pt idx="7">
                    <c:v>1980-2021</c:v>
                  </c:pt>
                  <c:pt idx="8">
                    <c:v>1981-1991</c:v>
                  </c:pt>
                  <c:pt idx="9">
                    <c:v>1981 - 2021 </c:v>
                  </c:pt>
                  <c:pt idx="10">
                    <c:v>1985-2021</c:v>
                  </c:pt>
                  <c:pt idx="11">
                    <c:v>1987-2021</c:v>
                  </c:pt>
                  <c:pt idx="12">
                    <c:v>1992-2021</c:v>
                  </c:pt>
                  <c:pt idx="13">
                    <c:v>1994-2021</c:v>
                  </c:pt>
                </c:lvl>
                <c:lvl>
                  <c:pt idx="0">
                    <c:v>Cork St. MDS</c:v>
                  </c:pt>
                  <c:pt idx="1">
                    <c:v>Cork St. MDS2</c:v>
                  </c:pt>
                  <c:pt idx="2">
                    <c:v>Allen Park Clay Mine </c:v>
                  </c:pt>
                  <c:pt idx="3">
                    <c:v>State Disposal</c:v>
                  </c:pt>
                  <c:pt idx="4">
                    <c:v>S Macomb County</c:v>
                  </c:pt>
                  <c:pt idx="5">
                    <c:v>Woodland Meadows North</c:v>
                  </c:pt>
                  <c:pt idx="6">
                    <c:v>North Kent</c:v>
                  </c:pt>
                  <c:pt idx="7">
                    <c:v>Oakland Heights </c:v>
                  </c:pt>
                  <c:pt idx="8">
                    <c:v>Waterford Hills</c:v>
                  </c:pt>
                  <c:pt idx="9">
                    <c:v>Menominee</c:v>
                  </c:pt>
                  <c:pt idx="10">
                    <c:v>Eagle Valley</c:v>
                  </c:pt>
                  <c:pt idx="11">
                    <c:v>Pinetree Acres</c:v>
                  </c:pt>
                  <c:pt idx="12">
                    <c:v>Northern Oaks</c:v>
                  </c:pt>
                  <c:pt idx="13">
                    <c:v>Woodland Meadows Van Buren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'Landfill age data '!$B$5:$P$5</c15:sqref>
                  </c15:fullRef>
                </c:ext>
              </c:extLst>
              <c:f>'Landfill age data '!$B$5:$O$5</c:f>
              <c:numCache>
                <c:formatCode>0%</c:formatCode>
                <c:ptCount val="14"/>
                <c:pt idx="0">
                  <c:v>0.02</c:v>
                </c:pt>
                <c:pt idx="1">
                  <c:v>0.03</c:v>
                </c:pt>
                <c:pt idx="2">
                  <c:v>0.19</c:v>
                </c:pt>
                <c:pt idx="3">
                  <c:v>0.16</c:v>
                </c:pt>
                <c:pt idx="4">
                  <c:v>0</c:v>
                </c:pt>
                <c:pt idx="5">
                  <c:v>0.15</c:v>
                </c:pt>
                <c:pt idx="6">
                  <c:v>0.1</c:v>
                </c:pt>
                <c:pt idx="7">
                  <c:v>0.52</c:v>
                </c:pt>
                <c:pt idx="8">
                  <c:v>0.3</c:v>
                </c:pt>
                <c:pt idx="9">
                  <c:v>0.17</c:v>
                </c:pt>
                <c:pt idx="10">
                  <c:v>0.26</c:v>
                </c:pt>
                <c:pt idx="11">
                  <c:v>0.6</c:v>
                </c:pt>
                <c:pt idx="12">
                  <c:v>0.21</c:v>
                </c:pt>
                <c:pt idx="1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2-40BB-8629-97DED12A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16520"/>
        <c:axId val="995417504"/>
      </c:lineChart>
      <c:catAx>
        <c:axId val="99541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17504"/>
        <c:crosses val="autoZero"/>
        <c:auto val="1"/>
        <c:lblAlgn val="ctr"/>
        <c:lblOffset val="100"/>
        <c:noMultiLvlLbl val="0"/>
      </c:catAx>
      <c:valAx>
        <c:axId val="9954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Percent Composition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63569678235659"/>
          <c:y val="0.96035048956792901"/>
          <c:w val="0.56981907832038037"/>
          <c:h val="3.3584630543753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43075227275498E-2"/>
          <c:y val="7.498213168589335E-2"/>
          <c:w val="0.92311908707663004"/>
          <c:h val="0.71147461386744903"/>
        </c:manualLayout>
      </c:layout>
      <c:lineChart>
        <c:grouping val="standard"/>
        <c:varyColors val="0"/>
        <c:ser>
          <c:idx val="0"/>
          <c:order val="0"/>
          <c:tx>
            <c:strRef>
              <c:f>'SC Landfill age Graph'!$F$26</c:f>
              <c:strCache>
                <c:ptCount val="1"/>
                <c:pt idx="0">
                  <c:v>C8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'SC Landfill age Graph'!$C$43:$D$51</c:f>
              <c:multiLvlStrCache>
                <c:ptCount val="9"/>
                <c:lvl>
                  <c:pt idx="0">
                    <c:v>MH#A2</c:v>
                  </c:pt>
                  <c:pt idx="1">
                    <c:v>Cell 5</c:v>
                  </c:pt>
                  <c:pt idx="2">
                    <c:v>Cell 6</c:v>
                  </c:pt>
                  <c:pt idx="3">
                    <c:v>Cell 2B</c:v>
                  </c:pt>
                  <c:pt idx="4">
                    <c:v>Cell 3A</c:v>
                  </c:pt>
                  <c:pt idx="5">
                    <c:v>Cell 3B</c:v>
                  </c:pt>
                  <c:pt idx="6">
                    <c:v>Cell 7</c:v>
                  </c:pt>
                  <c:pt idx="7">
                    <c:v>Cell 4</c:v>
                  </c:pt>
                  <c:pt idx="8">
                    <c:v>Cell 8</c:v>
                  </c:pt>
                </c:lvl>
                <c:lvl>
                  <c:pt idx="0">
                    <c:v>Unknown to 1989</c:v>
                  </c:pt>
                  <c:pt idx="1">
                    <c:v>1997 to Unknown</c:v>
                  </c:pt>
                  <c:pt idx="2">
                    <c:v>2000 to 2003</c:v>
                  </c:pt>
                  <c:pt idx="3">
                    <c:v> 2004 to 2007</c:v>
                  </c:pt>
                  <c:pt idx="4">
                    <c:v> 2006 to 2016</c:v>
                  </c:pt>
                  <c:pt idx="5">
                    <c:v> 2008 to 2016</c:v>
                  </c:pt>
                  <c:pt idx="6">
                    <c:v>2011 to 2015</c:v>
                  </c:pt>
                  <c:pt idx="7">
                    <c:v>  2015 to Current</c:v>
                  </c:pt>
                  <c:pt idx="8">
                    <c:v>2020 to Current</c:v>
                  </c:pt>
                </c:lvl>
              </c:multiLvlStrCache>
            </c:multiLvlStrRef>
          </c:cat>
          <c:val>
            <c:numRef>
              <c:f>'SC Landfill age Graph'!$F$27:$F$35</c:f>
              <c:numCache>
                <c:formatCode>0%</c:formatCode>
                <c:ptCount val="9"/>
                <c:pt idx="0">
                  <c:v>0.49436965990317638</c:v>
                </c:pt>
                <c:pt idx="1">
                  <c:v>0.25482832618025753</c:v>
                </c:pt>
                <c:pt idx="2">
                  <c:v>0.21871520549934645</c:v>
                </c:pt>
                <c:pt idx="3">
                  <c:v>0.18708679139119425</c:v>
                </c:pt>
                <c:pt idx="4">
                  <c:v>0.19479303648960369</c:v>
                </c:pt>
                <c:pt idx="5">
                  <c:v>0.22560256815072097</c:v>
                </c:pt>
                <c:pt idx="6">
                  <c:v>7.8060417109520774E-2</c:v>
                </c:pt>
                <c:pt idx="7">
                  <c:v>5.4453388069449278E-2</c:v>
                </c:pt>
                <c:pt idx="8">
                  <c:v>7.9685054309159037E-2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A-43E2-A078-9E2BF0B208F0}"/>
            </c:ext>
          </c:extLst>
        </c:ser>
        <c:ser>
          <c:idx val="1"/>
          <c:order val="1"/>
          <c:tx>
            <c:strRef>
              <c:f>'SC Landfill age Graph'!$G$26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'SC Landfill age Graph'!$C$43:$D$51</c:f>
              <c:multiLvlStrCache>
                <c:ptCount val="9"/>
                <c:lvl>
                  <c:pt idx="0">
                    <c:v>MH#A2</c:v>
                  </c:pt>
                  <c:pt idx="1">
                    <c:v>Cell 5</c:v>
                  </c:pt>
                  <c:pt idx="2">
                    <c:v>Cell 6</c:v>
                  </c:pt>
                  <c:pt idx="3">
                    <c:v>Cell 2B</c:v>
                  </c:pt>
                  <c:pt idx="4">
                    <c:v>Cell 3A</c:v>
                  </c:pt>
                  <c:pt idx="5">
                    <c:v>Cell 3B</c:v>
                  </c:pt>
                  <c:pt idx="6">
                    <c:v>Cell 7</c:v>
                  </c:pt>
                  <c:pt idx="7">
                    <c:v>Cell 4</c:v>
                  </c:pt>
                  <c:pt idx="8">
                    <c:v>Cell 8</c:v>
                  </c:pt>
                </c:lvl>
                <c:lvl>
                  <c:pt idx="0">
                    <c:v>Unknown to 1989</c:v>
                  </c:pt>
                  <c:pt idx="1">
                    <c:v>1997 to Unknown</c:v>
                  </c:pt>
                  <c:pt idx="2">
                    <c:v>2000 to 2003</c:v>
                  </c:pt>
                  <c:pt idx="3">
                    <c:v> 2004 to 2007</c:v>
                  </c:pt>
                  <c:pt idx="4">
                    <c:v> 2006 to 2016</c:v>
                  </c:pt>
                  <c:pt idx="5">
                    <c:v> 2008 to 2016</c:v>
                  </c:pt>
                  <c:pt idx="6">
                    <c:v>2011 to 2015</c:v>
                  </c:pt>
                  <c:pt idx="7">
                    <c:v>  2015 to Current</c:v>
                  </c:pt>
                  <c:pt idx="8">
                    <c:v>2020 to Current</c:v>
                  </c:pt>
                </c:lvl>
              </c:multiLvlStrCache>
            </c:multiLvlStrRef>
          </c:cat>
          <c:val>
            <c:numRef>
              <c:f>'SC Landfill age Graph'!$G$27:$G$35</c:f>
              <c:numCache>
                <c:formatCode>0%</c:formatCode>
                <c:ptCount val="9"/>
                <c:pt idx="0">
                  <c:v>0.25502708937216401</c:v>
                </c:pt>
                <c:pt idx="1">
                  <c:v>0.31679184549356221</c:v>
                </c:pt>
                <c:pt idx="2">
                  <c:v>0.36713946846105433</c:v>
                </c:pt>
                <c:pt idx="3">
                  <c:v>0.39478517059752111</c:v>
                </c:pt>
                <c:pt idx="4">
                  <c:v>0.26717125737101105</c:v>
                </c:pt>
                <c:pt idx="5">
                  <c:v>0.30838859067466584</c:v>
                </c:pt>
                <c:pt idx="6">
                  <c:v>0.43824842343938214</c:v>
                </c:pt>
                <c:pt idx="7">
                  <c:v>0.36081730973121062</c:v>
                </c:pt>
                <c:pt idx="8">
                  <c:v>0.39116823981406817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A-43E2-A078-9E2BF0B208F0}"/>
            </c:ext>
          </c:extLst>
        </c:ser>
        <c:ser>
          <c:idx val="2"/>
          <c:order val="2"/>
          <c:tx>
            <c:strRef>
              <c:f>'SC Landfill age Graph'!$H$26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multiLvlStrRef>
              <c:f>'SC Landfill age Graph'!$C$43:$D$51</c:f>
              <c:multiLvlStrCache>
                <c:ptCount val="9"/>
                <c:lvl>
                  <c:pt idx="0">
                    <c:v>MH#A2</c:v>
                  </c:pt>
                  <c:pt idx="1">
                    <c:v>Cell 5</c:v>
                  </c:pt>
                  <c:pt idx="2">
                    <c:v>Cell 6</c:v>
                  </c:pt>
                  <c:pt idx="3">
                    <c:v>Cell 2B</c:v>
                  </c:pt>
                  <c:pt idx="4">
                    <c:v>Cell 3A</c:v>
                  </c:pt>
                  <c:pt idx="5">
                    <c:v>Cell 3B</c:v>
                  </c:pt>
                  <c:pt idx="6">
                    <c:v>Cell 7</c:v>
                  </c:pt>
                  <c:pt idx="7">
                    <c:v>Cell 4</c:v>
                  </c:pt>
                  <c:pt idx="8">
                    <c:v>Cell 8</c:v>
                  </c:pt>
                </c:lvl>
                <c:lvl>
                  <c:pt idx="0">
                    <c:v>Unknown to 1989</c:v>
                  </c:pt>
                  <c:pt idx="1">
                    <c:v>1997 to Unknown</c:v>
                  </c:pt>
                  <c:pt idx="2">
                    <c:v>2000 to 2003</c:v>
                  </c:pt>
                  <c:pt idx="3">
                    <c:v> 2004 to 2007</c:v>
                  </c:pt>
                  <c:pt idx="4">
                    <c:v> 2006 to 2016</c:v>
                  </c:pt>
                  <c:pt idx="5">
                    <c:v> 2008 to 2016</c:v>
                  </c:pt>
                  <c:pt idx="6">
                    <c:v>2011 to 2015</c:v>
                  </c:pt>
                  <c:pt idx="7">
                    <c:v>  2015 to Current</c:v>
                  </c:pt>
                  <c:pt idx="8">
                    <c:v>2020 to Current</c:v>
                  </c:pt>
                </c:lvl>
              </c:multiLvlStrCache>
            </c:multiLvlStrRef>
          </c:cat>
          <c:val>
            <c:numRef>
              <c:f>'SC Landfill age Graph'!$H$27:$H$35</c:f>
              <c:numCache>
                <c:formatCode>0%</c:formatCode>
                <c:ptCount val="9"/>
                <c:pt idx="0">
                  <c:v>9.5768898062009639E-2</c:v>
                </c:pt>
                <c:pt idx="1">
                  <c:v>0.19876609442060086</c:v>
                </c:pt>
                <c:pt idx="2">
                  <c:v>0.16556131093576029</c:v>
                </c:pt>
                <c:pt idx="3">
                  <c:v>0.20445522889607853</c:v>
                </c:pt>
                <c:pt idx="4">
                  <c:v>0.30918081365251077</c:v>
                </c:pt>
                <c:pt idx="5">
                  <c:v>0.23944847910746236</c:v>
                </c:pt>
                <c:pt idx="6">
                  <c:v>0.20843666595810009</c:v>
                </c:pt>
                <c:pt idx="7">
                  <c:v>0.37858675646103868</c:v>
                </c:pt>
                <c:pt idx="8">
                  <c:v>0.2405729734857468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A-43E2-A078-9E2BF0B20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16520"/>
        <c:axId val="995417504"/>
      </c:lineChart>
      <c:catAx>
        <c:axId val="99541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17504"/>
        <c:crosses val="autoZero"/>
        <c:auto val="1"/>
        <c:lblAlgn val="ctr"/>
        <c:lblOffset val="100"/>
        <c:noMultiLvlLbl val="0"/>
      </c:catAx>
      <c:valAx>
        <c:axId val="9954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Percent Composition (%)</a:t>
                </a:r>
              </a:p>
            </c:rich>
          </c:tx>
          <c:layout>
            <c:manualLayout>
              <c:xMode val="edge"/>
              <c:yMode val="edge"/>
              <c:x val="4.7723171035699147E-3"/>
              <c:y val="0.28703721887145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63569678235659"/>
          <c:y val="0.96035048956792901"/>
          <c:w val="0.56981907832038037"/>
          <c:h val="3.3584630543753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249557</xdr:rowOff>
    </xdr:from>
    <xdr:to>
      <xdr:col>31</xdr:col>
      <xdr:colOff>590551</xdr:colOff>
      <xdr:row>26</xdr:row>
      <xdr:rowOff>15241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7D507-5407-45C9-8E27-27E29E4EC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18</xdr:row>
      <xdr:rowOff>104775</xdr:rowOff>
    </xdr:from>
    <xdr:to>
      <xdr:col>31</xdr:col>
      <xdr:colOff>287655</xdr:colOff>
      <xdr:row>18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B18E84A-287C-442F-AB04-8F8FB9F8F6C8}"/>
            </a:ext>
          </a:extLst>
        </xdr:cNvPr>
        <xdr:cNvCxnSpPr/>
      </xdr:nvCxnSpPr>
      <xdr:spPr>
        <a:xfrm>
          <a:off x="6000750" y="5791200"/>
          <a:ext cx="1318450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529590</xdr:colOff>
      <xdr:row>15</xdr:row>
      <xdr:rowOff>17145</xdr:rowOff>
    </xdr:from>
    <xdr:to>
      <xdr:col>4</xdr:col>
      <xdr:colOff>533400</xdr:colOff>
      <xdr:row>16</xdr:row>
      <xdr:rowOff>217171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D2C6786-AA97-4D19-978E-1C1CA9FB6B2A}"/>
            </a:ext>
          </a:extLst>
        </xdr:cNvPr>
        <xdr:cNvCxnSpPr/>
      </xdr:nvCxnSpPr>
      <xdr:spPr>
        <a:xfrm flipV="1">
          <a:off x="2967990" y="4874895"/>
          <a:ext cx="3810" cy="5238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507632</xdr:colOff>
      <xdr:row>18</xdr:row>
      <xdr:rowOff>111192</xdr:rowOff>
    </xdr:from>
    <xdr:to>
      <xdr:col>9</xdr:col>
      <xdr:colOff>522872</xdr:colOff>
      <xdr:row>21</xdr:row>
      <xdr:rowOff>113098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CAC944A-FA08-4490-BDE0-50C233FAA78F}"/>
            </a:ext>
          </a:extLst>
        </xdr:cNvPr>
        <xdr:cNvCxnSpPr/>
      </xdr:nvCxnSpPr>
      <xdr:spPr>
        <a:xfrm flipV="1">
          <a:off x="5994032" y="5797617"/>
          <a:ext cx="15240" cy="5448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353828</xdr:colOff>
      <xdr:row>18</xdr:row>
      <xdr:rowOff>111393</xdr:rowOff>
    </xdr:from>
    <xdr:to>
      <xdr:col>20</xdr:col>
      <xdr:colOff>353828</xdr:colOff>
      <xdr:row>21</xdr:row>
      <xdr:rowOff>92343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CAAFFD9-9759-4050-B210-77A5E113AE41}"/>
            </a:ext>
          </a:extLst>
        </xdr:cNvPr>
        <xdr:cNvCxnSpPr/>
      </xdr:nvCxnSpPr>
      <xdr:spPr>
        <a:xfrm flipH="1" flipV="1">
          <a:off x="12545828" y="5719713"/>
          <a:ext cx="0" cy="5295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18</xdr:row>
      <xdr:rowOff>123825</xdr:rowOff>
    </xdr:from>
    <xdr:to>
      <xdr:col>31</xdr:col>
      <xdr:colOff>285750</xdr:colOff>
      <xdr:row>21</xdr:row>
      <xdr:rowOff>120015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D04E1C0-B66B-42AB-9B87-5CE36CC5D65D}"/>
            </a:ext>
          </a:extLst>
        </xdr:cNvPr>
        <xdr:cNvCxnSpPr/>
      </xdr:nvCxnSpPr>
      <xdr:spPr>
        <a:xfrm flipH="1" flipV="1">
          <a:off x="19183350" y="5810250"/>
          <a:ext cx="0" cy="5391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0.22989</cdr:x>
      <cdr:y>0.82412</cdr:y>
    </cdr:from>
    <cdr:to>
      <cdr:x>0.48896</cdr:x>
      <cdr:y>0.90713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D221638-045A-4642-977E-026D5CB5DA51}"/>
            </a:ext>
          </a:extLst>
        </cdr:cNvPr>
        <cdr:cNvSpPr txBox="1"/>
      </cdr:nvSpPr>
      <cdr:spPr>
        <a:xfrm xmlns:a="http://schemas.openxmlformats.org/drawingml/2006/main">
          <a:off x="3175004" y="5419432"/>
          <a:ext cx="3578084" cy="54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tx1"/>
              </a:solidFill>
            </a:rPr>
            <a:t>Inactive Landfills</a:t>
          </a:r>
        </a:p>
      </cdr:txBody>
    </cdr:sp>
  </cdr:relSizeAnchor>
  <cdr:relSizeAnchor xmlns:cdr="http://schemas.openxmlformats.org/drawingml/2006/chartDrawing">
    <cdr:from>
      <cdr:x>0.70564</cdr:x>
      <cdr:y>0.81831</cdr:y>
    </cdr:from>
    <cdr:to>
      <cdr:x>0.82276</cdr:x>
      <cdr:y>0.90132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2932473-6C1D-457D-B79C-20CE61150AAB}"/>
            </a:ext>
          </a:extLst>
        </cdr:cNvPr>
        <cdr:cNvSpPr txBox="1"/>
      </cdr:nvSpPr>
      <cdr:spPr>
        <a:xfrm xmlns:a="http://schemas.openxmlformats.org/drawingml/2006/main">
          <a:off x="9745749" y="5381257"/>
          <a:ext cx="1617577" cy="54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</a:rPr>
            <a:t>Active Landfills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13071" y="152640"/>
    <xdr:ext cx="15000514" cy="86214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6964C-6CA4-4458-9011-BAF36485F5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516138" y="9421905"/>
    <xdr:ext cx="14173199" cy="646701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4F40E2-9CE8-4DE0-AD3F-3BD834C34F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0.07563</cdr:x>
      <cdr:y>0.84423</cdr:y>
    </cdr:from>
    <cdr:to>
      <cdr:x>0.1799</cdr:x>
      <cdr:y>0.9397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BAEB94-9C5E-477F-A787-11EA728EFB35}"/>
            </a:ext>
          </a:extLst>
        </cdr:cNvPr>
        <cdr:cNvSpPr txBox="1"/>
      </cdr:nvSpPr>
      <cdr:spPr>
        <a:xfrm xmlns:a="http://schemas.openxmlformats.org/drawingml/2006/main">
          <a:off x="819355" y="6636773"/>
          <a:ext cx="1129480" cy="750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0.08693</cdr:x>
      <cdr:y>0.86407</cdr:y>
    </cdr:from>
    <cdr:to>
      <cdr:x>0.23257</cdr:x>
      <cdr:y>0.92295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E5BBF8C-5CAD-4329-81DD-EE586D76CF9C}"/>
            </a:ext>
          </a:extLst>
        </cdr:cNvPr>
        <cdr:cNvSpPr txBox="1"/>
      </cdr:nvSpPr>
      <cdr:spPr>
        <a:xfrm xmlns:a="http://schemas.openxmlformats.org/drawingml/2006/main">
          <a:off x="1303995" y="7449567"/>
          <a:ext cx="2184675" cy="50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PFOA Dominated (C8)</a:t>
          </a:r>
        </a:p>
      </cdr:txBody>
    </cdr:sp>
  </cdr:relSizeAnchor>
  <cdr:relSizeAnchor xmlns:cdr="http://schemas.openxmlformats.org/drawingml/2006/chartDrawing">
    <cdr:from>
      <cdr:x>0.27205</cdr:x>
      <cdr:y>0.86491</cdr:y>
    </cdr:from>
    <cdr:to>
      <cdr:x>0.41132</cdr:x>
      <cdr:y>0.90269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76EA4B6-E460-4EC1-9150-6BB9ED5B07F7}"/>
            </a:ext>
          </a:extLst>
        </cdr:cNvPr>
        <cdr:cNvSpPr txBox="1"/>
      </cdr:nvSpPr>
      <cdr:spPr>
        <a:xfrm xmlns:a="http://schemas.openxmlformats.org/drawingml/2006/main">
          <a:off x="4080936" y="7456809"/>
          <a:ext cx="2089122" cy="325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PFOS Dominated (C8)</a:t>
          </a:r>
        </a:p>
      </cdr:txBody>
    </cdr:sp>
  </cdr:relSizeAnchor>
  <cdr:relSizeAnchor xmlns:cdr="http://schemas.openxmlformats.org/drawingml/2006/chartDrawing">
    <cdr:from>
      <cdr:x>0.91716</cdr:x>
      <cdr:y>0.85979</cdr:y>
    </cdr:from>
    <cdr:to>
      <cdr:x>0.9947</cdr:x>
      <cdr:y>0.89757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877E0A-F4BE-4D4F-8869-3E97F3403F43}"/>
            </a:ext>
          </a:extLst>
        </cdr:cNvPr>
        <cdr:cNvSpPr txBox="1"/>
      </cdr:nvSpPr>
      <cdr:spPr>
        <a:xfrm xmlns:a="http://schemas.openxmlformats.org/drawingml/2006/main">
          <a:off x="13757861" y="7412706"/>
          <a:ext cx="1163140" cy="32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PFBS Dominated (C4)</a:t>
          </a:r>
        </a:p>
      </cdr:txBody>
    </cdr:sp>
  </cdr:relSizeAnchor>
  <cdr:relSizeAnchor xmlns:cdr="http://schemas.openxmlformats.org/drawingml/2006/chartDrawing">
    <cdr:from>
      <cdr:x>0.77341</cdr:x>
      <cdr:y>0.86335</cdr:y>
    </cdr:from>
    <cdr:to>
      <cdr:x>0.93026</cdr:x>
      <cdr:y>0.90113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CD3B760-3C8D-4F25-B5ED-91DE918D9526}"/>
            </a:ext>
          </a:extLst>
        </cdr:cNvPr>
        <cdr:cNvSpPr txBox="1"/>
      </cdr:nvSpPr>
      <cdr:spPr>
        <a:xfrm xmlns:a="http://schemas.openxmlformats.org/drawingml/2006/main">
          <a:off x="11601604" y="7443336"/>
          <a:ext cx="2352831" cy="325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PFBA</a:t>
          </a:r>
          <a:r>
            <a:rPr lang="en-US" sz="1200" baseline="0"/>
            <a:t> Dominated (C4)</a:t>
          </a:r>
          <a:endParaRPr lang="en-US" sz="1200"/>
        </a:p>
      </cdr:txBody>
    </cdr:sp>
  </cdr:relSizeAnchor>
  <cdr:relSizeAnchor xmlns:cdr="http://schemas.openxmlformats.org/drawingml/2006/chartDrawing">
    <cdr:from>
      <cdr:x>0.52679</cdr:x>
      <cdr:y>0.8667</cdr:y>
    </cdr:from>
    <cdr:to>
      <cdr:x>0.67534</cdr:x>
      <cdr:y>0.90448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8792BED-C24C-489B-8A08-8254A45C5789}"/>
            </a:ext>
          </a:extLst>
        </cdr:cNvPr>
        <cdr:cNvSpPr txBox="1"/>
      </cdr:nvSpPr>
      <cdr:spPr>
        <a:xfrm xmlns:a="http://schemas.openxmlformats.org/drawingml/2006/main">
          <a:off x="7902152" y="7472242"/>
          <a:ext cx="2228326" cy="325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PFHxA Dominated (C6)</a:t>
          </a:r>
        </a:p>
      </cdr:txBody>
    </cdr:sp>
  </cdr:relSizeAnchor>
  <cdr:relSizeAnchor xmlns:cdr="http://schemas.openxmlformats.org/drawingml/2006/chartDrawing">
    <cdr:from>
      <cdr:x>0.04677</cdr:x>
      <cdr:y>0.85233</cdr:y>
    </cdr:from>
    <cdr:to>
      <cdr:x>0.98274</cdr:x>
      <cdr:y>0.85233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F35DC5BA-0AC0-4EC3-A78A-522E0DF3F077}"/>
            </a:ext>
          </a:extLst>
        </cdr:cNvPr>
        <cdr:cNvCxnSpPr/>
      </cdr:nvCxnSpPr>
      <cdr:spPr>
        <a:xfrm xmlns:a="http://schemas.openxmlformats.org/drawingml/2006/main">
          <a:off x="701553" y="7348365"/>
          <a:ext cx="1404003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0.72634</cdr:x>
      <cdr:y>0.85283</cdr:y>
    </cdr:from>
    <cdr:to>
      <cdr:x>0.72645</cdr:x>
      <cdr:y>0.90207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402D49A2-5144-41A1-B160-346F5C327D02}"/>
            </a:ext>
          </a:extLst>
        </cdr:cNvPr>
        <cdr:cNvCxnSpPr/>
      </cdr:nvCxnSpPr>
      <cdr:spPr>
        <a:xfrm xmlns:a="http://schemas.openxmlformats.org/drawingml/2006/main" flipH="1">
          <a:off x="10895427" y="7352700"/>
          <a:ext cx="1650" cy="42452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0.41623</cdr:x>
      <cdr:y>0.85263</cdr:y>
    </cdr:from>
    <cdr:to>
      <cdr:x>0.41623</cdr:x>
      <cdr:y>0.9004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97045446-5257-4ADE-BB22-4C30C1658DBC}"/>
            </a:ext>
          </a:extLst>
        </cdr:cNvPr>
        <cdr:cNvCxnSpPr/>
      </cdr:nvCxnSpPr>
      <cdr:spPr>
        <a:xfrm xmlns:a="http://schemas.openxmlformats.org/drawingml/2006/main">
          <a:off x="6243684" y="7350906"/>
          <a:ext cx="0" cy="4118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0.23249</cdr:x>
      <cdr:y>0.85334</cdr:y>
    </cdr:from>
    <cdr:to>
      <cdr:x>0.23249</cdr:x>
      <cdr:y>0.9018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14CD0646-A84D-4133-BBDF-B5B1AD6C8673}"/>
            </a:ext>
          </a:extLst>
        </cdr:cNvPr>
        <cdr:cNvCxnSpPr/>
      </cdr:nvCxnSpPr>
      <cdr:spPr>
        <a:xfrm xmlns:a="http://schemas.openxmlformats.org/drawingml/2006/main">
          <a:off x="3487407" y="7357059"/>
          <a:ext cx="0" cy="4177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0.91085</cdr:x>
      <cdr:y>0.85249</cdr:y>
    </cdr:from>
    <cdr:to>
      <cdr:x>0.91102</cdr:x>
      <cdr:y>0.9028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14CD0646-A84D-4133-BBDF-B5B1AD6C8673}"/>
            </a:ext>
          </a:extLst>
        </cdr:cNvPr>
        <cdr:cNvCxnSpPr/>
      </cdr:nvCxnSpPr>
      <cdr:spPr>
        <a:xfrm xmlns:a="http://schemas.openxmlformats.org/drawingml/2006/main" flipH="1">
          <a:off x="13663166" y="7349756"/>
          <a:ext cx="2550" cy="4337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0.06756</cdr:x>
      <cdr:y>0.03426</cdr:y>
    </cdr:from>
    <cdr:to>
      <cdr:x>0.12584</cdr:x>
      <cdr:y>0.05642</cdr:y>
    </cdr:to>
    <cdr:sp macro="" textlink="">
      <cdr:nvSpPr>
        <cdr:cNvPr id="37" name="TextBox 36">
          <a:extLst xmlns:a="http://schemas.openxmlformats.org/drawingml/2006/main">
            <a:ext uri="{FF2B5EF4-FFF2-40B4-BE49-F238E27FC236}">
              <a16:creationId xmlns:a16="http://schemas.microsoft.com/office/drawing/2014/main" id="{020F2B4A-2E98-426D-80EC-1D8FC202C59A}"/>
            </a:ext>
          </a:extLst>
        </cdr:cNvPr>
        <cdr:cNvSpPr txBox="1"/>
      </cdr:nvSpPr>
      <cdr:spPr>
        <a:xfrm xmlns:a="http://schemas.openxmlformats.org/drawingml/2006/main">
          <a:off x="1013420" y="295411"/>
          <a:ext cx="874230" cy="1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282</a:t>
          </a:r>
        </a:p>
      </cdr:txBody>
    </cdr:sp>
  </cdr:relSizeAnchor>
  <cdr:relSizeAnchor xmlns:cdr="http://schemas.openxmlformats.org/drawingml/2006/chartDrawing">
    <cdr:from>
      <cdr:x>0.18727</cdr:x>
      <cdr:y>0.03457</cdr:y>
    </cdr:from>
    <cdr:to>
      <cdr:x>0.24555</cdr:x>
      <cdr:y>0.05673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7AFDCCC4-1187-49D9-B0A5-5AC445026B23}"/>
            </a:ext>
          </a:extLst>
        </cdr:cNvPr>
        <cdr:cNvSpPr txBox="1"/>
      </cdr:nvSpPr>
      <cdr:spPr>
        <a:xfrm xmlns:a="http://schemas.openxmlformats.org/drawingml/2006/main">
          <a:off x="2809211" y="298046"/>
          <a:ext cx="874230" cy="191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4495</a:t>
          </a:r>
        </a:p>
      </cdr:txBody>
    </cdr:sp>
  </cdr:relSizeAnchor>
  <cdr:relSizeAnchor xmlns:cdr="http://schemas.openxmlformats.org/drawingml/2006/chartDrawing">
    <cdr:from>
      <cdr:x>0.25169</cdr:x>
      <cdr:y>0.03471</cdr:y>
    </cdr:from>
    <cdr:to>
      <cdr:x>0.30997</cdr:x>
      <cdr:y>0.05687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F81DD591-0C5D-4D80-A3FF-D2B1D64456F4}"/>
            </a:ext>
          </a:extLst>
        </cdr:cNvPr>
        <cdr:cNvSpPr txBox="1"/>
      </cdr:nvSpPr>
      <cdr:spPr>
        <a:xfrm xmlns:a="http://schemas.openxmlformats.org/drawingml/2006/main">
          <a:off x="3775505" y="299246"/>
          <a:ext cx="874230" cy="191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208</a:t>
          </a:r>
        </a:p>
      </cdr:txBody>
    </cdr:sp>
  </cdr:relSizeAnchor>
  <cdr:relSizeAnchor xmlns:cdr="http://schemas.openxmlformats.org/drawingml/2006/chartDrawing">
    <cdr:from>
      <cdr:x>0.31156</cdr:x>
      <cdr:y>0.03467</cdr:y>
    </cdr:from>
    <cdr:to>
      <cdr:x>0.36984</cdr:x>
      <cdr:y>0.05683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FFC54722-1FE3-45F6-97F7-06789394C9A7}"/>
            </a:ext>
          </a:extLst>
        </cdr:cNvPr>
        <cdr:cNvSpPr txBox="1"/>
      </cdr:nvSpPr>
      <cdr:spPr>
        <a:xfrm xmlns:a="http://schemas.openxmlformats.org/drawingml/2006/main">
          <a:off x="4673500" y="298880"/>
          <a:ext cx="874230" cy="1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464</a:t>
          </a:r>
        </a:p>
      </cdr:txBody>
    </cdr:sp>
  </cdr:relSizeAnchor>
  <cdr:relSizeAnchor xmlns:cdr="http://schemas.openxmlformats.org/drawingml/2006/chartDrawing">
    <cdr:from>
      <cdr:x>0.37392</cdr:x>
      <cdr:y>0.03528</cdr:y>
    </cdr:from>
    <cdr:to>
      <cdr:x>0.4322</cdr:x>
      <cdr:y>0.05744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3E62708C-71C3-4AEB-B97C-E11F697B7BDF}"/>
            </a:ext>
          </a:extLst>
        </cdr:cNvPr>
        <cdr:cNvSpPr txBox="1"/>
      </cdr:nvSpPr>
      <cdr:spPr>
        <a:xfrm xmlns:a="http://schemas.openxmlformats.org/drawingml/2006/main">
          <a:off x="5608986" y="304185"/>
          <a:ext cx="874230" cy="1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967</a:t>
          </a:r>
        </a:p>
      </cdr:txBody>
    </cdr:sp>
  </cdr:relSizeAnchor>
  <cdr:relSizeAnchor xmlns:cdr="http://schemas.openxmlformats.org/drawingml/2006/chartDrawing">
    <cdr:from>
      <cdr:x>0.43272</cdr:x>
      <cdr:y>0.03484</cdr:y>
    </cdr:from>
    <cdr:to>
      <cdr:x>0.491</cdr:x>
      <cdr:y>0.05699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BD282C3-39F2-4C49-8210-8D48E85FFDD1}"/>
            </a:ext>
          </a:extLst>
        </cdr:cNvPr>
        <cdr:cNvSpPr txBox="1"/>
      </cdr:nvSpPr>
      <cdr:spPr>
        <a:xfrm xmlns:a="http://schemas.openxmlformats.org/drawingml/2006/main">
          <a:off x="6490994" y="300365"/>
          <a:ext cx="874230" cy="190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9200</a:t>
          </a:r>
        </a:p>
      </cdr:txBody>
    </cdr:sp>
  </cdr:relSizeAnchor>
  <cdr:relSizeAnchor xmlns:cdr="http://schemas.openxmlformats.org/drawingml/2006/chartDrawing">
    <cdr:from>
      <cdr:x>0.49135</cdr:x>
      <cdr:y>0.03428</cdr:y>
    </cdr:from>
    <cdr:to>
      <cdr:x>0.54963</cdr:x>
      <cdr:y>0.05644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FCD3AC9B-4CF2-4788-8AF9-E364D2CBDD65}"/>
            </a:ext>
          </a:extLst>
        </cdr:cNvPr>
        <cdr:cNvSpPr txBox="1"/>
      </cdr:nvSpPr>
      <cdr:spPr>
        <a:xfrm xmlns:a="http://schemas.openxmlformats.org/drawingml/2006/main">
          <a:off x="7370478" y="295529"/>
          <a:ext cx="874230" cy="191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13526</a:t>
          </a:r>
        </a:p>
      </cdr:txBody>
    </cdr:sp>
  </cdr:relSizeAnchor>
  <cdr:relSizeAnchor xmlns:cdr="http://schemas.openxmlformats.org/drawingml/2006/chartDrawing">
    <cdr:from>
      <cdr:x>0.55558</cdr:x>
      <cdr:y>0.0346</cdr:y>
    </cdr:from>
    <cdr:to>
      <cdr:x>0.61386</cdr:x>
      <cdr:y>0.05675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9865E075-0769-47E8-9146-612081D408A7}"/>
            </a:ext>
          </a:extLst>
        </cdr:cNvPr>
        <cdr:cNvSpPr txBox="1"/>
      </cdr:nvSpPr>
      <cdr:spPr>
        <a:xfrm xmlns:a="http://schemas.openxmlformats.org/drawingml/2006/main">
          <a:off x="8334032" y="298296"/>
          <a:ext cx="874230" cy="190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3908</a:t>
          </a:r>
        </a:p>
      </cdr:txBody>
    </cdr:sp>
  </cdr:relSizeAnchor>
  <cdr:relSizeAnchor xmlns:cdr="http://schemas.openxmlformats.org/drawingml/2006/chartDrawing">
    <cdr:from>
      <cdr:x>0.61961</cdr:x>
      <cdr:y>0.03466</cdr:y>
    </cdr:from>
    <cdr:to>
      <cdr:x>0.67789</cdr:x>
      <cdr:y>0.05682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6162C8B2-4317-4FE4-850C-966DD5276229}"/>
            </a:ext>
          </a:extLst>
        </cdr:cNvPr>
        <cdr:cNvSpPr txBox="1"/>
      </cdr:nvSpPr>
      <cdr:spPr>
        <a:xfrm xmlns:a="http://schemas.openxmlformats.org/drawingml/2006/main">
          <a:off x="9294515" y="298819"/>
          <a:ext cx="874230" cy="1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621</a:t>
          </a:r>
        </a:p>
      </cdr:txBody>
    </cdr:sp>
  </cdr:relSizeAnchor>
  <cdr:relSizeAnchor xmlns:cdr="http://schemas.openxmlformats.org/drawingml/2006/chartDrawing">
    <cdr:from>
      <cdr:x>0.67894</cdr:x>
      <cdr:y>0.03406</cdr:y>
    </cdr:from>
    <cdr:to>
      <cdr:x>0.73722</cdr:x>
      <cdr:y>0.05622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7EDF5B8-8FA7-4B7E-B9E2-EEDBE5AF6CC7}"/>
            </a:ext>
          </a:extLst>
        </cdr:cNvPr>
        <cdr:cNvSpPr txBox="1"/>
      </cdr:nvSpPr>
      <cdr:spPr>
        <a:xfrm xmlns:a="http://schemas.openxmlformats.org/drawingml/2006/main">
          <a:off x="10184398" y="293678"/>
          <a:ext cx="874230" cy="1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1777</a:t>
          </a:r>
        </a:p>
      </cdr:txBody>
    </cdr:sp>
  </cdr:relSizeAnchor>
  <cdr:relSizeAnchor xmlns:cdr="http://schemas.openxmlformats.org/drawingml/2006/chartDrawing">
    <cdr:from>
      <cdr:x>0.7392</cdr:x>
      <cdr:y>0.03499</cdr:y>
    </cdr:from>
    <cdr:to>
      <cdr:x>0.79748</cdr:x>
      <cdr:y>0.05714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E8BD835A-B29F-4272-85FB-5CF56C446A6D}"/>
            </a:ext>
          </a:extLst>
        </cdr:cNvPr>
        <cdr:cNvSpPr txBox="1"/>
      </cdr:nvSpPr>
      <cdr:spPr>
        <a:xfrm xmlns:a="http://schemas.openxmlformats.org/drawingml/2006/main">
          <a:off x="11088353" y="301678"/>
          <a:ext cx="874230" cy="190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4769</a:t>
          </a:r>
        </a:p>
      </cdr:txBody>
    </cdr:sp>
  </cdr:relSizeAnchor>
  <cdr:relSizeAnchor xmlns:cdr="http://schemas.openxmlformats.org/drawingml/2006/chartDrawing">
    <cdr:from>
      <cdr:x>0.80112</cdr:x>
      <cdr:y>0.03429</cdr:y>
    </cdr:from>
    <cdr:to>
      <cdr:x>0.8594</cdr:x>
      <cdr:y>0.05645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263D70EA-1BC2-4691-91E9-2D601F9F5601}"/>
            </a:ext>
          </a:extLst>
        </cdr:cNvPr>
        <cdr:cNvSpPr txBox="1"/>
      </cdr:nvSpPr>
      <cdr:spPr>
        <a:xfrm xmlns:a="http://schemas.openxmlformats.org/drawingml/2006/main">
          <a:off x="12017201" y="295612"/>
          <a:ext cx="874230" cy="1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</a:rPr>
            <a:t>1729</a:t>
          </a:r>
        </a:p>
      </cdr:txBody>
    </cdr:sp>
  </cdr:relSizeAnchor>
  <cdr:relSizeAnchor xmlns:cdr="http://schemas.openxmlformats.org/drawingml/2006/chartDrawing">
    <cdr:from>
      <cdr:x>0.86248</cdr:x>
      <cdr:y>0.03414</cdr:y>
    </cdr:from>
    <cdr:to>
      <cdr:x>0.92076</cdr:x>
      <cdr:y>0.0563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E3E50983-FA36-487E-A60B-8E0DD4A2B451}"/>
            </a:ext>
          </a:extLst>
        </cdr:cNvPr>
        <cdr:cNvSpPr txBox="1"/>
      </cdr:nvSpPr>
      <cdr:spPr>
        <a:xfrm xmlns:a="http://schemas.openxmlformats.org/drawingml/2006/main">
          <a:off x="12937679" y="294346"/>
          <a:ext cx="874230" cy="1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</a:rPr>
            <a:t>1859</a:t>
          </a:r>
        </a:p>
      </cdr:txBody>
    </cdr:sp>
  </cdr:relSizeAnchor>
  <cdr:relSizeAnchor xmlns:cdr="http://schemas.openxmlformats.org/drawingml/2006/chartDrawing">
    <cdr:from>
      <cdr:x>0.92248</cdr:x>
      <cdr:y>0.03514</cdr:y>
    </cdr:from>
    <cdr:to>
      <cdr:x>0.98076</cdr:x>
      <cdr:y>0.05729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3E352060-9356-4068-B0B3-2289C84A1D00}"/>
            </a:ext>
          </a:extLst>
        </cdr:cNvPr>
        <cdr:cNvSpPr txBox="1"/>
      </cdr:nvSpPr>
      <cdr:spPr>
        <a:xfrm xmlns:a="http://schemas.openxmlformats.org/drawingml/2006/main">
          <a:off x="13837631" y="302925"/>
          <a:ext cx="874230" cy="190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23458</a:t>
          </a:r>
        </a:p>
      </cdr:txBody>
    </cdr:sp>
  </cdr:relSizeAnchor>
  <cdr:relSizeAnchor xmlns:cdr="http://schemas.openxmlformats.org/drawingml/2006/chartDrawing">
    <cdr:from>
      <cdr:x>0.97242</cdr:x>
      <cdr:y>0.06137</cdr:y>
    </cdr:from>
    <cdr:to>
      <cdr:x>0.9746</cdr:x>
      <cdr:y>0.7702</cdr:y>
    </cdr:to>
    <cdr:cxnSp macro="">
      <cdr:nvCxnSpPr>
        <cdr:cNvPr id="52" name="Straight Arrow Connector 51">
          <a:extLst xmlns:a="http://schemas.openxmlformats.org/drawingml/2006/main">
            <a:ext uri="{FF2B5EF4-FFF2-40B4-BE49-F238E27FC236}">
              <a16:creationId xmlns:a16="http://schemas.microsoft.com/office/drawing/2014/main" id="{B0937BC6-2983-4687-B49C-1D080936FAE3}"/>
            </a:ext>
          </a:extLst>
        </cdr:cNvPr>
        <cdr:cNvCxnSpPr/>
      </cdr:nvCxnSpPr>
      <cdr:spPr>
        <a:xfrm xmlns:a="http://schemas.openxmlformats.org/drawingml/2006/main" flipH="1" flipV="1">
          <a:off x="14586858" y="529073"/>
          <a:ext cx="32656" cy="611121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0.97331</cdr:x>
      <cdr:y>0.20954</cdr:y>
    </cdr:from>
    <cdr:to>
      <cdr:x>0.98786</cdr:x>
      <cdr:y>0.5488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89A811A4-B553-43AF-A5EA-37155BFD45EB}"/>
            </a:ext>
          </a:extLst>
        </cdr:cNvPr>
        <cdr:cNvSpPr txBox="1"/>
      </cdr:nvSpPr>
      <cdr:spPr>
        <a:xfrm xmlns:a="http://schemas.openxmlformats.org/drawingml/2006/main" rot="16200000">
          <a:off x="9289304" y="2901952"/>
          <a:ext cx="2667002" cy="15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aseline="0">
              <a:solidFill>
                <a:schemeClr val="tx1"/>
              </a:solidFill>
            </a:rPr>
            <a:t>Decreasing</a:t>
          </a:r>
          <a:r>
            <a:rPr lang="en-US" sz="1200"/>
            <a:t> Carbon Chain</a:t>
          </a:r>
          <a:r>
            <a:rPr lang="en-US" sz="1200" baseline="0"/>
            <a:t> Length</a:t>
          </a:r>
          <a:endParaRPr lang="en-US" sz="1200"/>
        </a:p>
      </cdr:txBody>
    </cdr:sp>
  </cdr:relSizeAnchor>
  <cdr:relSizeAnchor xmlns:cdr="http://schemas.openxmlformats.org/drawingml/2006/chartDrawing">
    <cdr:from>
      <cdr:x>0.12579</cdr:x>
      <cdr:y>0.03497</cdr:y>
    </cdr:from>
    <cdr:to>
      <cdr:x>0.18407</cdr:x>
      <cdr:y>0.05713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1C7C34A9-5501-4D2D-AF7D-A6F21857E509}"/>
            </a:ext>
          </a:extLst>
        </cdr:cNvPr>
        <cdr:cNvSpPr txBox="1"/>
      </cdr:nvSpPr>
      <cdr:spPr>
        <a:xfrm xmlns:a="http://schemas.openxmlformats.org/drawingml/2006/main">
          <a:off x="1886974" y="301523"/>
          <a:ext cx="874230" cy="191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</a:rPr>
            <a:t>1960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1416145" y="3685309"/>
    <xdr:ext cx="14173199" cy="646701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FEE2EE-968F-4DFB-A525-7B132E94A3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ayn/Documents/Graduate/Site%20info%20and%20links/Landfills/Summary%20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age Graph"/>
      <sheetName val="Sheet2"/>
      <sheetName val="Percent Comp data"/>
      <sheetName val="Average Total PFAS"/>
      <sheetName val="Mass Flux"/>
      <sheetName val="LF Age by start date"/>
      <sheetName val="LF Age by End"/>
      <sheetName val="Coeff of Var"/>
      <sheetName val="LF Age by End Date"/>
      <sheetName val="Average Leachate by closed date"/>
      <sheetName val="Average leachate by open date"/>
      <sheetName val="Landfill age data "/>
      <sheetName val="Percent comp V C length chart"/>
      <sheetName val="Percent Comp vs chain length"/>
    </sheetNames>
    <sheetDataSet>
      <sheetData sheetId="0" refreshError="1"/>
      <sheetData sheetId="1"/>
      <sheetData sheetId="2">
        <row r="1">
          <cell r="C1" t="str">
            <v>Cork St MDS2</v>
          </cell>
          <cell r="D1" t="str">
            <v>Woodland Meadows Van Buren</v>
          </cell>
          <cell r="E1" t="str">
            <v xml:space="preserve">North Kent </v>
          </cell>
          <cell r="F1" t="str">
            <v>RJL</v>
          </cell>
          <cell r="G1" t="str">
            <v>Cork St MDS</v>
          </cell>
          <cell r="H1" t="str">
            <v>State Disposal</v>
          </cell>
          <cell r="I1" t="str">
            <v xml:space="preserve">Smiths Creek </v>
          </cell>
          <cell r="J1" t="str">
            <v>Menominee</v>
          </cell>
          <cell r="K1" t="str">
            <v>Woodland Meadows North</v>
          </cell>
          <cell r="L1" t="str">
            <v>Northern Oaks</v>
          </cell>
          <cell r="M1" t="str">
            <v>City of Pontiac</v>
          </cell>
          <cell r="N1" t="str">
            <v>Georgia Pacific</v>
          </cell>
          <cell r="O1" t="str">
            <v>Oakland Heights</v>
          </cell>
          <cell r="P1" t="str">
            <v xml:space="preserve">Collier </v>
          </cell>
          <cell r="Q1" t="str">
            <v>Waterford Hills</v>
          </cell>
          <cell r="R1" t="str">
            <v>Pinetree Acres</v>
          </cell>
        </row>
        <row r="2">
          <cell r="B2" t="str">
            <v>PFODA</v>
          </cell>
          <cell r="D2">
            <v>0</v>
          </cell>
          <cell r="E2">
            <v>0</v>
          </cell>
          <cell r="F2">
            <v>0</v>
          </cell>
          <cell r="H2">
            <v>0</v>
          </cell>
          <cell r="K2">
            <v>0</v>
          </cell>
          <cell r="M2">
            <v>0</v>
          </cell>
          <cell r="O2">
            <v>0</v>
          </cell>
          <cell r="P2">
            <v>0</v>
          </cell>
        </row>
        <row r="3">
          <cell r="B3" t="str">
            <v>PFHxDA</v>
          </cell>
          <cell r="D3">
            <v>0</v>
          </cell>
          <cell r="E3">
            <v>0</v>
          </cell>
          <cell r="F3">
            <v>0</v>
          </cell>
          <cell r="H3">
            <v>0</v>
          </cell>
          <cell r="K3">
            <v>0</v>
          </cell>
          <cell r="M3">
            <v>0</v>
          </cell>
          <cell r="O3">
            <v>0</v>
          </cell>
          <cell r="P3">
            <v>0</v>
          </cell>
        </row>
        <row r="4">
          <cell r="B4" t="str">
            <v>PFTrDA</v>
          </cell>
          <cell r="D4">
            <v>0</v>
          </cell>
          <cell r="E4">
            <v>0</v>
          </cell>
          <cell r="F4">
            <v>0</v>
          </cell>
          <cell r="H4">
            <v>0</v>
          </cell>
          <cell r="K4">
            <v>0</v>
          </cell>
          <cell r="M4">
            <v>0</v>
          </cell>
          <cell r="O4">
            <v>0</v>
          </cell>
          <cell r="P4">
            <v>0</v>
          </cell>
          <cell r="R4">
            <v>0</v>
          </cell>
        </row>
        <row r="5">
          <cell r="B5" t="str">
            <v>PFTeDA</v>
          </cell>
          <cell r="D5">
            <v>0</v>
          </cell>
          <cell r="E5">
            <v>0</v>
          </cell>
          <cell r="F5">
            <v>0</v>
          </cell>
          <cell r="H5">
            <v>0</v>
          </cell>
          <cell r="K5">
            <v>0</v>
          </cell>
          <cell r="M5">
            <v>0</v>
          </cell>
          <cell r="O5">
            <v>0</v>
          </cell>
          <cell r="P5">
            <v>0</v>
          </cell>
          <cell r="R5">
            <v>0</v>
          </cell>
        </row>
        <row r="6">
          <cell r="B6" t="str">
            <v>PFDoA</v>
          </cell>
          <cell r="D6">
            <v>0</v>
          </cell>
          <cell r="E6">
            <v>0</v>
          </cell>
          <cell r="F6">
            <v>0</v>
          </cell>
          <cell r="H6">
            <v>0</v>
          </cell>
          <cell r="K6">
            <v>0</v>
          </cell>
          <cell r="M6">
            <v>0</v>
          </cell>
          <cell r="O6">
            <v>0</v>
          </cell>
          <cell r="P6">
            <v>0</v>
          </cell>
          <cell r="Q6">
            <v>11</v>
          </cell>
          <cell r="R6">
            <v>11</v>
          </cell>
        </row>
        <row r="7">
          <cell r="B7" t="str">
            <v>PFUdA</v>
          </cell>
          <cell r="D7">
            <v>0</v>
          </cell>
          <cell r="E7">
            <v>0</v>
          </cell>
          <cell r="F7">
            <v>0</v>
          </cell>
          <cell r="H7">
            <v>0</v>
          </cell>
          <cell r="K7">
            <v>9.6999999999999993</v>
          </cell>
          <cell r="M7">
            <v>0</v>
          </cell>
          <cell r="O7">
            <v>0</v>
          </cell>
          <cell r="P7">
            <v>0</v>
          </cell>
        </row>
        <row r="8">
          <cell r="B8" t="str">
            <v>PFDA</v>
          </cell>
          <cell r="D8">
            <v>140</v>
          </cell>
          <cell r="E8">
            <v>0</v>
          </cell>
          <cell r="F8">
            <v>0</v>
          </cell>
          <cell r="H8">
            <v>0</v>
          </cell>
          <cell r="K8">
            <v>160</v>
          </cell>
          <cell r="L8">
            <v>16</v>
          </cell>
          <cell r="M8">
            <v>0</v>
          </cell>
          <cell r="O8">
            <v>32</v>
          </cell>
          <cell r="P8">
            <v>0</v>
          </cell>
          <cell r="Q8">
            <v>34</v>
          </cell>
          <cell r="R8">
            <v>92</v>
          </cell>
        </row>
        <row r="9">
          <cell r="B9" t="str">
            <v>PFDS</v>
          </cell>
          <cell r="D9">
            <v>0</v>
          </cell>
          <cell r="E9">
            <v>0</v>
          </cell>
          <cell r="F9">
            <v>0</v>
          </cell>
          <cell r="H9">
            <v>0</v>
          </cell>
          <cell r="K9">
            <v>0</v>
          </cell>
          <cell r="M9">
            <v>0</v>
          </cell>
          <cell r="O9">
            <v>0</v>
          </cell>
          <cell r="P9">
            <v>0</v>
          </cell>
          <cell r="R9">
            <v>0</v>
          </cell>
        </row>
        <row r="10">
          <cell r="B10" t="str">
            <v>PFNA</v>
          </cell>
          <cell r="D10">
            <v>0</v>
          </cell>
          <cell r="E10">
            <v>0</v>
          </cell>
          <cell r="F10">
            <v>0</v>
          </cell>
          <cell r="H10">
            <v>0</v>
          </cell>
          <cell r="J10">
            <v>36</v>
          </cell>
          <cell r="K10">
            <v>150</v>
          </cell>
          <cell r="L10">
            <v>37</v>
          </cell>
          <cell r="M10">
            <v>0</v>
          </cell>
          <cell r="N10">
            <v>28.5</v>
          </cell>
          <cell r="O10">
            <v>21</v>
          </cell>
          <cell r="P10">
            <v>0</v>
          </cell>
          <cell r="Q10">
            <v>12</v>
          </cell>
          <cell r="R10">
            <v>96</v>
          </cell>
        </row>
        <row r="11">
          <cell r="B11" t="str">
            <v>PFNS</v>
          </cell>
          <cell r="D11">
            <v>0</v>
          </cell>
          <cell r="F11">
            <v>0</v>
          </cell>
          <cell r="K11">
            <v>0</v>
          </cell>
          <cell r="M11">
            <v>0</v>
          </cell>
          <cell r="O11">
            <v>0</v>
          </cell>
          <cell r="P11">
            <v>0</v>
          </cell>
          <cell r="R11">
            <v>0</v>
          </cell>
        </row>
        <row r="12">
          <cell r="B12" t="str">
            <v>PFOA</v>
          </cell>
          <cell r="C12">
            <v>140</v>
          </cell>
          <cell r="D12">
            <v>590</v>
          </cell>
          <cell r="E12">
            <v>1410</v>
          </cell>
          <cell r="F12">
            <v>20</v>
          </cell>
          <cell r="G12">
            <v>125</v>
          </cell>
          <cell r="H12">
            <v>127</v>
          </cell>
          <cell r="I12">
            <v>390</v>
          </cell>
          <cell r="J12">
            <v>870</v>
          </cell>
          <cell r="K12">
            <v>2300</v>
          </cell>
          <cell r="L12">
            <v>550</v>
          </cell>
          <cell r="M12">
            <v>81</v>
          </cell>
          <cell r="N12">
            <v>399</v>
          </cell>
          <cell r="O12">
            <v>310</v>
          </cell>
          <cell r="P12">
            <v>230</v>
          </cell>
          <cell r="Q12">
            <v>350</v>
          </cell>
          <cell r="R12">
            <v>1600</v>
          </cell>
        </row>
        <row r="13">
          <cell r="B13" t="str">
            <v>PFOS</v>
          </cell>
          <cell r="C13">
            <v>55</v>
          </cell>
          <cell r="D13">
            <v>200</v>
          </cell>
          <cell r="E13">
            <v>391</v>
          </cell>
          <cell r="F13">
            <v>140</v>
          </cell>
          <cell r="G13">
            <v>243</v>
          </cell>
          <cell r="H13">
            <v>386</v>
          </cell>
          <cell r="K13">
            <v>5100</v>
          </cell>
          <cell r="L13">
            <v>170</v>
          </cell>
          <cell r="M13">
            <v>30</v>
          </cell>
          <cell r="N13">
            <v>30.6</v>
          </cell>
          <cell r="O13">
            <v>74</v>
          </cell>
          <cell r="P13">
            <v>220</v>
          </cell>
          <cell r="Q13">
            <v>130</v>
          </cell>
          <cell r="R13">
            <v>370</v>
          </cell>
        </row>
        <row r="14">
          <cell r="B14" t="str">
            <v>8:2 FTS</v>
          </cell>
          <cell r="D14">
            <v>0</v>
          </cell>
          <cell r="E14">
            <v>0</v>
          </cell>
          <cell r="F14">
            <v>0</v>
          </cell>
          <cell r="H14">
            <v>0</v>
          </cell>
          <cell r="K14">
            <v>0</v>
          </cell>
          <cell r="M14">
            <v>0</v>
          </cell>
          <cell r="O14">
            <v>0</v>
          </cell>
          <cell r="P14">
            <v>0</v>
          </cell>
        </row>
        <row r="15">
          <cell r="B15" t="str">
            <v>FOSA</v>
          </cell>
          <cell r="C15">
            <v>1.91</v>
          </cell>
          <cell r="D15">
            <v>0</v>
          </cell>
          <cell r="E15">
            <v>0</v>
          </cell>
          <cell r="F15">
            <v>0</v>
          </cell>
          <cell r="H15">
            <v>4.63</v>
          </cell>
          <cell r="K15">
            <v>0</v>
          </cell>
          <cell r="L15">
            <v>3.9</v>
          </cell>
          <cell r="M15">
            <v>0</v>
          </cell>
          <cell r="O15">
            <v>0</v>
          </cell>
          <cell r="P15">
            <v>0</v>
          </cell>
          <cell r="Q15">
            <v>16</v>
          </cell>
          <cell r="R15">
            <v>0</v>
          </cell>
        </row>
        <row r="16">
          <cell r="B16" t="str">
            <v>NEtFOSAA</v>
          </cell>
          <cell r="C16">
            <v>8.8800000000000008</v>
          </cell>
          <cell r="D16">
            <v>0</v>
          </cell>
          <cell r="E16">
            <v>346</v>
          </cell>
          <cell r="F16">
            <v>0</v>
          </cell>
          <cell r="G16">
            <v>26.1</v>
          </cell>
          <cell r="H16">
            <v>56.7</v>
          </cell>
          <cell r="K16">
            <v>0</v>
          </cell>
          <cell r="L16">
            <v>63</v>
          </cell>
          <cell r="M16">
            <v>0</v>
          </cell>
          <cell r="N16">
            <v>8.74</v>
          </cell>
          <cell r="O16">
            <v>0</v>
          </cell>
          <cell r="P16">
            <v>0</v>
          </cell>
        </row>
        <row r="17">
          <cell r="B17" t="str">
            <v>NMeFOSAA</v>
          </cell>
          <cell r="D17">
            <v>0</v>
          </cell>
          <cell r="E17">
            <v>25.9</v>
          </cell>
          <cell r="F17">
            <v>0</v>
          </cell>
          <cell r="H17">
            <v>0</v>
          </cell>
          <cell r="K17">
            <v>0</v>
          </cell>
          <cell r="L17">
            <v>93</v>
          </cell>
          <cell r="M17">
            <v>0</v>
          </cell>
          <cell r="O17">
            <v>0</v>
          </cell>
          <cell r="P17">
            <v>0</v>
          </cell>
        </row>
        <row r="18">
          <cell r="B18" t="str">
            <v>PFHpA</v>
          </cell>
          <cell r="C18">
            <v>32.1</v>
          </cell>
          <cell r="D18">
            <v>170</v>
          </cell>
          <cell r="E18">
            <v>357</v>
          </cell>
          <cell r="F18">
            <v>0</v>
          </cell>
          <cell r="G18">
            <v>19.7</v>
          </cell>
          <cell r="H18">
            <v>34.700000000000003</v>
          </cell>
          <cell r="I18">
            <v>630</v>
          </cell>
          <cell r="J18">
            <v>910</v>
          </cell>
          <cell r="K18">
            <v>700</v>
          </cell>
          <cell r="L18">
            <v>250</v>
          </cell>
          <cell r="M18">
            <v>44</v>
          </cell>
          <cell r="N18">
            <v>135</v>
          </cell>
          <cell r="O18">
            <v>200</v>
          </cell>
          <cell r="P18">
            <v>81</v>
          </cell>
          <cell r="Q18">
            <v>86</v>
          </cell>
          <cell r="R18">
            <v>810</v>
          </cell>
        </row>
        <row r="19">
          <cell r="B19" t="str">
            <v>PFHpS</v>
          </cell>
          <cell r="D19">
            <v>0</v>
          </cell>
          <cell r="E19">
            <v>13.9</v>
          </cell>
          <cell r="F19">
            <v>0</v>
          </cell>
          <cell r="H19">
            <v>8.83</v>
          </cell>
          <cell r="K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</row>
        <row r="20">
          <cell r="B20" t="str">
            <v>PFHxA</v>
          </cell>
          <cell r="C20">
            <v>17.7</v>
          </cell>
          <cell r="D20">
            <v>380</v>
          </cell>
          <cell r="E20">
            <v>886</v>
          </cell>
          <cell r="F20">
            <v>17</v>
          </cell>
          <cell r="G20">
            <v>16.100000000000001</v>
          </cell>
          <cell r="H20">
            <v>70.099999999999994</v>
          </cell>
          <cell r="I20">
            <v>3400</v>
          </cell>
          <cell r="J20">
            <v>5600</v>
          </cell>
          <cell r="K20">
            <v>6600</v>
          </cell>
          <cell r="L20">
            <v>980</v>
          </cell>
          <cell r="M20">
            <v>160</v>
          </cell>
          <cell r="N20">
            <v>464</v>
          </cell>
          <cell r="O20">
            <v>900</v>
          </cell>
          <cell r="P20">
            <v>300</v>
          </cell>
          <cell r="Q20">
            <v>340</v>
          </cell>
          <cell r="R20">
            <v>3600</v>
          </cell>
        </row>
        <row r="21">
          <cell r="B21" t="str">
            <v>PFHxS</v>
          </cell>
          <cell r="C21">
            <v>4.5199999999999996</v>
          </cell>
          <cell r="D21">
            <v>0</v>
          </cell>
          <cell r="E21">
            <v>155</v>
          </cell>
          <cell r="F21">
            <v>0</v>
          </cell>
          <cell r="G21">
            <v>9.7200000000000006</v>
          </cell>
          <cell r="H21">
            <v>68.099999999999994</v>
          </cell>
          <cell r="I21">
            <v>280</v>
          </cell>
          <cell r="J21">
            <v>280</v>
          </cell>
          <cell r="K21">
            <v>1200</v>
          </cell>
          <cell r="L21">
            <v>540</v>
          </cell>
          <cell r="M21">
            <v>84</v>
          </cell>
          <cell r="N21">
            <v>4.8099999999999996</v>
          </cell>
          <cell r="O21">
            <v>350</v>
          </cell>
          <cell r="P21">
            <v>53</v>
          </cell>
          <cell r="Q21">
            <v>130</v>
          </cell>
          <cell r="R21">
            <v>730</v>
          </cell>
        </row>
        <row r="22">
          <cell r="B22" t="str">
            <v>6:2 FTS</v>
          </cell>
          <cell r="D22">
            <v>0</v>
          </cell>
          <cell r="E22">
            <v>8.76</v>
          </cell>
          <cell r="F22">
            <v>0</v>
          </cell>
          <cell r="H22">
            <v>0</v>
          </cell>
          <cell r="J22">
            <v>1900</v>
          </cell>
          <cell r="K22">
            <v>0</v>
          </cell>
          <cell r="M22">
            <v>0</v>
          </cell>
          <cell r="N22">
            <v>29.5</v>
          </cell>
          <cell r="O22">
            <v>0</v>
          </cell>
          <cell r="P22">
            <v>0</v>
          </cell>
        </row>
        <row r="23">
          <cell r="B23" t="str">
            <v>PFPeA</v>
          </cell>
          <cell r="C23">
            <v>13.3</v>
          </cell>
          <cell r="D23">
            <v>160</v>
          </cell>
          <cell r="E23">
            <v>400</v>
          </cell>
          <cell r="F23">
            <v>0</v>
          </cell>
          <cell r="G23">
            <v>15.8</v>
          </cell>
          <cell r="H23">
            <v>27.2</v>
          </cell>
          <cell r="I23">
            <v>1700</v>
          </cell>
          <cell r="J23">
            <v>1700</v>
          </cell>
          <cell r="K23">
            <v>1500</v>
          </cell>
          <cell r="L23">
            <v>360</v>
          </cell>
          <cell r="M23">
            <v>78</v>
          </cell>
          <cell r="N23">
            <v>499</v>
          </cell>
          <cell r="O23">
            <v>390</v>
          </cell>
          <cell r="P23">
            <v>96</v>
          </cell>
          <cell r="Q23">
            <v>200</v>
          </cell>
          <cell r="R23">
            <v>1900</v>
          </cell>
        </row>
        <row r="24">
          <cell r="B24" t="str">
            <v>PFPeS</v>
          </cell>
          <cell r="D24">
            <v>0</v>
          </cell>
          <cell r="E24">
            <v>35.4</v>
          </cell>
          <cell r="F24">
            <v>0</v>
          </cell>
          <cell r="H24">
            <v>32.1</v>
          </cell>
          <cell r="K24">
            <v>0</v>
          </cell>
          <cell r="L24">
            <v>15</v>
          </cell>
          <cell r="M24">
            <v>0</v>
          </cell>
          <cell r="O24">
            <v>12</v>
          </cell>
          <cell r="P24">
            <v>19</v>
          </cell>
          <cell r="Q24">
            <v>0</v>
          </cell>
          <cell r="R24">
            <v>49</v>
          </cell>
        </row>
        <row r="25">
          <cell r="B25" t="str">
            <v>PFBA</v>
          </cell>
          <cell r="C25">
            <v>8.26</v>
          </cell>
          <cell r="D25">
            <v>320</v>
          </cell>
          <cell r="E25">
            <v>413</v>
          </cell>
          <cell r="F25">
            <v>31</v>
          </cell>
          <cell r="G25">
            <v>8.91</v>
          </cell>
          <cell r="H25">
            <v>123</v>
          </cell>
          <cell r="I25">
            <v>1400</v>
          </cell>
          <cell r="J25">
            <v>2100</v>
          </cell>
          <cell r="K25">
            <v>3300</v>
          </cell>
          <cell r="L25">
            <v>470</v>
          </cell>
          <cell r="M25">
            <v>120</v>
          </cell>
          <cell r="N25">
            <v>178</v>
          </cell>
          <cell r="O25">
            <v>2000</v>
          </cell>
          <cell r="P25">
            <v>730</v>
          </cell>
          <cell r="Q25">
            <v>550</v>
          </cell>
          <cell r="R25">
            <v>2200</v>
          </cell>
        </row>
        <row r="26">
          <cell r="B26" t="str">
            <v>PFBS</v>
          </cell>
          <cell r="D26">
            <v>0</v>
          </cell>
          <cell r="E26">
            <v>52.8</v>
          </cell>
          <cell r="F26">
            <v>0</v>
          </cell>
          <cell r="H26">
            <v>28.4</v>
          </cell>
          <cell r="I26">
            <v>1400</v>
          </cell>
          <cell r="J26">
            <v>130</v>
          </cell>
          <cell r="K26">
            <v>5900</v>
          </cell>
          <cell r="L26">
            <v>360</v>
          </cell>
          <cell r="M26">
            <v>24</v>
          </cell>
          <cell r="O26">
            <v>480</v>
          </cell>
          <cell r="P26">
            <v>0</v>
          </cell>
          <cell r="Q26" t="str">
            <v xml:space="preserve"> </v>
          </cell>
          <cell r="R26">
            <v>12000</v>
          </cell>
        </row>
        <row r="27">
          <cell r="B27" t="str">
            <v>4:2 FTS</v>
          </cell>
          <cell r="D27">
            <v>0</v>
          </cell>
          <cell r="E27">
            <v>0</v>
          </cell>
          <cell r="F27">
            <v>0</v>
          </cell>
          <cell r="H27">
            <v>0</v>
          </cell>
          <cell r="K27">
            <v>0</v>
          </cell>
          <cell r="M27">
            <v>0</v>
          </cell>
          <cell r="O27">
            <v>0</v>
          </cell>
          <cell r="P27">
            <v>0</v>
          </cell>
        </row>
        <row r="28">
          <cell r="B28" t="str">
            <v>PFPrOPrA</v>
          </cell>
          <cell r="D28">
            <v>0</v>
          </cell>
          <cell r="E28">
            <v>0</v>
          </cell>
          <cell r="F28">
            <v>0</v>
          </cell>
          <cell r="H28">
            <v>0</v>
          </cell>
          <cell r="K28">
            <v>0</v>
          </cell>
          <cell r="O28">
            <v>0</v>
          </cell>
          <cell r="P28">
            <v>0</v>
          </cell>
        </row>
        <row r="29">
          <cell r="B29" t="str">
            <v>NaDONA</v>
          </cell>
          <cell r="D29">
            <v>0</v>
          </cell>
          <cell r="E29">
            <v>0</v>
          </cell>
          <cell r="F29">
            <v>0</v>
          </cell>
          <cell r="H29">
            <v>0</v>
          </cell>
          <cell r="K29">
            <v>0</v>
          </cell>
          <cell r="O29">
            <v>0</v>
          </cell>
          <cell r="P29">
            <v>0</v>
          </cell>
        </row>
      </sheetData>
      <sheetData sheetId="3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3E249-8377-4488-A162-DF37A3A279C1}">
  <dimension ref="A1:Y54"/>
  <sheetViews>
    <sheetView zoomScale="55" zoomScaleNormal="55" workbookViewId="0">
      <pane ySplit="1" topLeftCell="A2" activePane="bottomLeft" state="frozen"/>
      <selection activeCell="I26" sqref="I26"/>
      <selection pane="bottomLeft" activeCell="M27" sqref="A1:M27"/>
    </sheetView>
  </sheetViews>
  <sheetFormatPr defaultColWidth="8.88671875" defaultRowHeight="14.4" x14ac:dyDescent="0.3"/>
  <cols>
    <col min="1" max="1" width="38.21875" customWidth="1"/>
    <col min="2" max="2" width="18.77734375" customWidth="1"/>
    <col min="3" max="5" width="33" hidden="1" customWidth="1"/>
    <col min="6" max="6" width="19.5546875" bestFit="1" customWidth="1"/>
    <col min="7" max="7" width="8.21875" bestFit="1" customWidth="1"/>
    <col min="8" max="8" width="13.33203125" bestFit="1" customWidth="1"/>
    <col min="9" max="9" width="17.33203125" bestFit="1" customWidth="1"/>
    <col min="10" max="10" width="19.33203125" bestFit="1" customWidth="1"/>
    <col min="11" max="11" width="14.5546875" bestFit="1" customWidth="1"/>
    <col min="12" max="12" width="18.33203125" customWidth="1"/>
    <col min="13" max="13" width="20.21875" customWidth="1"/>
    <col min="14" max="14" width="49.5546875" customWidth="1"/>
    <col min="15" max="17" width="38.88671875" customWidth="1"/>
    <col min="18" max="19" width="23.44140625" customWidth="1"/>
  </cols>
  <sheetData>
    <row r="1" spans="1:25" ht="64.8" customHeight="1" x14ac:dyDescent="0.5">
      <c r="A1" s="110" t="s">
        <v>21</v>
      </c>
      <c r="B1" s="111" t="s">
        <v>78</v>
      </c>
      <c r="C1" s="111" t="s">
        <v>79</v>
      </c>
      <c r="D1" s="111" t="s">
        <v>80</v>
      </c>
      <c r="E1" s="111" t="s">
        <v>81</v>
      </c>
      <c r="F1" s="111" t="s">
        <v>82</v>
      </c>
      <c r="G1" s="111" t="s">
        <v>83</v>
      </c>
      <c r="H1" s="111" t="s">
        <v>84</v>
      </c>
      <c r="I1" s="111" t="s">
        <v>85</v>
      </c>
      <c r="J1" s="111" t="s">
        <v>86</v>
      </c>
      <c r="K1" s="112" t="s">
        <v>309</v>
      </c>
      <c r="L1" s="112" t="s">
        <v>310</v>
      </c>
      <c r="M1" s="113" t="s">
        <v>87</v>
      </c>
      <c r="S1" s="29"/>
      <c r="T1" s="29" t="s">
        <v>88</v>
      </c>
      <c r="U1" s="29"/>
      <c r="V1" s="29"/>
      <c r="W1" s="29"/>
      <c r="X1" s="29"/>
      <c r="Y1" s="29"/>
    </row>
    <row r="2" spans="1:25" ht="25.8" x14ac:dyDescent="0.5">
      <c r="A2" s="114" t="s">
        <v>25</v>
      </c>
      <c r="B2" s="63" t="s">
        <v>89</v>
      </c>
      <c r="C2" s="63" t="s">
        <v>90</v>
      </c>
      <c r="D2" s="63">
        <v>42.724209000000002</v>
      </c>
      <c r="E2" s="63">
        <v>-83.252920000000003</v>
      </c>
      <c r="F2" s="63" t="s">
        <v>91</v>
      </c>
      <c r="G2" s="63" t="s">
        <v>92</v>
      </c>
      <c r="H2" s="63" t="s">
        <v>93</v>
      </c>
      <c r="I2" s="63" t="s">
        <v>94</v>
      </c>
      <c r="J2" s="63" t="s">
        <v>95</v>
      </c>
      <c r="K2" s="63">
        <v>6028</v>
      </c>
      <c r="L2" s="115">
        <v>111.94523</v>
      </c>
      <c r="M2" s="116">
        <v>246.47283541220997</v>
      </c>
      <c r="S2" s="30"/>
      <c r="T2" s="29" t="s">
        <v>96</v>
      </c>
      <c r="U2" s="29"/>
      <c r="V2" s="29"/>
      <c r="W2" s="29"/>
      <c r="X2" s="29"/>
      <c r="Y2" s="29"/>
    </row>
    <row r="3" spans="1:25" ht="25.8" x14ac:dyDescent="0.5">
      <c r="A3" s="114" t="s">
        <v>27</v>
      </c>
      <c r="B3" s="63" t="s">
        <v>97</v>
      </c>
      <c r="C3" s="63" t="s">
        <v>98</v>
      </c>
      <c r="D3" s="63">
        <v>42.273176999999997</v>
      </c>
      <c r="E3" s="63">
        <v>-83.429398000000006</v>
      </c>
      <c r="F3" s="63" t="s">
        <v>99</v>
      </c>
      <c r="G3" s="63" t="s">
        <v>100</v>
      </c>
      <c r="H3" s="63" t="s">
        <v>93</v>
      </c>
      <c r="I3" s="63" t="s">
        <v>94</v>
      </c>
      <c r="J3" s="63" t="s">
        <v>95</v>
      </c>
      <c r="K3" s="63">
        <v>1995</v>
      </c>
      <c r="L3" s="115">
        <v>56.535429999999998</v>
      </c>
      <c r="M3" s="116">
        <v>41.195883785962494</v>
      </c>
      <c r="S3" s="30"/>
      <c r="T3" s="29" t="s">
        <v>101</v>
      </c>
      <c r="U3" s="29" t="s">
        <v>102</v>
      </c>
      <c r="V3" s="29"/>
      <c r="W3" s="29"/>
      <c r="X3" s="29"/>
      <c r="Y3" s="29"/>
    </row>
    <row r="4" spans="1:25" ht="25.8" x14ac:dyDescent="0.5">
      <c r="A4" s="114" t="s">
        <v>29</v>
      </c>
      <c r="B4" s="63" t="s">
        <v>103</v>
      </c>
      <c r="C4" s="63" t="s">
        <v>104</v>
      </c>
      <c r="D4" s="63">
        <v>42.262441000000003</v>
      </c>
      <c r="E4" s="63">
        <v>-83.429851999999997</v>
      </c>
      <c r="F4" s="63" t="s">
        <v>99</v>
      </c>
      <c r="G4" s="63" t="s">
        <v>92</v>
      </c>
      <c r="H4" s="63" t="s">
        <v>93</v>
      </c>
      <c r="I4" s="63" t="s">
        <v>94</v>
      </c>
      <c r="J4" s="63" t="s">
        <v>95</v>
      </c>
      <c r="K4" s="63">
        <v>28650</v>
      </c>
      <c r="L4" s="115">
        <v>136.53475</v>
      </c>
      <c r="M4" s="116">
        <v>1428.7559445843751</v>
      </c>
      <c r="S4" s="30"/>
      <c r="T4" s="29" t="s">
        <v>105</v>
      </c>
      <c r="U4" s="29"/>
      <c r="V4" s="29"/>
      <c r="W4" s="29"/>
      <c r="X4" s="29"/>
      <c r="Y4" s="29"/>
    </row>
    <row r="5" spans="1:25" ht="25.8" x14ac:dyDescent="0.5">
      <c r="A5" s="114" t="s">
        <v>211</v>
      </c>
      <c r="B5" s="63" t="s">
        <v>212</v>
      </c>
      <c r="C5" s="63" t="s">
        <v>106</v>
      </c>
      <c r="D5" s="63">
        <v>42.661205000000002</v>
      </c>
      <c r="E5" s="63">
        <v>-83.095743999999996</v>
      </c>
      <c r="F5" s="63" t="s">
        <v>107</v>
      </c>
      <c r="G5" s="63" t="s">
        <v>100</v>
      </c>
      <c r="H5" s="63" t="s">
        <v>93</v>
      </c>
      <c r="I5" s="63" t="s">
        <v>94</v>
      </c>
      <c r="J5" s="63" t="s">
        <v>95</v>
      </c>
      <c r="K5" s="63">
        <v>323</v>
      </c>
      <c r="L5" s="115">
        <v>141.74600000000001</v>
      </c>
      <c r="M5" s="116">
        <v>16.7225906595</v>
      </c>
      <c r="S5" s="30"/>
      <c r="T5" s="29"/>
      <c r="U5" s="29"/>
      <c r="V5" s="29"/>
      <c r="W5" s="29"/>
      <c r="X5" s="29"/>
      <c r="Y5" s="29"/>
    </row>
    <row r="6" spans="1:25" ht="25.8" x14ac:dyDescent="0.5">
      <c r="A6" s="114" t="s">
        <v>33</v>
      </c>
      <c r="B6" s="63" t="s">
        <v>108</v>
      </c>
      <c r="C6" s="63" t="s">
        <v>110</v>
      </c>
      <c r="D6" s="63">
        <v>42.686540999999998</v>
      </c>
      <c r="E6" s="63">
        <v>-82.907134999999997</v>
      </c>
      <c r="F6" s="63" t="s">
        <v>109</v>
      </c>
      <c r="G6" s="63" t="s">
        <v>100</v>
      </c>
      <c r="H6" s="63" t="s">
        <v>111</v>
      </c>
      <c r="I6" s="63" t="s">
        <v>94</v>
      </c>
      <c r="J6" s="63" t="s">
        <v>95</v>
      </c>
      <c r="K6" s="63">
        <v>150</v>
      </c>
      <c r="L6" s="115">
        <v>265.02711999999997</v>
      </c>
      <c r="M6" s="116">
        <v>14.520173336999999</v>
      </c>
      <c r="S6" s="30"/>
      <c r="T6" s="29" t="s">
        <v>112</v>
      </c>
      <c r="U6" s="29"/>
      <c r="V6" s="29"/>
      <c r="W6" s="29"/>
      <c r="X6" s="29"/>
      <c r="Y6" s="29"/>
    </row>
    <row r="7" spans="1:25" ht="25.8" x14ac:dyDescent="0.5">
      <c r="A7" s="114" t="s">
        <v>35</v>
      </c>
      <c r="B7" s="63" t="s">
        <v>113</v>
      </c>
      <c r="C7" s="63" t="s">
        <v>114</v>
      </c>
      <c r="D7" s="63">
        <v>42.283864999999999</v>
      </c>
      <c r="E7" s="63">
        <v>-83.204171000000002</v>
      </c>
      <c r="F7" s="63" t="s">
        <v>115</v>
      </c>
      <c r="G7" s="63" t="s">
        <v>100</v>
      </c>
      <c r="H7" s="63" t="s">
        <v>116</v>
      </c>
      <c r="I7" s="63" t="s">
        <v>94</v>
      </c>
      <c r="J7" s="63" t="s">
        <v>95</v>
      </c>
      <c r="K7" s="63">
        <v>233</v>
      </c>
      <c r="L7" s="115">
        <v>132.72579999999999</v>
      </c>
      <c r="M7" s="116">
        <v>11.295396938850001</v>
      </c>
      <c r="S7" s="30"/>
      <c r="T7" s="29" t="s">
        <v>117</v>
      </c>
      <c r="U7" s="29" t="s">
        <v>118</v>
      </c>
      <c r="V7" s="29"/>
      <c r="W7" s="29"/>
      <c r="X7" s="29"/>
      <c r="Y7" s="29"/>
    </row>
    <row r="8" spans="1:25" ht="25.8" x14ac:dyDescent="0.5">
      <c r="A8" s="114" t="s">
        <v>37</v>
      </c>
      <c r="B8" s="63" t="s">
        <v>119</v>
      </c>
      <c r="C8" s="63" t="s">
        <v>120</v>
      </c>
      <c r="D8" s="63">
        <v>42.687961000000001</v>
      </c>
      <c r="E8" s="63">
        <v>-83.290858999999998</v>
      </c>
      <c r="F8" s="63" t="s">
        <v>121</v>
      </c>
      <c r="G8" s="63" t="s">
        <v>92</v>
      </c>
      <c r="H8" s="63" t="s">
        <v>93</v>
      </c>
      <c r="I8" s="63" t="s">
        <v>94</v>
      </c>
      <c r="J8" s="63" t="s">
        <v>95</v>
      </c>
      <c r="K8" s="63">
        <v>643</v>
      </c>
      <c r="L8" s="115">
        <v>367.63</v>
      </c>
      <c r="M8" s="116">
        <v>86.340019372499995</v>
      </c>
      <c r="S8" s="30"/>
      <c r="T8" s="29"/>
      <c r="U8" s="29"/>
      <c r="V8" s="29"/>
      <c r="W8" s="29"/>
      <c r="X8" s="29"/>
      <c r="Y8" s="29"/>
    </row>
    <row r="9" spans="1:25" ht="25.8" x14ac:dyDescent="0.5">
      <c r="A9" s="114" t="s">
        <v>41</v>
      </c>
      <c r="B9" s="63" t="s">
        <v>122</v>
      </c>
      <c r="C9" s="63" t="s">
        <v>123</v>
      </c>
      <c r="D9" s="63">
        <v>42.687207000000001</v>
      </c>
      <c r="E9" s="63">
        <v>-83.435257000000007</v>
      </c>
      <c r="F9" s="63" t="s">
        <v>124</v>
      </c>
      <c r="G9" s="63" t="s">
        <v>100</v>
      </c>
      <c r="H9" s="63" t="s">
        <v>111</v>
      </c>
      <c r="I9" s="63" t="s">
        <v>94</v>
      </c>
      <c r="J9" s="63" t="s">
        <v>95</v>
      </c>
      <c r="K9" s="63">
        <v>3200</v>
      </c>
      <c r="L9" s="115">
        <v>7.58</v>
      </c>
      <c r="M9" s="116">
        <v>8.8595039999999994</v>
      </c>
      <c r="S9" s="30"/>
      <c r="T9" s="29" t="s">
        <v>125</v>
      </c>
      <c r="U9" s="29" t="s">
        <v>126</v>
      </c>
      <c r="V9" s="29"/>
      <c r="W9" s="29"/>
      <c r="X9" s="29"/>
      <c r="Y9" s="29"/>
    </row>
    <row r="10" spans="1:25" ht="25.8" x14ac:dyDescent="0.5">
      <c r="A10" s="114" t="s">
        <v>43</v>
      </c>
      <c r="B10" s="63" t="s">
        <v>127</v>
      </c>
      <c r="C10" s="63" t="s">
        <v>128</v>
      </c>
      <c r="D10" s="63">
        <v>42.762633999999998</v>
      </c>
      <c r="E10" s="63">
        <v>-82.746341999999999</v>
      </c>
      <c r="F10" s="63" t="s">
        <v>129</v>
      </c>
      <c r="G10" s="63" t="s">
        <v>92</v>
      </c>
      <c r="H10" s="63" t="s">
        <v>93</v>
      </c>
      <c r="I10" s="63" t="s">
        <v>94</v>
      </c>
      <c r="J10" s="63" t="s">
        <v>95</v>
      </c>
      <c r="K10" s="63">
        <v>19500</v>
      </c>
      <c r="L10" s="115">
        <v>280.45999999999998</v>
      </c>
      <c r="M10" s="116">
        <v>1997.5412924999998</v>
      </c>
      <c r="S10" s="30"/>
      <c r="T10" s="29"/>
      <c r="U10" s="29"/>
      <c r="V10" s="29"/>
      <c r="W10" s="29"/>
      <c r="X10" s="29"/>
      <c r="Y10" s="29"/>
    </row>
    <row r="11" spans="1:25" ht="25.8" x14ac:dyDescent="0.5">
      <c r="A11" s="114" t="s">
        <v>45</v>
      </c>
      <c r="B11" s="63" t="s">
        <v>130</v>
      </c>
      <c r="C11" s="63" t="s">
        <v>131</v>
      </c>
      <c r="D11" s="63">
        <v>42.704388999999999</v>
      </c>
      <c r="E11" s="63">
        <v>-83.248479000000003</v>
      </c>
      <c r="F11" s="63" t="s">
        <v>132</v>
      </c>
      <c r="G11" s="63" t="s">
        <v>92</v>
      </c>
      <c r="H11" s="63" t="s">
        <v>93</v>
      </c>
      <c r="I11" s="63" t="s">
        <v>94</v>
      </c>
      <c r="J11" s="63" t="s">
        <v>95</v>
      </c>
      <c r="K11" s="63">
        <v>3711</v>
      </c>
      <c r="L11" s="115">
        <v>114.06763000000001</v>
      </c>
      <c r="M11" s="116">
        <v>154.61214209318251</v>
      </c>
      <c r="S11" s="30"/>
      <c r="T11" s="29"/>
      <c r="U11" s="29"/>
      <c r="V11" s="29"/>
      <c r="W11" s="29"/>
      <c r="X11" s="29"/>
      <c r="Y11" s="29"/>
    </row>
    <row r="12" spans="1:25" ht="25.8" x14ac:dyDescent="0.5">
      <c r="A12" s="114" t="s">
        <v>306</v>
      </c>
      <c r="B12" s="108" t="s">
        <v>311</v>
      </c>
      <c r="C12" s="63" t="s">
        <v>149</v>
      </c>
      <c r="D12" s="63">
        <v>43.102918000000003</v>
      </c>
      <c r="E12" s="63">
        <v>-85.183020999999997</v>
      </c>
      <c r="F12" s="63" t="s">
        <v>121</v>
      </c>
      <c r="G12" s="63" t="s">
        <v>92</v>
      </c>
      <c r="H12" s="63" t="s">
        <v>93</v>
      </c>
      <c r="I12" s="63" t="s">
        <v>94</v>
      </c>
      <c r="J12" s="108" t="s">
        <v>95</v>
      </c>
      <c r="K12" s="108">
        <v>493</v>
      </c>
      <c r="L12" s="109" t="s">
        <v>111</v>
      </c>
      <c r="M12" s="117" t="s">
        <v>111</v>
      </c>
      <c r="S12" s="30"/>
      <c r="T12" s="29" t="s">
        <v>150</v>
      </c>
      <c r="U12" s="29"/>
      <c r="V12" s="29"/>
      <c r="W12" s="29"/>
      <c r="X12" s="29"/>
      <c r="Y12" s="29"/>
    </row>
    <row r="13" spans="1:25" ht="25.8" x14ac:dyDescent="0.5">
      <c r="A13" s="114" t="s">
        <v>47</v>
      </c>
      <c r="B13" s="63" t="s">
        <v>133</v>
      </c>
      <c r="C13" s="63" t="s">
        <v>134</v>
      </c>
      <c r="D13" s="63">
        <v>42.257474999999999</v>
      </c>
      <c r="E13" s="63">
        <v>-85.543910999999994</v>
      </c>
      <c r="F13" s="63" t="s">
        <v>135</v>
      </c>
      <c r="G13" s="63" t="s">
        <v>100</v>
      </c>
      <c r="H13" s="63" t="s">
        <v>136</v>
      </c>
      <c r="I13" s="63" t="s">
        <v>137</v>
      </c>
      <c r="J13" s="63" t="s">
        <v>138</v>
      </c>
      <c r="K13" s="64" t="s">
        <v>213</v>
      </c>
      <c r="L13" s="118" t="s">
        <v>218</v>
      </c>
      <c r="M13" s="119" t="s">
        <v>139</v>
      </c>
      <c r="S13" s="30"/>
      <c r="T13" s="29" t="s">
        <v>140</v>
      </c>
      <c r="U13" s="29"/>
      <c r="V13" s="29"/>
      <c r="W13" s="29"/>
      <c r="X13" s="29"/>
      <c r="Y13" s="29"/>
    </row>
    <row r="14" spans="1:25" ht="25.8" x14ac:dyDescent="0.5">
      <c r="A14" s="114" t="s">
        <v>49</v>
      </c>
      <c r="B14" s="63" t="s">
        <v>141</v>
      </c>
      <c r="C14" s="63" t="s">
        <v>142</v>
      </c>
      <c r="D14" s="63">
        <v>43.99868</v>
      </c>
      <c r="E14" s="63">
        <v>-84.811183</v>
      </c>
      <c r="F14" s="63" t="s">
        <v>143</v>
      </c>
      <c r="G14" s="63" t="s">
        <v>92</v>
      </c>
      <c r="H14" s="63" t="s">
        <v>93</v>
      </c>
      <c r="I14" s="63" t="s">
        <v>137</v>
      </c>
      <c r="J14" s="63" t="s">
        <v>138</v>
      </c>
      <c r="K14" s="63">
        <v>5647</v>
      </c>
      <c r="L14" s="115">
        <v>64.581599999999995</v>
      </c>
      <c r="M14" s="116">
        <v>133.20386082179999</v>
      </c>
      <c r="S14" s="30"/>
      <c r="T14" s="29" t="s">
        <v>144</v>
      </c>
      <c r="U14" s="29"/>
      <c r="V14" s="29"/>
      <c r="W14" s="29"/>
      <c r="X14" s="29"/>
      <c r="Y14" s="29"/>
    </row>
    <row r="15" spans="1:25" ht="25.8" x14ac:dyDescent="0.5">
      <c r="A15" s="114" t="s">
        <v>51</v>
      </c>
      <c r="B15" s="63" t="s">
        <v>214</v>
      </c>
      <c r="C15" s="63" t="s">
        <v>145</v>
      </c>
      <c r="D15" s="63">
        <v>42.269382</v>
      </c>
      <c r="E15" s="63">
        <v>-85.379868999999999</v>
      </c>
      <c r="F15" s="63" t="s">
        <v>146</v>
      </c>
      <c r="G15" s="63" t="s">
        <v>100</v>
      </c>
      <c r="H15" s="63" t="s">
        <v>147</v>
      </c>
      <c r="I15" s="63" t="s">
        <v>137</v>
      </c>
      <c r="J15" s="63" t="s">
        <v>138</v>
      </c>
      <c r="K15" s="63">
        <v>1167</v>
      </c>
      <c r="L15" s="115">
        <v>10.81287</v>
      </c>
      <c r="M15" s="116">
        <v>4.6089506956725002</v>
      </c>
      <c r="S15" s="30"/>
      <c r="T15" s="29" t="s">
        <v>148</v>
      </c>
      <c r="U15" s="29"/>
      <c r="V15" s="29"/>
      <c r="W15" s="29"/>
      <c r="X15" s="29"/>
      <c r="Y15" s="29"/>
    </row>
    <row r="16" spans="1:25" ht="25.8" x14ac:dyDescent="0.5">
      <c r="A16" s="114" t="s">
        <v>312</v>
      </c>
      <c r="B16" s="63" t="s">
        <v>151</v>
      </c>
      <c r="C16" s="63" t="s">
        <v>152</v>
      </c>
      <c r="D16" s="63">
        <v>42.912872999999998</v>
      </c>
      <c r="E16" s="63">
        <v>-82.596760000000003</v>
      </c>
      <c r="F16" s="63" t="s">
        <v>153</v>
      </c>
      <c r="G16" s="63" t="s">
        <v>92</v>
      </c>
      <c r="H16" s="63" t="s">
        <v>93</v>
      </c>
      <c r="I16" s="63" t="s">
        <v>137</v>
      </c>
      <c r="J16" s="63" t="s">
        <v>154</v>
      </c>
      <c r="K16" s="63">
        <v>11117</v>
      </c>
      <c r="L16" s="115">
        <v>124.691</v>
      </c>
      <c r="M16" s="116">
        <v>506.30584161675</v>
      </c>
      <c r="S16" s="30"/>
      <c r="T16" s="29" t="s">
        <v>155</v>
      </c>
      <c r="U16" s="29"/>
      <c r="V16" s="29"/>
      <c r="W16" s="29"/>
      <c r="X16" s="29"/>
      <c r="Y16" s="29"/>
    </row>
    <row r="17" spans="1:25" ht="25.8" x14ac:dyDescent="0.5">
      <c r="A17" s="114" t="s">
        <v>57</v>
      </c>
      <c r="B17" s="63" t="s">
        <v>156</v>
      </c>
      <c r="C17" s="65" t="s">
        <v>157</v>
      </c>
      <c r="D17" s="65">
        <v>45.184171999999997</v>
      </c>
      <c r="E17" s="65">
        <v>-87.633898000000002</v>
      </c>
      <c r="F17" s="63" t="s">
        <v>158</v>
      </c>
      <c r="G17" s="63" t="s">
        <v>92</v>
      </c>
      <c r="H17" s="63" t="s">
        <v>93</v>
      </c>
      <c r="I17" s="63" t="s">
        <v>137</v>
      </c>
      <c r="J17" s="63" t="s">
        <v>159</v>
      </c>
      <c r="K17" s="63">
        <v>13000</v>
      </c>
      <c r="L17" s="115">
        <v>49.649000000000001</v>
      </c>
      <c r="M17" s="116">
        <v>235.74586425000001</v>
      </c>
      <c r="S17" s="30"/>
      <c r="T17" s="29" t="s">
        <v>160</v>
      </c>
      <c r="U17" s="29"/>
      <c r="V17" s="29"/>
      <c r="W17" s="29"/>
      <c r="X17" s="29"/>
      <c r="Y17" s="29"/>
    </row>
    <row r="18" spans="1:25" ht="25.8" x14ac:dyDescent="0.5">
      <c r="A18" s="114" t="s">
        <v>59</v>
      </c>
      <c r="B18" s="63" t="s">
        <v>161</v>
      </c>
      <c r="C18" s="63" t="s">
        <v>162</v>
      </c>
      <c r="D18" s="63">
        <v>43.113031999999997</v>
      </c>
      <c r="E18" s="63">
        <v>-85.596708000000007</v>
      </c>
      <c r="F18" s="63" t="s">
        <v>163</v>
      </c>
      <c r="G18" s="63" t="s">
        <v>100</v>
      </c>
      <c r="H18" s="63" t="s">
        <v>93</v>
      </c>
      <c r="I18" s="63" t="s">
        <v>137</v>
      </c>
      <c r="J18" s="63" t="s">
        <v>164</v>
      </c>
      <c r="K18" s="63">
        <v>5676</v>
      </c>
      <c r="L18" s="109" t="s">
        <v>111</v>
      </c>
      <c r="M18" s="117" t="s">
        <v>111</v>
      </c>
      <c r="R18" s="29"/>
      <c r="S18" s="29"/>
      <c r="T18" s="29" t="s">
        <v>165</v>
      </c>
      <c r="U18" s="29"/>
      <c r="V18" s="29"/>
      <c r="W18" s="29"/>
      <c r="X18" s="29"/>
      <c r="Y18" s="29"/>
    </row>
    <row r="19" spans="1:25" ht="25.8" x14ac:dyDescent="0.5">
      <c r="A19" s="114" t="s">
        <v>61</v>
      </c>
      <c r="B19" s="63" t="s">
        <v>166</v>
      </c>
      <c r="C19" s="63" t="s">
        <v>167</v>
      </c>
      <c r="D19" s="63">
        <v>43.032359999999997</v>
      </c>
      <c r="E19" s="63">
        <v>-85.588631000000007</v>
      </c>
      <c r="F19" s="63" t="s">
        <v>168</v>
      </c>
      <c r="G19" s="63" t="s">
        <v>100</v>
      </c>
      <c r="H19" s="63" t="s">
        <v>111</v>
      </c>
      <c r="I19" s="63" t="s">
        <v>137</v>
      </c>
      <c r="J19" s="63" t="s">
        <v>164</v>
      </c>
      <c r="K19" s="63">
        <v>717</v>
      </c>
      <c r="L19" s="109" t="s">
        <v>111</v>
      </c>
      <c r="M19" s="117" t="s">
        <v>111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5" ht="25.8" x14ac:dyDescent="0.5">
      <c r="A20" s="114" t="s">
        <v>169</v>
      </c>
      <c r="B20" s="108" t="s">
        <v>311</v>
      </c>
      <c r="C20" s="63" t="s">
        <v>170</v>
      </c>
      <c r="D20" s="63">
        <v>42.706848000000001</v>
      </c>
      <c r="E20" s="63">
        <v>-83.247011000000001</v>
      </c>
      <c r="F20" s="63" t="s">
        <v>132</v>
      </c>
      <c r="G20" s="63" t="s">
        <v>100</v>
      </c>
      <c r="H20" s="63" t="s">
        <v>111</v>
      </c>
      <c r="I20" s="63" t="s">
        <v>94</v>
      </c>
      <c r="J20" s="63" t="s">
        <v>95</v>
      </c>
      <c r="K20" s="109" t="s">
        <v>111</v>
      </c>
      <c r="L20" s="109" t="s">
        <v>111</v>
      </c>
      <c r="M20" s="117" t="s">
        <v>111</v>
      </c>
      <c r="R20" s="29"/>
      <c r="S20" s="29"/>
      <c r="T20" s="29" t="s">
        <v>171</v>
      </c>
      <c r="U20" s="29"/>
      <c r="V20" s="29"/>
      <c r="W20" s="29"/>
      <c r="X20" s="29"/>
      <c r="Y20" s="29"/>
    </row>
    <row r="21" spans="1:25" x14ac:dyDescent="0.3">
      <c r="A21" s="114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120"/>
    </row>
    <row r="22" spans="1:25" x14ac:dyDescent="0.3">
      <c r="A22" s="114" t="s">
        <v>172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120"/>
    </row>
    <row r="23" spans="1:25" ht="16.2" x14ac:dyDescent="0.3">
      <c r="A23" s="114" t="s">
        <v>215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120"/>
    </row>
    <row r="24" spans="1:25" ht="30.6" x14ac:dyDescent="0.3">
      <c r="A24" s="121" t="s">
        <v>216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120"/>
    </row>
    <row r="25" spans="1:25" ht="16.2" x14ac:dyDescent="0.3">
      <c r="A25" s="121" t="s">
        <v>217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120"/>
    </row>
    <row r="26" spans="1:25" ht="16.2" x14ac:dyDescent="0.3">
      <c r="A26" s="114" t="s">
        <v>307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120"/>
    </row>
    <row r="27" spans="1:25" ht="16.2" x14ac:dyDescent="0.3">
      <c r="A27" s="122" t="s">
        <v>308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123"/>
    </row>
    <row r="28" spans="1:25" ht="25.8" x14ac:dyDescent="0.5"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29"/>
      <c r="O28" s="29"/>
      <c r="P28" s="29"/>
      <c r="Q28" s="29"/>
    </row>
    <row r="29" spans="1:25" ht="25.8" x14ac:dyDescent="0.5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29"/>
      <c r="O29" s="29"/>
      <c r="P29" s="29"/>
      <c r="Q29" s="29"/>
    </row>
    <row r="30" spans="1:25" x14ac:dyDescent="0.3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</row>
    <row r="31" spans="1:25" x14ac:dyDescent="0.3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</row>
    <row r="32" spans="1:25" ht="25.8" x14ac:dyDescent="0.5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29"/>
      <c r="O32" s="29"/>
      <c r="P32" s="29"/>
      <c r="Q32" s="29"/>
      <c r="R32" s="31"/>
      <c r="S32" s="30"/>
      <c r="T32" s="29"/>
      <c r="U32" s="29"/>
      <c r="V32" s="29"/>
      <c r="W32" s="29"/>
      <c r="X32" s="29"/>
      <c r="Y32" s="29"/>
    </row>
    <row r="33" spans="1:13" x14ac:dyDescent="0.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</row>
    <row r="34" spans="1:13" x14ac:dyDescent="0.3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</row>
    <row r="54" spans="12:12" ht="25.8" x14ac:dyDescent="0.5">
      <c r="L54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F414-E022-42D1-9018-D1ED44F86FFD}">
  <dimension ref="A1:C16"/>
  <sheetViews>
    <sheetView tabSelected="1" topLeftCell="R7" zoomScaleNormal="100" workbookViewId="0">
      <selection activeCell="A15" sqref="A15:C16"/>
    </sheetView>
  </sheetViews>
  <sheetFormatPr defaultRowHeight="14.4" x14ac:dyDescent="0.3"/>
  <sheetData>
    <row r="1" spans="1:3" ht="25.8" x14ac:dyDescent="0.5">
      <c r="A1" s="29" t="s">
        <v>203</v>
      </c>
      <c r="B1">
        <v>41.195883785962494</v>
      </c>
      <c r="C1" s="29" t="s">
        <v>100</v>
      </c>
    </row>
    <row r="2" spans="1:3" ht="25.8" x14ac:dyDescent="0.5">
      <c r="A2" s="29" t="s">
        <v>204</v>
      </c>
      <c r="B2">
        <v>14.520173336999999</v>
      </c>
      <c r="C2" s="29" t="s">
        <v>100</v>
      </c>
    </row>
    <row r="3" spans="1:3" ht="25.8" x14ac:dyDescent="0.5">
      <c r="A3" s="29" t="s">
        <v>115</v>
      </c>
      <c r="B3">
        <v>11.295396938850001</v>
      </c>
      <c r="C3" s="29" t="s">
        <v>100</v>
      </c>
    </row>
    <row r="4" spans="1:3" ht="25.8" x14ac:dyDescent="0.5">
      <c r="A4" s="29" t="s">
        <v>182</v>
      </c>
      <c r="B4">
        <v>8.8595039999999994</v>
      </c>
      <c r="C4" s="29" t="s">
        <v>100</v>
      </c>
    </row>
    <row r="5" spans="1:3" ht="25.8" x14ac:dyDescent="0.5">
      <c r="A5" s="29" t="s">
        <v>205</v>
      </c>
      <c r="B5">
        <v>4.6089506956725002</v>
      </c>
      <c r="C5" s="29" t="s">
        <v>100</v>
      </c>
    </row>
    <row r="6" spans="1:3" ht="25.8" x14ac:dyDescent="0.5">
      <c r="A6" s="29" t="s">
        <v>173</v>
      </c>
      <c r="B6" s="29">
        <v>11.741947779292502</v>
      </c>
      <c r="C6" s="29" t="s">
        <v>100</v>
      </c>
    </row>
    <row r="7" spans="1:3" ht="25.8" x14ac:dyDescent="0.5">
      <c r="A7" s="29" t="s">
        <v>174</v>
      </c>
      <c r="B7" s="29">
        <v>41.275565334360003</v>
      </c>
      <c r="C7" s="29" t="s">
        <v>100</v>
      </c>
    </row>
    <row r="8" spans="1:3" ht="25.8" x14ac:dyDescent="0.5">
      <c r="A8" s="29" t="s">
        <v>206</v>
      </c>
      <c r="B8">
        <v>16.7225906595</v>
      </c>
      <c r="C8" s="29" t="s">
        <v>100</v>
      </c>
    </row>
    <row r="9" spans="1:3" ht="25.8" x14ac:dyDescent="0.5">
      <c r="A9" s="32" t="s">
        <v>37</v>
      </c>
      <c r="B9">
        <v>86.340019372499995</v>
      </c>
      <c r="C9" s="32" t="s">
        <v>92</v>
      </c>
    </row>
    <row r="10" spans="1:3" ht="25.8" x14ac:dyDescent="0.5">
      <c r="A10" s="29" t="s">
        <v>207</v>
      </c>
      <c r="B10">
        <v>246.47283541220997</v>
      </c>
      <c r="C10" s="29" t="s">
        <v>92</v>
      </c>
    </row>
    <row r="11" spans="1:3" ht="25.8" x14ac:dyDescent="0.5">
      <c r="A11" s="29" t="s">
        <v>29</v>
      </c>
      <c r="B11">
        <v>1428.7559445843751</v>
      </c>
      <c r="C11" s="29" t="s">
        <v>92</v>
      </c>
    </row>
    <row r="12" spans="1:3" ht="25.8" x14ac:dyDescent="0.5">
      <c r="A12" s="29" t="s">
        <v>208</v>
      </c>
      <c r="B12">
        <v>1997.5412924999998</v>
      </c>
      <c r="C12" s="29" t="s">
        <v>92</v>
      </c>
    </row>
    <row r="13" spans="1:3" ht="25.8" x14ac:dyDescent="0.5">
      <c r="A13" s="29" t="s">
        <v>209</v>
      </c>
      <c r="B13">
        <v>154.61214209318251</v>
      </c>
      <c r="C13" s="29" t="s">
        <v>92</v>
      </c>
    </row>
    <row r="14" spans="1:3" ht="25.8" x14ac:dyDescent="0.5">
      <c r="A14" s="29" t="s">
        <v>49</v>
      </c>
      <c r="B14">
        <v>133.20386082179999</v>
      </c>
      <c r="C14" s="29" t="s">
        <v>92</v>
      </c>
    </row>
    <row r="15" spans="1:3" ht="25.8" x14ac:dyDescent="0.5">
      <c r="A15" s="29" t="s">
        <v>210</v>
      </c>
      <c r="B15">
        <v>506.30584161675</v>
      </c>
      <c r="C15" s="29" t="s">
        <v>92</v>
      </c>
    </row>
    <row r="16" spans="1:3" ht="25.8" x14ac:dyDescent="0.5">
      <c r="A16" s="29" t="s">
        <v>158</v>
      </c>
      <c r="B16">
        <v>235.74586425000001</v>
      </c>
      <c r="C16" s="29" t="s">
        <v>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216F-5692-42BD-9644-CB75824C150F}">
  <dimension ref="A1:AF83"/>
  <sheetViews>
    <sheetView topLeftCell="A5" zoomScale="85" zoomScaleNormal="85" workbookViewId="0">
      <selection activeCell="U36" sqref="U36"/>
    </sheetView>
  </sheetViews>
  <sheetFormatPr defaultRowHeight="14.4" x14ac:dyDescent="0.3"/>
  <cols>
    <col min="3" max="3" width="15.6640625" style="10" customWidth="1"/>
    <col min="4" max="4" width="5.5546875" style="10" customWidth="1"/>
    <col min="5" max="5" width="23.88671875" style="10" customWidth="1"/>
    <col min="6" max="6" width="12" style="4" bestFit="1" customWidth="1"/>
    <col min="7" max="7" width="9.88671875" style="4" bestFit="1" customWidth="1"/>
    <col min="8" max="8" width="11.5546875" style="4" customWidth="1"/>
    <col min="9" max="9" width="9.88671875" style="5" bestFit="1" customWidth="1"/>
    <col min="10" max="11" width="8.88671875" style="5"/>
    <col min="12" max="12" width="10.5546875" style="5" customWidth="1"/>
    <col min="13" max="14" width="8.88671875" style="5"/>
    <col min="15" max="17" width="8.88671875" style="12"/>
    <col min="30" max="30" width="13.33203125" customWidth="1"/>
  </cols>
  <sheetData>
    <row r="1" spans="1:32" ht="15" thickBot="1" x14ac:dyDescent="0.3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8" t="s">
        <v>15</v>
      </c>
      <c r="Q1" s="7" t="s">
        <v>16</v>
      </c>
      <c r="R1" s="9" t="s">
        <v>17</v>
      </c>
      <c r="S1" s="9" t="s">
        <v>200</v>
      </c>
      <c r="T1" t="s">
        <v>201</v>
      </c>
      <c r="U1" t="s">
        <v>179</v>
      </c>
      <c r="V1" t="s">
        <v>202</v>
      </c>
    </row>
    <row r="2" spans="1:32" ht="15" thickTop="1" x14ac:dyDescent="0.3">
      <c r="A2">
        <v>28</v>
      </c>
      <c r="B2" t="s">
        <v>18</v>
      </c>
      <c r="D2">
        <v>0</v>
      </c>
      <c r="E2" s="10">
        <v>0</v>
      </c>
      <c r="F2" s="4">
        <v>0</v>
      </c>
      <c r="H2" s="4">
        <v>0</v>
      </c>
      <c r="K2" s="11">
        <v>0</v>
      </c>
      <c r="M2" s="5">
        <v>0</v>
      </c>
      <c r="O2" s="12">
        <v>0</v>
      </c>
      <c r="P2" s="13">
        <v>0</v>
      </c>
      <c r="R2" s="14"/>
      <c r="S2">
        <v>0</v>
      </c>
      <c r="AD2" s="15"/>
    </row>
    <row r="3" spans="1:32" x14ac:dyDescent="0.3">
      <c r="A3">
        <v>27</v>
      </c>
      <c r="B3" t="s">
        <v>19</v>
      </c>
      <c r="D3">
        <v>0</v>
      </c>
      <c r="E3" s="10">
        <v>0</v>
      </c>
      <c r="F3" s="4">
        <v>0</v>
      </c>
      <c r="H3" s="4">
        <v>0</v>
      </c>
      <c r="K3" s="12">
        <v>0</v>
      </c>
      <c r="M3" s="5">
        <v>0</v>
      </c>
      <c r="O3" s="12">
        <v>0</v>
      </c>
      <c r="P3" s="13">
        <v>0</v>
      </c>
      <c r="R3" s="14"/>
      <c r="AD3" s="15"/>
    </row>
    <row r="4" spans="1:32" x14ac:dyDescent="0.3">
      <c r="A4">
        <v>26</v>
      </c>
      <c r="B4" t="s">
        <v>20</v>
      </c>
      <c r="D4" s="12">
        <v>0</v>
      </c>
      <c r="E4" s="10">
        <v>0</v>
      </c>
      <c r="F4" s="4">
        <v>0</v>
      </c>
      <c r="H4" s="4">
        <v>0</v>
      </c>
      <c r="K4" s="12">
        <v>0</v>
      </c>
      <c r="M4" s="5">
        <v>0</v>
      </c>
      <c r="O4" s="16">
        <v>0</v>
      </c>
      <c r="P4" s="13">
        <v>0</v>
      </c>
      <c r="R4">
        <v>0</v>
      </c>
      <c r="S4">
        <v>0</v>
      </c>
      <c r="X4" t="s">
        <v>21</v>
      </c>
      <c r="AB4" t="s">
        <v>22</v>
      </c>
      <c r="AC4" t="s">
        <v>23</v>
      </c>
    </row>
    <row r="5" spans="1:32" x14ac:dyDescent="0.3">
      <c r="A5">
        <v>25</v>
      </c>
      <c r="B5" t="s">
        <v>24</v>
      </c>
      <c r="D5" s="12">
        <v>0</v>
      </c>
      <c r="E5" s="10">
        <v>0</v>
      </c>
      <c r="F5" s="4">
        <v>0</v>
      </c>
      <c r="H5" s="4">
        <v>0</v>
      </c>
      <c r="K5" s="12">
        <v>0</v>
      </c>
      <c r="M5" s="5">
        <v>0</v>
      </c>
      <c r="O5" s="17">
        <v>0</v>
      </c>
      <c r="P5" s="13">
        <v>0</v>
      </c>
      <c r="R5" s="14">
        <v>0</v>
      </c>
      <c r="X5" t="s">
        <v>25</v>
      </c>
      <c r="AB5">
        <v>1985</v>
      </c>
      <c r="AC5">
        <v>2021</v>
      </c>
      <c r="AD5" s="15"/>
      <c r="AF5" s="18"/>
    </row>
    <row r="6" spans="1:32" x14ac:dyDescent="0.3">
      <c r="A6">
        <v>24</v>
      </c>
      <c r="B6" t="s">
        <v>26</v>
      </c>
      <c r="D6" s="12">
        <v>0</v>
      </c>
      <c r="E6" s="10">
        <v>0</v>
      </c>
      <c r="F6" s="4">
        <v>0</v>
      </c>
      <c r="H6" s="4">
        <v>0</v>
      </c>
      <c r="K6" s="14">
        <v>0</v>
      </c>
      <c r="M6" s="5">
        <v>0</v>
      </c>
      <c r="O6" s="13">
        <v>0</v>
      </c>
      <c r="P6" s="13">
        <v>0</v>
      </c>
      <c r="Q6" s="12">
        <v>11</v>
      </c>
      <c r="R6" s="14">
        <v>11</v>
      </c>
      <c r="S6">
        <v>0</v>
      </c>
      <c r="T6" s="14"/>
      <c r="X6" t="s">
        <v>27</v>
      </c>
      <c r="AB6">
        <v>1974</v>
      </c>
      <c r="AC6">
        <v>1992</v>
      </c>
      <c r="AD6" s="19"/>
    </row>
    <row r="7" spans="1:32" x14ac:dyDescent="0.3">
      <c r="A7">
        <v>23</v>
      </c>
      <c r="B7" t="s">
        <v>28</v>
      </c>
      <c r="D7" s="12">
        <v>0</v>
      </c>
      <c r="E7" s="10">
        <v>0</v>
      </c>
      <c r="F7" s="4">
        <v>0</v>
      </c>
      <c r="H7" s="4">
        <v>0</v>
      </c>
      <c r="K7" s="14">
        <v>9.6999999999999993</v>
      </c>
      <c r="M7" s="5">
        <v>0</v>
      </c>
      <c r="O7" s="13">
        <v>0</v>
      </c>
      <c r="P7" s="13">
        <v>0</v>
      </c>
      <c r="R7" s="14"/>
      <c r="S7">
        <v>0</v>
      </c>
      <c r="X7" t="s">
        <v>29</v>
      </c>
      <c r="AB7">
        <v>1994</v>
      </c>
      <c r="AC7">
        <v>2021</v>
      </c>
    </row>
    <row r="8" spans="1:32" x14ac:dyDescent="0.3">
      <c r="A8">
        <v>22</v>
      </c>
      <c r="B8" t="s">
        <v>30</v>
      </c>
      <c r="D8">
        <v>140</v>
      </c>
      <c r="E8" s="10">
        <v>0</v>
      </c>
      <c r="F8" s="4">
        <v>0</v>
      </c>
      <c r="H8" s="4">
        <v>0</v>
      </c>
      <c r="K8" s="14">
        <v>160</v>
      </c>
      <c r="L8" s="5">
        <v>16</v>
      </c>
      <c r="M8" s="5">
        <v>0</v>
      </c>
      <c r="O8" s="13">
        <v>32</v>
      </c>
      <c r="P8" s="13">
        <v>0</v>
      </c>
      <c r="Q8" s="12">
        <v>34</v>
      </c>
      <c r="R8" s="14">
        <v>92</v>
      </c>
      <c r="S8">
        <v>0</v>
      </c>
      <c r="X8" t="s">
        <v>31</v>
      </c>
      <c r="AC8">
        <v>2021</v>
      </c>
    </row>
    <row r="9" spans="1:32" x14ac:dyDescent="0.3">
      <c r="A9">
        <v>21</v>
      </c>
      <c r="B9" t="s">
        <v>32</v>
      </c>
      <c r="D9" s="12">
        <v>0</v>
      </c>
      <c r="E9" s="10">
        <v>0</v>
      </c>
      <c r="F9" s="4">
        <v>0</v>
      </c>
      <c r="H9" s="4">
        <v>0</v>
      </c>
      <c r="K9" s="14">
        <v>0</v>
      </c>
      <c r="M9" s="5">
        <v>0</v>
      </c>
      <c r="O9" s="12">
        <v>0</v>
      </c>
      <c r="P9" s="13">
        <v>0</v>
      </c>
      <c r="R9" s="14">
        <v>0</v>
      </c>
      <c r="X9" t="s">
        <v>33</v>
      </c>
      <c r="AB9">
        <v>1968</v>
      </c>
      <c r="AC9">
        <v>1975</v>
      </c>
    </row>
    <row r="10" spans="1:32" x14ac:dyDescent="0.3">
      <c r="A10">
        <v>20</v>
      </c>
      <c r="B10" t="s">
        <v>34</v>
      </c>
      <c r="D10" s="12">
        <v>0</v>
      </c>
      <c r="E10" s="10">
        <v>0</v>
      </c>
      <c r="F10" s="4">
        <v>0</v>
      </c>
      <c r="H10" s="4">
        <v>0</v>
      </c>
      <c r="J10" s="5">
        <v>36</v>
      </c>
      <c r="K10" s="14">
        <v>150</v>
      </c>
      <c r="L10" s="5">
        <v>37</v>
      </c>
      <c r="M10" s="5">
        <v>0</v>
      </c>
      <c r="N10" s="5">
        <v>28.5</v>
      </c>
      <c r="O10" s="13">
        <v>21</v>
      </c>
      <c r="P10" s="13">
        <v>0</v>
      </c>
      <c r="Q10" s="12">
        <v>12</v>
      </c>
      <c r="R10" s="14">
        <v>96</v>
      </c>
      <c r="S10">
        <v>0</v>
      </c>
      <c r="U10" s="20"/>
      <c r="X10" t="s">
        <v>35</v>
      </c>
      <c r="AB10">
        <v>1950</v>
      </c>
      <c r="AC10">
        <v>2003</v>
      </c>
    </row>
    <row r="11" spans="1:32" x14ac:dyDescent="0.3">
      <c r="A11">
        <v>19</v>
      </c>
      <c r="B11" t="s">
        <v>36</v>
      </c>
      <c r="D11" s="12">
        <v>0</v>
      </c>
      <c r="F11" s="4">
        <v>0</v>
      </c>
      <c r="K11" s="21">
        <v>0</v>
      </c>
      <c r="M11" s="5">
        <v>0</v>
      </c>
      <c r="O11" s="13">
        <v>0</v>
      </c>
      <c r="P11" s="13">
        <v>0</v>
      </c>
      <c r="R11" s="14">
        <v>0</v>
      </c>
      <c r="X11" s="22" t="s">
        <v>37</v>
      </c>
      <c r="AB11" s="22"/>
      <c r="AC11" s="22"/>
    </row>
    <row r="12" spans="1:32" x14ac:dyDescent="0.3">
      <c r="A12">
        <v>18</v>
      </c>
      <c r="B12" t="s">
        <v>38</v>
      </c>
      <c r="C12" s="10">
        <v>140</v>
      </c>
      <c r="D12">
        <v>590</v>
      </c>
      <c r="E12" s="10">
        <v>1410</v>
      </c>
      <c r="F12" s="4">
        <v>20</v>
      </c>
      <c r="G12" s="4">
        <v>125</v>
      </c>
      <c r="H12" s="4">
        <v>127</v>
      </c>
      <c r="I12" s="5">
        <v>390</v>
      </c>
      <c r="J12" s="5">
        <v>870</v>
      </c>
      <c r="K12" s="14">
        <v>2300</v>
      </c>
      <c r="L12" s="5">
        <v>550</v>
      </c>
      <c r="M12" s="5">
        <v>81</v>
      </c>
      <c r="N12" s="5">
        <v>399</v>
      </c>
      <c r="O12" s="13">
        <v>310</v>
      </c>
      <c r="P12" s="13">
        <v>230</v>
      </c>
      <c r="Q12" s="12">
        <v>350</v>
      </c>
      <c r="R12" s="14">
        <v>1600</v>
      </c>
      <c r="S12">
        <v>39</v>
      </c>
      <c r="T12" s="14">
        <v>60</v>
      </c>
      <c r="U12">
        <v>860</v>
      </c>
      <c r="V12">
        <v>62</v>
      </c>
      <c r="X12" s="22" t="s">
        <v>39</v>
      </c>
      <c r="AB12" s="22"/>
      <c r="AC12" s="22"/>
    </row>
    <row r="13" spans="1:32" x14ac:dyDescent="0.3">
      <c r="A13">
        <v>17</v>
      </c>
      <c r="B13" t="s">
        <v>40</v>
      </c>
      <c r="C13" s="10">
        <v>55</v>
      </c>
      <c r="D13">
        <v>200</v>
      </c>
      <c r="E13" s="10">
        <v>391</v>
      </c>
      <c r="F13" s="4">
        <v>140</v>
      </c>
      <c r="G13" s="4">
        <v>243</v>
      </c>
      <c r="H13" s="4">
        <v>386</v>
      </c>
      <c r="K13" s="14">
        <v>5100</v>
      </c>
      <c r="L13" s="5">
        <v>170</v>
      </c>
      <c r="M13" s="5">
        <v>30</v>
      </c>
      <c r="N13" s="5">
        <v>30.6</v>
      </c>
      <c r="O13" s="13">
        <v>74</v>
      </c>
      <c r="P13" s="13">
        <v>220</v>
      </c>
      <c r="Q13" s="12">
        <v>130</v>
      </c>
      <c r="R13" s="14">
        <v>370</v>
      </c>
      <c r="S13">
        <v>100</v>
      </c>
      <c r="T13" s="101">
        <v>130</v>
      </c>
      <c r="U13">
        <v>110</v>
      </c>
      <c r="X13" t="s">
        <v>41</v>
      </c>
      <c r="AB13">
        <v>1981</v>
      </c>
      <c r="AC13">
        <v>1991</v>
      </c>
      <c r="AD13" s="15"/>
    </row>
    <row r="14" spans="1:32" x14ac:dyDescent="0.3">
      <c r="A14">
        <v>16</v>
      </c>
      <c r="B14" t="s">
        <v>42</v>
      </c>
      <c r="D14" s="12">
        <v>0</v>
      </c>
      <c r="E14" s="10">
        <v>0</v>
      </c>
      <c r="F14" s="4">
        <v>0</v>
      </c>
      <c r="H14" s="4">
        <v>0</v>
      </c>
      <c r="K14" s="14">
        <v>0</v>
      </c>
      <c r="M14" s="5">
        <v>0</v>
      </c>
      <c r="O14" s="16">
        <v>0</v>
      </c>
      <c r="P14" s="13">
        <v>0</v>
      </c>
      <c r="S14">
        <v>0</v>
      </c>
      <c r="X14" t="s">
        <v>43</v>
      </c>
      <c r="AB14">
        <v>1987</v>
      </c>
      <c r="AC14">
        <v>2021</v>
      </c>
    </row>
    <row r="15" spans="1:32" x14ac:dyDescent="0.3">
      <c r="A15">
        <v>15</v>
      </c>
      <c r="B15" t="s">
        <v>44</v>
      </c>
      <c r="C15" s="10">
        <v>1.91</v>
      </c>
      <c r="D15" s="12">
        <v>0</v>
      </c>
      <c r="E15" s="10">
        <v>0</v>
      </c>
      <c r="F15" s="4">
        <v>0</v>
      </c>
      <c r="H15" s="4">
        <v>4.63</v>
      </c>
      <c r="K15" s="14">
        <v>0</v>
      </c>
      <c r="L15" s="5">
        <v>3.9</v>
      </c>
      <c r="M15" s="5">
        <v>0</v>
      </c>
      <c r="O15" s="16">
        <v>0</v>
      </c>
      <c r="P15" s="13">
        <v>0</v>
      </c>
      <c r="Q15" s="12">
        <v>16</v>
      </c>
      <c r="R15" s="14">
        <v>0</v>
      </c>
      <c r="S15">
        <v>0</v>
      </c>
      <c r="X15" t="s">
        <v>45</v>
      </c>
      <c r="AB15">
        <v>1980</v>
      </c>
      <c r="AC15">
        <v>2021</v>
      </c>
      <c r="AF15" s="18"/>
    </row>
    <row r="16" spans="1:32" x14ac:dyDescent="0.3">
      <c r="A16">
        <v>14</v>
      </c>
      <c r="B16" t="s">
        <v>46</v>
      </c>
      <c r="C16" s="10">
        <v>8.8800000000000008</v>
      </c>
      <c r="D16" s="12">
        <v>0</v>
      </c>
      <c r="E16" s="10">
        <v>346</v>
      </c>
      <c r="F16" s="4">
        <v>0</v>
      </c>
      <c r="G16" s="4">
        <v>26.1</v>
      </c>
      <c r="H16" s="4">
        <v>56.7</v>
      </c>
      <c r="K16" s="14">
        <v>0</v>
      </c>
      <c r="L16" s="5">
        <v>63</v>
      </c>
      <c r="M16" s="5">
        <v>0</v>
      </c>
      <c r="N16" s="5">
        <v>8.74</v>
      </c>
      <c r="O16" s="13">
        <v>0</v>
      </c>
      <c r="P16" s="13">
        <v>0</v>
      </c>
      <c r="R16" s="14"/>
      <c r="S16">
        <v>0</v>
      </c>
      <c r="T16" s="14"/>
      <c r="X16" t="s">
        <v>47</v>
      </c>
      <c r="AB16">
        <v>1925</v>
      </c>
      <c r="AC16">
        <v>1992</v>
      </c>
    </row>
    <row r="17" spans="1:32" x14ac:dyDescent="0.3">
      <c r="A17">
        <v>13</v>
      </c>
      <c r="B17" t="s">
        <v>48</v>
      </c>
      <c r="D17" s="12">
        <v>0</v>
      </c>
      <c r="E17" s="10">
        <v>25.9</v>
      </c>
      <c r="F17" s="4">
        <v>0</v>
      </c>
      <c r="H17" s="4">
        <v>0</v>
      </c>
      <c r="K17" s="14">
        <v>0</v>
      </c>
      <c r="L17" s="5">
        <v>93</v>
      </c>
      <c r="M17" s="5">
        <v>0</v>
      </c>
      <c r="O17" s="12">
        <v>0</v>
      </c>
      <c r="P17" s="13">
        <v>0</v>
      </c>
      <c r="R17" s="14"/>
      <c r="S17">
        <v>0</v>
      </c>
      <c r="T17" s="14"/>
      <c r="X17" t="s">
        <v>49</v>
      </c>
      <c r="AB17">
        <v>1992</v>
      </c>
      <c r="AC17">
        <v>2021</v>
      </c>
      <c r="AD17" s="15"/>
    </row>
    <row r="18" spans="1:32" x14ac:dyDescent="0.3">
      <c r="A18">
        <v>12</v>
      </c>
      <c r="B18" t="s">
        <v>50</v>
      </c>
      <c r="C18" s="10">
        <v>32.1</v>
      </c>
      <c r="D18">
        <v>170</v>
      </c>
      <c r="E18" s="10">
        <v>357</v>
      </c>
      <c r="F18" s="4">
        <v>0</v>
      </c>
      <c r="G18" s="4">
        <v>19.7</v>
      </c>
      <c r="H18" s="4">
        <v>34.700000000000003</v>
      </c>
      <c r="I18" s="5">
        <v>630</v>
      </c>
      <c r="J18" s="5">
        <v>910</v>
      </c>
      <c r="K18" s="14">
        <v>700</v>
      </c>
      <c r="L18" s="5">
        <v>250</v>
      </c>
      <c r="M18" s="5">
        <v>44</v>
      </c>
      <c r="N18" s="5">
        <v>135</v>
      </c>
      <c r="O18" s="13">
        <v>200</v>
      </c>
      <c r="P18" s="13">
        <v>81</v>
      </c>
      <c r="Q18" s="12">
        <v>86</v>
      </c>
      <c r="R18" s="14">
        <v>810</v>
      </c>
      <c r="S18">
        <v>3.4</v>
      </c>
      <c r="T18" s="101">
        <v>15</v>
      </c>
      <c r="U18">
        <v>410</v>
      </c>
      <c r="X18" t="s">
        <v>51</v>
      </c>
      <c r="AD18" s="15"/>
    </row>
    <row r="19" spans="1:32" x14ac:dyDescent="0.3">
      <c r="A19">
        <v>11</v>
      </c>
      <c r="B19" t="s">
        <v>52</v>
      </c>
      <c r="D19" s="12">
        <v>0</v>
      </c>
      <c r="E19" s="10">
        <v>13.9</v>
      </c>
      <c r="F19" s="4">
        <v>0</v>
      </c>
      <c r="H19" s="4">
        <v>8.83</v>
      </c>
      <c r="K19" s="21">
        <v>0</v>
      </c>
      <c r="M19" s="5">
        <v>0</v>
      </c>
      <c r="O19" s="13">
        <v>0</v>
      </c>
      <c r="P19" s="13">
        <v>0</v>
      </c>
      <c r="R19" s="14">
        <v>0</v>
      </c>
      <c r="S19">
        <v>0</v>
      </c>
      <c r="T19" s="14"/>
      <c r="X19" t="s">
        <v>53</v>
      </c>
      <c r="AC19">
        <v>2021</v>
      </c>
      <c r="AD19" s="23"/>
    </row>
    <row r="20" spans="1:32" x14ac:dyDescent="0.3">
      <c r="A20">
        <v>10</v>
      </c>
      <c r="B20" t="s">
        <v>54</v>
      </c>
      <c r="C20" s="10">
        <v>17.7</v>
      </c>
      <c r="D20">
        <v>380</v>
      </c>
      <c r="E20" s="10">
        <v>886</v>
      </c>
      <c r="F20" s="4">
        <v>17</v>
      </c>
      <c r="G20" s="4">
        <v>16.100000000000001</v>
      </c>
      <c r="H20" s="4">
        <v>70.099999999999994</v>
      </c>
      <c r="I20" s="5">
        <v>3400</v>
      </c>
      <c r="J20" s="5">
        <v>5600</v>
      </c>
      <c r="K20" s="14">
        <v>6600</v>
      </c>
      <c r="L20" s="5">
        <v>980</v>
      </c>
      <c r="M20" s="5">
        <v>160</v>
      </c>
      <c r="N20" s="5">
        <v>464</v>
      </c>
      <c r="O20" s="13">
        <v>900</v>
      </c>
      <c r="P20" s="13">
        <v>300</v>
      </c>
      <c r="Q20" s="12">
        <v>340</v>
      </c>
      <c r="R20" s="14">
        <v>3600</v>
      </c>
      <c r="S20">
        <v>0</v>
      </c>
      <c r="T20" s="101">
        <v>25</v>
      </c>
      <c r="U20">
        <v>1500</v>
      </c>
      <c r="V20">
        <v>82</v>
      </c>
      <c r="X20" t="s">
        <v>55</v>
      </c>
      <c r="AB20">
        <v>1967</v>
      </c>
      <c r="AC20">
        <v>2021</v>
      </c>
      <c r="AD20" s="15"/>
    </row>
    <row r="21" spans="1:32" x14ac:dyDescent="0.3">
      <c r="A21">
        <v>9</v>
      </c>
      <c r="B21" t="s">
        <v>56</v>
      </c>
      <c r="C21" s="10">
        <v>4.5199999999999996</v>
      </c>
      <c r="D21" s="12">
        <v>0</v>
      </c>
      <c r="E21" s="10">
        <v>155</v>
      </c>
      <c r="F21" s="4">
        <v>0</v>
      </c>
      <c r="G21" s="4">
        <v>9.7200000000000006</v>
      </c>
      <c r="H21" s="4">
        <v>68.099999999999994</v>
      </c>
      <c r="I21" s="5">
        <v>280</v>
      </c>
      <c r="J21" s="5">
        <v>280</v>
      </c>
      <c r="K21" s="14">
        <v>1200</v>
      </c>
      <c r="L21" s="5">
        <v>540</v>
      </c>
      <c r="M21" s="5">
        <v>84</v>
      </c>
      <c r="N21" s="5">
        <v>4.8099999999999996</v>
      </c>
      <c r="O21" s="13">
        <v>350</v>
      </c>
      <c r="P21" s="13">
        <v>53</v>
      </c>
      <c r="Q21" s="12">
        <v>130</v>
      </c>
      <c r="R21" s="14">
        <v>730</v>
      </c>
      <c r="S21">
        <v>11</v>
      </c>
      <c r="T21" s="14">
        <v>18</v>
      </c>
      <c r="U21">
        <v>720</v>
      </c>
      <c r="X21" t="s">
        <v>57</v>
      </c>
      <c r="AC21">
        <v>2021</v>
      </c>
      <c r="AD21" s="15"/>
    </row>
    <row r="22" spans="1:32" x14ac:dyDescent="0.3">
      <c r="A22">
        <v>8</v>
      </c>
      <c r="B22" t="s">
        <v>58</v>
      </c>
      <c r="D22" s="12">
        <v>0</v>
      </c>
      <c r="E22" s="10">
        <v>8.76</v>
      </c>
      <c r="F22" s="4">
        <v>0</v>
      </c>
      <c r="H22" s="4">
        <v>0</v>
      </c>
      <c r="J22" s="5">
        <v>1900</v>
      </c>
      <c r="K22" s="21">
        <v>0</v>
      </c>
      <c r="M22" s="5">
        <v>0</v>
      </c>
      <c r="N22" s="5">
        <v>29.5</v>
      </c>
      <c r="O22" s="13">
        <v>0</v>
      </c>
      <c r="P22" s="13">
        <v>0</v>
      </c>
      <c r="R22" s="14"/>
      <c r="S22">
        <v>0</v>
      </c>
      <c r="X22" t="s">
        <v>59</v>
      </c>
      <c r="AB22">
        <v>1977</v>
      </c>
      <c r="AC22">
        <v>1986</v>
      </c>
      <c r="AF22" s="18"/>
    </row>
    <row r="23" spans="1:32" x14ac:dyDescent="0.3">
      <c r="A23">
        <v>7</v>
      </c>
      <c r="B23" t="s">
        <v>60</v>
      </c>
      <c r="C23" s="10">
        <v>13.3</v>
      </c>
      <c r="D23">
        <v>160</v>
      </c>
      <c r="E23" s="10">
        <v>400</v>
      </c>
      <c r="F23" s="4">
        <v>0</v>
      </c>
      <c r="G23" s="4">
        <v>15.8</v>
      </c>
      <c r="H23" s="4">
        <v>27.2</v>
      </c>
      <c r="I23" s="5">
        <v>1700</v>
      </c>
      <c r="J23" s="5">
        <v>1700</v>
      </c>
      <c r="K23" s="14">
        <v>1500</v>
      </c>
      <c r="L23" s="5">
        <v>360</v>
      </c>
      <c r="M23" s="5">
        <v>78</v>
      </c>
      <c r="N23" s="5">
        <v>499</v>
      </c>
      <c r="O23" s="13">
        <v>390</v>
      </c>
      <c r="P23" s="13">
        <v>96</v>
      </c>
      <c r="Q23" s="12">
        <v>200</v>
      </c>
      <c r="R23" s="14">
        <v>1900</v>
      </c>
      <c r="S23">
        <v>0</v>
      </c>
      <c r="T23" s="101">
        <v>10</v>
      </c>
      <c r="U23">
        <v>710</v>
      </c>
      <c r="V23">
        <v>32</v>
      </c>
      <c r="X23" t="s">
        <v>61</v>
      </c>
      <c r="AB23">
        <v>1966</v>
      </c>
      <c r="AC23">
        <v>1976</v>
      </c>
      <c r="AD23" s="15"/>
    </row>
    <row r="24" spans="1:32" x14ac:dyDescent="0.3">
      <c r="A24">
        <v>6</v>
      </c>
      <c r="B24" t="s">
        <v>62</v>
      </c>
      <c r="D24" s="12">
        <v>0</v>
      </c>
      <c r="E24" s="10">
        <v>35.4</v>
      </c>
      <c r="F24" s="4">
        <v>0</v>
      </c>
      <c r="H24" s="4">
        <v>32.1</v>
      </c>
      <c r="K24" s="21">
        <v>0</v>
      </c>
      <c r="L24" s="5">
        <v>15</v>
      </c>
      <c r="M24" s="5">
        <v>0</v>
      </c>
      <c r="O24" s="16">
        <v>12</v>
      </c>
      <c r="P24" s="13">
        <v>19</v>
      </c>
      <c r="Q24" s="12">
        <v>0</v>
      </c>
      <c r="R24" s="14">
        <v>49</v>
      </c>
    </row>
    <row r="25" spans="1:32" x14ac:dyDescent="0.3">
      <c r="A25">
        <v>5</v>
      </c>
      <c r="B25" t="s">
        <v>63</v>
      </c>
      <c r="C25" s="10">
        <v>8.26</v>
      </c>
      <c r="D25">
        <v>320</v>
      </c>
      <c r="E25" s="10">
        <v>413</v>
      </c>
      <c r="F25" s="4">
        <v>31</v>
      </c>
      <c r="G25" s="4">
        <v>8.91</v>
      </c>
      <c r="H25" s="4">
        <v>123</v>
      </c>
      <c r="I25" s="5">
        <v>1400</v>
      </c>
      <c r="J25" s="5">
        <v>2100</v>
      </c>
      <c r="K25" s="14">
        <v>3300</v>
      </c>
      <c r="L25" s="5">
        <v>470</v>
      </c>
      <c r="M25" s="5">
        <v>120</v>
      </c>
      <c r="N25" s="5">
        <v>178</v>
      </c>
      <c r="O25" s="13">
        <v>2000</v>
      </c>
      <c r="P25" s="13">
        <v>730</v>
      </c>
      <c r="Q25" s="12">
        <v>550</v>
      </c>
      <c r="R25" s="14">
        <v>2200</v>
      </c>
      <c r="S25">
        <v>100</v>
      </c>
      <c r="V25">
        <v>180</v>
      </c>
      <c r="AD25" s="15"/>
    </row>
    <row r="26" spans="1:32" x14ac:dyDescent="0.3">
      <c r="A26">
        <v>4</v>
      </c>
      <c r="B26" t="s">
        <v>64</v>
      </c>
      <c r="D26" s="12">
        <v>0</v>
      </c>
      <c r="E26" s="10">
        <v>52.8</v>
      </c>
      <c r="F26" s="4">
        <v>0</v>
      </c>
      <c r="H26" s="4">
        <v>28.4</v>
      </c>
      <c r="I26" s="5">
        <v>1400</v>
      </c>
      <c r="J26" s="5">
        <v>130</v>
      </c>
      <c r="K26" s="14">
        <v>5900</v>
      </c>
      <c r="L26" s="5">
        <v>360</v>
      </c>
      <c r="M26" s="5">
        <v>24</v>
      </c>
      <c r="O26" s="13">
        <v>480</v>
      </c>
      <c r="P26" s="13">
        <v>0</v>
      </c>
      <c r="Q26" s="12" t="s">
        <v>65</v>
      </c>
      <c r="R26" s="14">
        <v>12000</v>
      </c>
      <c r="S26">
        <v>0</v>
      </c>
      <c r="T26" s="14">
        <v>11</v>
      </c>
      <c r="U26">
        <v>2400</v>
      </c>
      <c r="V26">
        <v>11</v>
      </c>
      <c r="AD26" s="15"/>
    </row>
    <row r="27" spans="1:32" x14ac:dyDescent="0.3">
      <c r="A27">
        <v>3</v>
      </c>
      <c r="B27" t="s">
        <v>66</v>
      </c>
      <c r="D27">
        <v>0</v>
      </c>
      <c r="E27" s="10">
        <v>0</v>
      </c>
      <c r="F27" s="4">
        <v>0</v>
      </c>
      <c r="H27" s="4">
        <v>0</v>
      </c>
      <c r="K27" s="14">
        <v>0</v>
      </c>
      <c r="M27" s="5">
        <v>0</v>
      </c>
      <c r="O27" s="13">
        <v>0</v>
      </c>
      <c r="P27" s="13">
        <v>0</v>
      </c>
      <c r="R27" s="14"/>
      <c r="S27">
        <v>0</v>
      </c>
      <c r="AF27" s="18"/>
    </row>
    <row r="28" spans="1:32" x14ac:dyDescent="0.3">
      <c r="A28">
        <v>2</v>
      </c>
      <c r="B28" t="s">
        <v>67</v>
      </c>
      <c r="D28" s="12">
        <v>0</v>
      </c>
      <c r="E28" s="10">
        <v>0</v>
      </c>
      <c r="F28" s="4">
        <v>0</v>
      </c>
      <c r="H28" s="4">
        <v>0</v>
      </c>
      <c r="K28" s="14">
        <v>0</v>
      </c>
      <c r="O28" s="16">
        <v>0</v>
      </c>
      <c r="P28" s="13">
        <v>0</v>
      </c>
      <c r="R28" s="14"/>
      <c r="S28" s="61">
        <v>0</v>
      </c>
      <c r="AD28" s="15"/>
      <c r="AF28" s="18"/>
    </row>
    <row r="29" spans="1:32" x14ac:dyDescent="0.3">
      <c r="A29">
        <v>1</v>
      </c>
      <c r="B29" t="s">
        <v>68</v>
      </c>
      <c r="D29">
        <v>0</v>
      </c>
      <c r="E29" s="10">
        <v>0</v>
      </c>
      <c r="F29" s="4">
        <v>0</v>
      </c>
      <c r="H29" s="4">
        <v>0</v>
      </c>
      <c r="K29" s="21">
        <v>0</v>
      </c>
      <c r="O29" s="16">
        <v>0</v>
      </c>
      <c r="P29" s="13">
        <v>0</v>
      </c>
      <c r="R29" s="14"/>
      <c r="S29">
        <v>0</v>
      </c>
      <c r="AD29" s="15"/>
    </row>
    <row r="30" spans="1:32" x14ac:dyDescent="0.3">
      <c r="C30" s="10">
        <v>281.67</v>
      </c>
      <c r="D30">
        <f>SUM(D2:D29)</f>
        <v>1960</v>
      </c>
      <c r="E30" s="10">
        <v>4494.76</v>
      </c>
      <c r="F30" s="4">
        <f ca="1">SUM(F6:F41)</f>
        <v>208</v>
      </c>
      <c r="G30" s="4">
        <v>464.33000000000004</v>
      </c>
      <c r="H30" s="4">
        <v>966.7600000000001</v>
      </c>
      <c r="I30" s="5">
        <f ca="1">SUM(I6:I43)</f>
        <v>9200</v>
      </c>
      <c r="J30" s="5">
        <f ca="1">SUM(J6:J41)</f>
        <v>13526</v>
      </c>
      <c r="K30" s="14">
        <f>SUM(K2:K29)</f>
        <v>26919.7</v>
      </c>
      <c r="L30" s="5">
        <f ca="1">SUM(L6:L43)</f>
        <v>3907.9</v>
      </c>
      <c r="M30" s="5">
        <f t="shared" ref="M30:R30" ca="1" si="0">SUM(M6:M41)</f>
        <v>621</v>
      </c>
      <c r="N30" s="5">
        <f t="shared" ca="1" si="0"/>
        <v>1777.15</v>
      </c>
      <c r="O30" s="12">
        <f t="shared" ca="1" si="0"/>
        <v>4769</v>
      </c>
      <c r="P30" s="12">
        <f t="shared" ca="1" si="0"/>
        <v>1729</v>
      </c>
      <c r="Q30" s="12">
        <f t="shared" ca="1" si="0"/>
        <v>1859</v>
      </c>
      <c r="R30">
        <f t="shared" ca="1" si="0"/>
        <v>23458</v>
      </c>
      <c r="S30">
        <f>SUM(S6:S28)</f>
        <v>253.4</v>
      </c>
      <c r="T30">
        <f t="shared" ref="T30:V30" si="1">SUM(T6:T28)</f>
        <v>269</v>
      </c>
      <c r="U30">
        <f t="shared" si="1"/>
        <v>6710</v>
      </c>
      <c r="V30">
        <f t="shared" si="1"/>
        <v>367</v>
      </c>
      <c r="AD30" s="15"/>
      <c r="AF30" s="18"/>
    </row>
    <row r="31" spans="1:32" x14ac:dyDescent="0.3">
      <c r="C31" s="10">
        <f>SUM(C2:C29)</f>
        <v>281.66999999999996</v>
      </c>
      <c r="D31"/>
      <c r="E31" s="10">
        <f>SUM(E2:E29)</f>
        <v>4494.7600000000011</v>
      </c>
      <c r="F31" s="4">
        <f>SUM(F2:F29)</f>
        <v>208</v>
      </c>
      <c r="G31" s="4">
        <f>SUM(G2:G29)</f>
        <v>464.3300000000001</v>
      </c>
      <c r="H31" s="4">
        <f>SUM(H2:H29)</f>
        <v>966.76000000000022</v>
      </c>
      <c r="I31" s="5">
        <f t="shared" ref="I31:R31" si="2">SUM(I2:I29)</f>
        <v>9200</v>
      </c>
      <c r="J31" s="5">
        <f t="shared" si="2"/>
        <v>13526</v>
      </c>
      <c r="L31" s="5">
        <f t="shared" si="2"/>
        <v>3907.9</v>
      </c>
      <c r="M31" s="5">
        <f t="shared" si="2"/>
        <v>621</v>
      </c>
      <c r="N31" s="5">
        <f t="shared" si="2"/>
        <v>1777.15</v>
      </c>
      <c r="O31" s="12">
        <f t="shared" si="2"/>
        <v>4769</v>
      </c>
      <c r="P31" s="12">
        <f t="shared" si="2"/>
        <v>1729</v>
      </c>
      <c r="Q31" s="12">
        <f t="shared" si="2"/>
        <v>1859</v>
      </c>
      <c r="R31">
        <f t="shared" si="2"/>
        <v>23458</v>
      </c>
      <c r="AD31" s="15"/>
    </row>
    <row r="32" spans="1:32" x14ac:dyDescent="0.3">
      <c r="D32"/>
      <c r="T32" s="14"/>
      <c r="U32" t="s">
        <v>301</v>
      </c>
      <c r="AD32" s="15"/>
    </row>
    <row r="33" spans="3:32" x14ac:dyDescent="0.3">
      <c r="D33"/>
      <c r="T33" s="14"/>
      <c r="U33" t="s">
        <v>302</v>
      </c>
      <c r="AD33" s="24"/>
    </row>
    <row r="34" spans="3:32" x14ac:dyDescent="0.3">
      <c r="T34" s="14"/>
      <c r="U34" t="s">
        <v>303</v>
      </c>
      <c r="AD34" s="15"/>
      <c r="AF34" s="18"/>
    </row>
    <row r="35" spans="3:32" x14ac:dyDescent="0.3">
      <c r="U35" t="s">
        <v>304</v>
      </c>
    </row>
    <row r="36" spans="3:32" x14ac:dyDescent="0.3">
      <c r="U36" t="s">
        <v>305</v>
      </c>
    </row>
    <row r="37" spans="3:32" x14ac:dyDescent="0.3">
      <c r="T37" s="14"/>
      <c r="V37" s="14"/>
      <c r="AD37" s="15"/>
    </row>
    <row r="38" spans="3:32" x14ac:dyDescent="0.3">
      <c r="C38" s="10" t="s">
        <v>38</v>
      </c>
      <c r="F38" s="4" t="s">
        <v>40</v>
      </c>
      <c r="I38" s="5" t="s">
        <v>54</v>
      </c>
      <c r="O38" s="12" t="s">
        <v>63</v>
      </c>
      <c r="R38" t="s">
        <v>64</v>
      </c>
      <c r="T38" s="14"/>
      <c r="V38" s="14"/>
      <c r="X38" s="100">
        <v>0.16805555555555554</v>
      </c>
      <c r="AD38" s="15"/>
      <c r="AF38" s="18"/>
    </row>
    <row r="39" spans="3:32" x14ac:dyDescent="0.3">
      <c r="T39" s="14"/>
      <c r="X39" s="100">
        <v>0.25138888888888888</v>
      </c>
      <c r="AD39" s="15"/>
      <c r="AF39" s="18"/>
    </row>
    <row r="40" spans="3:32" x14ac:dyDescent="0.3">
      <c r="T40" s="14"/>
      <c r="X40" s="100">
        <v>0.3347222222222222</v>
      </c>
    </row>
    <row r="41" spans="3:32" x14ac:dyDescent="0.3">
      <c r="O41" s="13"/>
      <c r="R41" s="14"/>
      <c r="T41" s="14"/>
      <c r="X41" t="s">
        <v>67</v>
      </c>
      <c r="AF41" s="25"/>
    </row>
    <row r="42" spans="3:32" x14ac:dyDescent="0.3">
      <c r="X42" t="s">
        <v>68</v>
      </c>
    </row>
    <row r="43" spans="3:32" x14ac:dyDescent="0.3">
      <c r="X43" t="s">
        <v>46</v>
      </c>
    </row>
    <row r="44" spans="3:32" x14ac:dyDescent="0.3">
      <c r="T44" s="14"/>
      <c r="X44" t="s">
        <v>48</v>
      </c>
    </row>
    <row r="45" spans="3:32" x14ac:dyDescent="0.3">
      <c r="T45" s="14"/>
      <c r="X45" t="s">
        <v>18</v>
      </c>
    </row>
    <row r="46" spans="3:32" x14ac:dyDescent="0.3">
      <c r="T46" s="14"/>
      <c r="X46" t="s">
        <v>300</v>
      </c>
    </row>
    <row r="47" spans="3:32" x14ac:dyDescent="0.3">
      <c r="T47" s="14"/>
    </row>
    <row r="48" spans="3:32" x14ac:dyDescent="0.3">
      <c r="T48" s="14"/>
    </row>
    <row r="49" spans="20:21" x14ac:dyDescent="0.3">
      <c r="U49" s="20"/>
    </row>
    <row r="50" spans="20:21" x14ac:dyDescent="0.3">
      <c r="T50" s="14"/>
    </row>
    <row r="51" spans="20:21" x14ac:dyDescent="0.3">
      <c r="T51" s="14"/>
    </row>
    <row r="52" spans="20:21" x14ac:dyDescent="0.3">
      <c r="T52" s="14"/>
    </row>
    <row r="53" spans="20:21" x14ac:dyDescent="0.3">
      <c r="T53" s="14"/>
    </row>
    <row r="56" spans="20:21" x14ac:dyDescent="0.3">
      <c r="T56" s="14"/>
    </row>
    <row r="57" spans="20:21" x14ac:dyDescent="0.3">
      <c r="T57" s="14"/>
    </row>
    <row r="58" spans="20:21" x14ac:dyDescent="0.3">
      <c r="T58" s="14"/>
    </row>
    <row r="59" spans="20:21" x14ac:dyDescent="0.3">
      <c r="T59" s="14"/>
    </row>
    <row r="60" spans="20:21" ht="15" thickBot="1" x14ac:dyDescent="0.35">
      <c r="T60" s="26"/>
    </row>
    <row r="61" spans="20:21" ht="15" thickTop="1" x14ac:dyDescent="0.3"/>
    <row r="78" spans="5:9" ht="15" thickBot="1" x14ac:dyDescent="0.35"/>
    <row r="79" spans="5:9" ht="29.4" thickBot="1" x14ac:dyDescent="0.6">
      <c r="E79" s="27"/>
      <c r="F79" s="102" t="s">
        <v>69</v>
      </c>
      <c r="G79" s="103"/>
      <c r="H79" s="102" t="s">
        <v>70</v>
      </c>
      <c r="I79" s="103"/>
    </row>
    <row r="80" spans="5:9" ht="58.2" thickBot="1" x14ac:dyDescent="0.6">
      <c r="E80" s="27"/>
      <c r="F80" s="27" t="s">
        <v>71</v>
      </c>
      <c r="G80" s="27" t="s">
        <v>72</v>
      </c>
      <c r="H80" s="27" t="s">
        <v>71</v>
      </c>
      <c r="I80" s="27" t="s">
        <v>72</v>
      </c>
    </row>
    <row r="81" spans="5:9" ht="87" thickBot="1" x14ac:dyDescent="0.6">
      <c r="E81" s="27" t="s">
        <v>73</v>
      </c>
      <c r="F81" s="28">
        <v>12165</v>
      </c>
      <c r="G81" s="28">
        <v>954</v>
      </c>
      <c r="H81" s="28" t="s">
        <v>74</v>
      </c>
      <c r="I81" s="28" t="s">
        <v>75</v>
      </c>
    </row>
    <row r="82" spans="5:9" ht="87" thickBot="1" x14ac:dyDescent="0.6">
      <c r="E82" s="27" t="s">
        <v>76</v>
      </c>
      <c r="F82" s="28">
        <v>10391</v>
      </c>
      <c r="G82" s="28">
        <v>539</v>
      </c>
      <c r="H82" s="28">
        <v>149</v>
      </c>
      <c r="I82" s="28">
        <v>129</v>
      </c>
    </row>
    <row r="83" spans="5:9" ht="58.2" thickBot="1" x14ac:dyDescent="0.6">
      <c r="E83" s="27" t="s">
        <v>77</v>
      </c>
      <c r="F83" s="28">
        <v>162</v>
      </c>
      <c r="G83" s="28">
        <v>5.8</v>
      </c>
      <c r="H83" s="28">
        <v>53</v>
      </c>
      <c r="I83" s="28">
        <v>1.9</v>
      </c>
    </row>
  </sheetData>
  <mergeCells count="2">
    <mergeCell ref="F79:G79"/>
    <mergeCell ref="H79:I7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9774-0017-43D0-B1C4-7937592447E4}">
  <dimension ref="AA36:AD65"/>
  <sheetViews>
    <sheetView topLeftCell="A7" zoomScale="70" zoomScaleNormal="70" workbookViewId="0">
      <selection activeCell="AA93" sqref="AA93"/>
    </sheetView>
  </sheetViews>
  <sheetFormatPr defaultRowHeight="14.4" x14ac:dyDescent="0.3"/>
  <sheetData>
    <row r="36" spans="27:30" x14ac:dyDescent="0.3">
      <c r="AA36" t="s">
        <v>195</v>
      </c>
      <c r="AB36" t="s">
        <v>196</v>
      </c>
      <c r="AD36" t="s">
        <v>199</v>
      </c>
    </row>
    <row r="65" spans="28:28" x14ac:dyDescent="0.3">
      <c r="AB65" t="s">
        <v>197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CD99-31AE-42E9-88AC-243C839AFE24}">
  <dimension ref="A1:AY135"/>
  <sheetViews>
    <sheetView topLeftCell="F1" zoomScale="130" zoomScaleNormal="130" workbookViewId="0">
      <selection activeCell="B7" sqref="B7:P7"/>
    </sheetView>
  </sheetViews>
  <sheetFormatPr defaultRowHeight="14.4" x14ac:dyDescent="0.3"/>
  <cols>
    <col min="1" max="4" width="8.88671875" style="35"/>
    <col min="5" max="6" width="15.6640625" style="35" customWidth="1"/>
    <col min="7" max="10" width="8.88671875" style="35"/>
    <col min="11" max="12" width="17.77734375" style="35" customWidth="1"/>
    <col min="13" max="17" width="8.88671875" style="35"/>
    <col min="18" max="18" width="8.88671875" style="42"/>
    <col min="19" max="19" width="14.21875" style="35" customWidth="1"/>
    <col min="20" max="20" width="15.5546875" style="35" customWidth="1"/>
    <col min="21" max="23" width="15.88671875" style="35" customWidth="1"/>
    <col min="24" max="25" width="13.88671875" style="35" customWidth="1"/>
    <col min="26" max="26" width="17.77734375" style="35" customWidth="1"/>
    <col min="27" max="27" width="15.33203125" style="35" customWidth="1"/>
    <col min="28" max="29" width="15.88671875" style="35" customWidth="1"/>
    <col min="30" max="30" width="14.44140625" style="35" customWidth="1"/>
    <col min="31" max="31" width="13.88671875" style="35" customWidth="1"/>
    <col min="32" max="32" width="8.88671875" style="35"/>
    <col min="33" max="34" width="16.44140625" style="35" customWidth="1"/>
    <col min="35" max="35" width="14.88671875" style="35" customWidth="1"/>
    <col min="36" max="36" width="8.88671875" style="35"/>
    <col min="37" max="37" width="17.33203125" style="35" customWidth="1"/>
    <col min="38" max="38" width="8.88671875" style="35"/>
    <col min="39" max="39" width="16" style="35" customWidth="1"/>
    <col min="40" max="40" width="14.33203125" style="35" customWidth="1"/>
    <col min="41" max="41" width="14.21875" style="35" customWidth="1"/>
    <col min="42" max="42" width="14.88671875" style="35" customWidth="1"/>
    <col min="43" max="43" width="16.109375" style="35" customWidth="1"/>
    <col min="44" max="44" width="15.88671875" style="35" customWidth="1"/>
    <col min="45" max="45" width="15.5546875" style="35" customWidth="1"/>
    <col min="46" max="48" width="8.88671875" style="35"/>
    <col min="49" max="49" width="17.5546875" style="35" customWidth="1"/>
    <col min="50" max="16384" width="8.88671875" style="35"/>
  </cols>
  <sheetData>
    <row r="1" spans="1:51" ht="15" thickBot="1" x14ac:dyDescent="0.35">
      <c r="A1" s="35" t="s">
        <v>1</v>
      </c>
      <c r="B1" s="36" t="s">
        <v>180</v>
      </c>
      <c r="C1" s="36" t="s">
        <v>181</v>
      </c>
      <c r="D1" s="35" t="s">
        <v>192</v>
      </c>
      <c r="E1" s="35" t="s">
        <v>191</v>
      </c>
      <c r="F1" s="35" t="s">
        <v>198</v>
      </c>
      <c r="G1" s="35" t="s">
        <v>10</v>
      </c>
      <c r="H1" s="36" t="s">
        <v>190</v>
      </c>
      <c r="I1" s="36" t="s">
        <v>193</v>
      </c>
      <c r="J1" s="36" t="s">
        <v>182</v>
      </c>
      <c r="K1" s="36" t="s">
        <v>158</v>
      </c>
      <c r="L1" s="35" t="s">
        <v>179</v>
      </c>
      <c r="M1" s="36" t="s">
        <v>183</v>
      </c>
      <c r="N1" s="35" t="s">
        <v>49</v>
      </c>
      <c r="O1" s="35" t="s">
        <v>3</v>
      </c>
      <c r="P1" s="36" t="s">
        <v>194</v>
      </c>
      <c r="R1" s="35"/>
      <c r="AB1" s="48"/>
      <c r="AC1" s="48"/>
      <c r="AD1" s="36"/>
      <c r="AF1" s="36"/>
      <c r="AG1" s="36"/>
      <c r="AH1" s="36"/>
      <c r="AJ1" s="49"/>
    </row>
    <row r="2" spans="1:51" ht="15" thickTop="1" x14ac:dyDescent="0.3">
      <c r="A2" s="35" t="s">
        <v>175</v>
      </c>
      <c r="B2" s="36" t="s">
        <v>184</v>
      </c>
      <c r="C2" s="36" t="s">
        <v>184</v>
      </c>
      <c r="D2" s="35" t="s">
        <v>113</v>
      </c>
      <c r="E2" s="35" t="s">
        <v>166</v>
      </c>
      <c r="F2" s="35" t="s">
        <v>108</v>
      </c>
      <c r="G2" s="35" t="s">
        <v>97</v>
      </c>
      <c r="H2" s="36" t="s">
        <v>161</v>
      </c>
      <c r="I2" s="36" t="s">
        <v>130</v>
      </c>
      <c r="J2" s="36" t="s">
        <v>122</v>
      </c>
      <c r="K2" s="38" t="s">
        <v>185</v>
      </c>
      <c r="L2" s="35" t="s">
        <v>89</v>
      </c>
      <c r="M2" s="36" t="s">
        <v>127</v>
      </c>
      <c r="N2" s="35" t="s">
        <v>141</v>
      </c>
      <c r="O2" s="35" t="s">
        <v>103</v>
      </c>
      <c r="P2" s="38" t="s">
        <v>186</v>
      </c>
      <c r="R2" s="35"/>
      <c r="AD2" s="38"/>
      <c r="AF2" s="36"/>
      <c r="AG2" s="38"/>
      <c r="AH2" s="38"/>
      <c r="AJ2" s="50"/>
    </row>
    <row r="3" spans="1:51" x14ac:dyDescent="0.3">
      <c r="A3" s="35" t="s">
        <v>187</v>
      </c>
      <c r="B3" s="40">
        <v>0.85</v>
      </c>
      <c r="C3" s="40">
        <v>0.74</v>
      </c>
      <c r="D3" s="40">
        <v>0.8</v>
      </c>
      <c r="E3" s="40">
        <v>0.59</v>
      </c>
      <c r="F3" s="33">
        <v>0.7</v>
      </c>
      <c r="G3" s="40">
        <v>0.51</v>
      </c>
      <c r="H3" s="40">
        <v>0.49</v>
      </c>
      <c r="I3" s="40">
        <v>0.09</v>
      </c>
      <c r="J3" s="40">
        <v>0.27</v>
      </c>
      <c r="K3" s="40">
        <v>0.06</v>
      </c>
      <c r="L3" s="40">
        <v>0.13</v>
      </c>
      <c r="M3" s="40">
        <v>0.09</v>
      </c>
      <c r="N3" s="40">
        <v>0.22</v>
      </c>
      <c r="O3" s="33">
        <v>0.11</v>
      </c>
      <c r="P3" s="33">
        <v>0.24</v>
      </c>
      <c r="Q3" s="51"/>
      <c r="R3" s="35"/>
      <c r="U3" s="39"/>
      <c r="AJ3" s="39"/>
      <c r="AW3" s="52"/>
    </row>
    <row r="4" spans="1:51" x14ac:dyDescent="0.3">
      <c r="A4" s="35" t="s">
        <v>188</v>
      </c>
      <c r="B4" s="33">
        <v>0.05</v>
      </c>
      <c r="C4" s="33">
        <v>0.08</v>
      </c>
      <c r="D4" s="33">
        <v>0</v>
      </c>
      <c r="E4" s="33">
        <v>0.14000000000000001</v>
      </c>
      <c r="F4" s="33">
        <v>0.09</v>
      </c>
      <c r="G4" s="33">
        <v>0.19</v>
      </c>
      <c r="H4" s="33">
        <v>0.23</v>
      </c>
      <c r="I4" s="33">
        <v>0.26</v>
      </c>
      <c r="J4" s="33">
        <v>0.25</v>
      </c>
      <c r="K4" s="33">
        <v>0.56999999999999995</v>
      </c>
      <c r="L4" s="33">
        <v>0.4</v>
      </c>
      <c r="M4" s="33">
        <v>0.18</v>
      </c>
      <c r="N4" s="33">
        <v>0.39</v>
      </c>
      <c r="O4" s="33">
        <v>0.22</v>
      </c>
      <c r="P4" s="33">
        <v>0.28000000000000003</v>
      </c>
      <c r="Q4" s="51"/>
      <c r="R4" s="35"/>
      <c r="U4" s="39"/>
      <c r="AJ4" s="39"/>
      <c r="AW4" s="52"/>
    </row>
    <row r="5" spans="1:51" x14ac:dyDescent="0.3">
      <c r="A5" s="35" t="s">
        <v>189</v>
      </c>
      <c r="B5" s="33">
        <v>0.02</v>
      </c>
      <c r="C5" s="33">
        <v>0.03</v>
      </c>
      <c r="D5" s="33">
        <v>0.19</v>
      </c>
      <c r="E5" s="33">
        <v>0.16</v>
      </c>
      <c r="F5" s="33">
        <v>0</v>
      </c>
      <c r="G5" s="33">
        <v>0.15</v>
      </c>
      <c r="H5" s="33">
        <v>0.1</v>
      </c>
      <c r="I5" s="33">
        <v>0.52</v>
      </c>
      <c r="J5" s="33">
        <v>0.3</v>
      </c>
      <c r="K5" s="33">
        <v>0.17</v>
      </c>
      <c r="L5" s="33">
        <v>0.26</v>
      </c>
      <c r="M5" s="33">
        <v>0.6</v>
      </c>
      <c r="N5" s="33">
        <v>0.21</v>
      </c>
      <c r="O5" s="33">
        <v>0.56000000000000005</v>
      </c>
      <c r="P5" s="33">
        <v>0.1</v>
      </c>
      <c r="Q5" s="51"/>
      <c r="R5" s="35"/>
      <c r="AJ5" s="39"/>
      <c r="AQ5" s="35" t="s">
        <v>21</v>
      </c>
      <c r="AU5" s="35" t="s">
        <v>22</v>
      </c>
      <c r="AV5" s="35" t="s">
        <v>23</v>
      </c>
    </row>
    <row r="6" spans="1:51" x14ac:dyDescent="0.3">
      <c r="M6" s="53"/>
      <c r="N6" s="51"/>
      <c r="O6" s="51"/>
      <c r="P6" s="51"/>
      <c r="Q6" s="51"/>
      <c r="R6" s="35"/>
      <c r="U6" s="39"/>
      <c r="AJ6" s="39"/>
      <c r="AQ6" s="35" t="s">
        <v>25</v>
      </c>
      <c r="AU6" s="35">
        <v>1985</v>
      </c>
      <c r="AV6" s="35">
        <v>2021</v>
      </c>
      <c r="AW6" s="52"/>
      <c r="AY6" s="54"/>
    </row>
    <row r="7" spans="1:51" x14ac:dyDescent="0.3">
      <c r="B7" s="40">
        <f>SUM(B3:B5)</f>
        <v>0.92</v>
      </c>
      <c r="C7" s="40">
        <f t="shared" ref="C7:P7" si="0">SUM(C3:C5)</f>
        <v>0.85</v>
      </c>
      <c r="D7" s="40">
        <f t="shared" si="0"/>
        <v>0.99</v>
      </c>
      <c r="E7" s="40">
        <f t="shared" si="0"/>
        <v>0.89</v>
      </c>
      <c r="F7" s="40">
        <f t="shared" si="0"/>
        <v>0.78999999999999992</v>
      </c>
      <c r="G7" s="40">
        <f t="shared" si="0"/>
        <v>0.85</v>
      </c>
      <c r="H7" s="40">
        <f t="shared" si="0"/>
        <v>0.82</v>
      </c>
      <c r="I7" s="40">
        <f t="shared" si="0"/>
        <v>0.87</v>
      </c>
      <c r="J7" s="40">
        <f t="shared" si="0"/>
        <v>0.82000000000000006</v>
      </c>
      <c r="K7" s="40">
        <f t="shared" si="0"/>
        <v>0.79999999999999993</v>
      </c>
      <c r="L7" s="40">
        <f t="shared" si="0"/>
        <v>0.79</v>
      </c>
      <c r="M7" s="40">
        <f t="shared" si="0"/>
        <v>0.87</v>
      </c>
      <c r="N7" s="40">
        <f t="shared" si="0"/>
        <v>0.82</v>
      </c>
      <c r="O7" s="40">
        <f t="shared" si="0"/>
        <v>0.89000000000000012</v>
      </c>
      <c r="P7" s="40">
        <f t="shared" si="0"/>
        <v>0.62</v>
      </c>
      <c r="Q7" s="51"/>
      <c r="R7" s="35"/>
      <c r="U7" s="39"/>
      <c r="AJ7" s="39"/>
      <c r="AQ7" s="35" t="s">
        <v>27</v>
      </c>
      <c r="AU7" s="35">
        <v>1974</v>
      </c>
      <c r="AV7" s="35">
        <v>1992</v>
      </c>
      <c r="AW7" s="56"/>
    </row>
    <row r="8" spans="1:51" x14ac:dyDescent="0.3">
      <c r="M8" s="55"/>
      <c r="N8" s="51"/>
      <c r="O8" s="51"/>
      <c r="P8" s="51"/>
      <c r="Q8" s="51"/>
      <c r="R8" s="35"/>
      <c r="U8" s="39"/>
      <c r="AJ8" s="39"/>
      <c r="AQ8" s="35" t="s">
        <v>29</v>
      </c>
      <c r="AU8" s="35">
        <v>1994</v>
      </c>
      <c r="AV8" s="35">
        <v>2021</v>
      </c>
    </row>
    <row r="9" spans="1:51" x14ac:dyDescent="0.3">
      <c r="M9" s="55"/>
      <c r="N9" s="51"/>
      <c r="O9" s="51"/>
      <c r="P9" s="51"/>
      <c r="Q9" s="51"/>
      <c r="R9" s="35"/>
      <c r="U9" s="39"/>
      <c r="AJ9" s="39"/>
      <c r="AQ9" s="35" t="s">
        <v>31</v>
      </c>
      <c r="AV9" s="35">
        <v>2021</v>
      </c>
    </row>
    <row r="10" spans="1:51" x14ac:dyDescent="0.3">
      <c r="M10" s="51"/>
      <c r="N10" s="51"/>
      <c r="O10" s="51"/>
      <c r="P10" s="51"/>
      <c r="Q10" s="51"/>
      <c r="R10" s="35"/>
      <c r="U10" s="39"/>
      <c r="AJ10" s="39"/>
      <c r="AQ10" s="35" t="s">
        <v>33</v>
      </c>
      <c r="AU10" s="35">
        <v>1968</v>
      </c>
      <c r="AV10" s="35">
        <v>1975</v>
      </c>
    </row>
    <row r="11" spans="1:51" x14ac:dyDescent="0.3">
      <c r="M11" s="55"/>
      <c r="N11" s="51"/>
      <c r="O11" s="51"/>
      <c r="P11" s="51"/>
      <c r="Q11" s="51"/>
      <c r="R11" s="35"/>
      <c r="U11" s="39"/>
      <c r="AJ11" s="39"/>
      <c r="AQ11" s="35" t="s">
        <v>35</v>
      </c>
      <c r="AU11" s="35">
        <v>1950</v>
      </c>
      <c r="AV11" s="35">
        <v>2003</v>
      </c>
    </row>
    <row r="12" spans="1:51" x14ac:dyDescent="0.3">
      <c r="M12" s="55"/>
      <c r="N12" s="51"/>
      <c r="O12" s="51"/>
      <c r="P12" s="51"/>
      <c r="Q12" s="51"/>
      <c r="R12" s="35"/>
      <c r="U12" s="39"/>
      <c r="AJ12" s="39"/>
      <c r="AQ12" s="35" t="s">
        <v>37</v>
      </c>
    </row>
    <row r="13" spans="1:51" x14ac:dyDescent="0.3">
      <c r="M13" s="55"/>
      <c r="N13" s="51"/>
      <c r="O13" s="51"/>
      <c r="P13" s="51"/>
      <c r="Q13" s="51"/>
      <c r="R13" s="35"/>
      <c r="U13" s="39"/>
      <c r="AJ13" s="39"/>
      <c r="AQ13" s="35" t="s">
        <v>39</v>
      </c>
    </row>
    <row r="14" spans="1:51" x14ac:dyDescent="0.3">
      <c r="M14" s="55"/>
      <c r="N14" s="51"/>
      <c r="O14" s="51"/>
      <c r="P14" s="51"/>
      <c r="Q14" s="51"/>
      <c r="R14" s="35"/>
      <c r="U14" s="39"/>
      <c r="AJ14" s="39"/>
      <c r="AQ14" s="35" t="s">
        <v>41</v>
      </c>
      <c r="AU14" s="35">
        <v>1981</v>
      </c>
      <c r="AV14" s="35">
        <v>1991</v>
      </c>
      <c r="AW14" s="52"/>
    </row>
    <row r="15" spans="1:51" x14ac:dyDescent="0.3">
      <c r="M15" s="57"/>
      <c r="N15" s="51"/>
      <c r="O15" s="51"/>
      <c r="P15" s="51"/>
      <c r="Q15" s="51"/>
      <c r="R15" s="35"/>
      <c r="AJ15" s="39"/>
      <c r="AQ15" s="35" t="s">
        <v>43</v>
      </c>
      <c r="AU15" s="35">
        <v>1987</v>
      </c>
      <c r="AV15" s="35">
        <v>2021</v>
      </c>
    </row>
    <row r="16" spans="1:51" x14ac:dyDescent="0.3">
      <c r="M16" s="57"/>
      <c r="N16" s="51"/>
      <c r="O16" s="51"/>
      <c r="P16" s="51"/>
      <c r="Q16" s="51"/>
      <c r="R16" s="35"/>
      <c r="U16" s="39"/>
      <c r="AJ16" s="39"/>
      <c r="AQ16" s="35" t="s">
        <v>45</v>
      </c>
      <c r="AU16" s="35">
        <v>1980</v>
      </c>
      <c r="AV16" s="35">
        <v>2021</v>
      </c>
      <c r="AY16" s="54"/>
    </row>
    <row r="17" spans="13:51" x14ac:dyDescent="0.3">
      <c r="M17" s="55"/>
      <c r="N17" s="51"/>
      <c r="O17" s="51"/>
      <c r="P17" s="51"/>
      <c r="Q17" s="51"/>
      <c r="R17" s="35"/>
      <c r="U17" s="39"/>
      <c r="AJ17" s="39"/>
      <c r="AQ17" s="35" t="s">
        <v>47</v>
      </c>
      <c r="AU17" s="35">
        <v>1925</v>
      </c>
      <c r="AV17" s="35">
        <v>1992</v>
      </c>
    </row>
    <row r="18" spans="13:51" x14ac:dyDescent="0.3">
      <c r="M18" s="51"/>
      <c r="N18" s="51"/>
      <c r="O18" s="51"/>
      <c r="P18" s="51"/>
      <c r="Q18" s="51"/>
      <c r="R18" s="35"/>
      <c r="U18" s="39"/>
      <c r="AJ18" s="39"/>
      <c r="AQ18" s="35" t="s">
        <v>49</v>
      </c>
      <c r="AU18" s="35">
        <v>1992</v>
      </c>
      <c r="AV18" s="35">
        <v>2021</v>
      </c>
      <c r="AW18" s="52"/>
    </row>
    <row r="19" spans="13:51" x14ac:dyDescent="0.3">
      <c r="M19" s="55"/>
      <c r="N19" s="51"/>
      <c r="O19" s="51"/>
      <c r="P19" s="51"/>
      <c r="Q19" s="51"/>
      <c r="R19" s="35"/>
      <c r="U19" s="39"/>
      <c r="AJ19" s="39"/>
      <c r="AQ19" s="35" t="s">
        <v>51</v>
      </c>
      <c r="AU19" s="35" t="s">
        <v>176</v>
      </c>
      <c r="AW19" s="52"/>
    </row>
    <row r="20" spans="13:51" x14ac:dyDescent="0.3">
      <c r="M20" s="55"/>
      <c r="N20" s="51"/>
      <c r="O20" s="51"/>
      <c r="P20" s="51"/>
      <c r="Q20" s="51"/>
      <c r="R20" s="35"/>
      <c r="U20" s="39"/>
      <c r="AJ20" s="39"/>
      <c r="AQ20" s="35" t="s">
        <v>53</v>
      </c>
      <c r="AU20" s="35" t="s">
        <v>177</v>
      </c>
      <c r="AV20" s="35">
        <v>2021</v>
      </c>
      <c r="AW20" s="58"/>
    </row>
    <row r="21" spans="13:51" x14ac:dyDescent="0.3">
      <c r="M21" s="55"/>
      <c r="N21" s="51"/>
      <c r="O21" s="51"/>
      <c r="P21" s="51"/>
      <c r="Q21" s="51"/>
      <c r="R21" s="35"/>
      <c r="U21" s="39"/>
      <c r="AJ21" s="39"/>
      <c r="AQ21" s="35" t="s">
        <v>55</v>
      </c>
      <c r="AU21" s="35">
        <v>1967</v>
      </c>
      <c r="AV21" s="35">
        <v>2021</v>
      </c>
      <c r="AW21" s="52"/>
    </row>
    <row r="22" spans="13:51" x14ac:dyDescent="0.3">
      <c r="M22" s="55"/>
      <c r="N22" s="51"/>
      <c r="O22" s="51"/>
      <c r="P22" s="51"/>
      <c r="Q22" s="51"/>
      <c r="R22" s="35"/>
      <c r="U22" s="39"/>
      <c r="AJ22" s="39"/>
      <c r="AQ22" s="35" t="s">
        <v>57</v>
      </c>
      <c r="AU22" s="35" t="s">
        <v>178</v>
      </c>
      <c r="AV22" s="35">
        <v>2021</v>
      </c>
      <c r="AW22" s="52"/>
    </row>
    <row r="23" spans="13:51" x14ac:dyDescent="0.3">
      <c r="M23" s="55"/>
      <c r="N23" s="51"/>
      <c r="O23" s="51"/>
      <c r="P23" s="51"/>
      <c r="Q23" s="51"/>
      <c r="R23" s="35"/>
      <c r="U23" s="39"/>
      <c r="AJ23" s="39"/>
      <c r="AQ23" s="35" t="s">
        <v>59</v>
      </c>
      <c r="AU23" s="35">
        <v>1977</v>
      </c>
      <c r="AV23" s="35">
        <v>1986</v>
      </c>
      <c r="AY23" s="54"/>
    </row>
    <row r="24" spans="13:51" x14ac:dyDescent="0.3">
      <c r="M24" s="55"/>
      <c r="N24" s="51"/>
      <c r="O24" s="51"/>
      <c r="P24" s="51"/>
      <c r="Q24" s="51"/>
      <c r="R24" s="35"/>
      <c r="U24" s="39"/>
      <c r="AJ24" s="39"/>
      <c r="AQ24" s="35" t="s">
        <v>61</v>
      </c>
      <c r="AU24" s="35">
        <v>1966</v>
      </c>
      <c r="AV24" s="35">
        <v>1976</v>
      </c>
      <c r="AW24" s="52"/>
    </row>
    <row r="25" spans="13:51" x14ac:dyDescent="0.3">
      <c r="M25" s="57"/>
      <c r="N25" s="51"/>
      <c r="O25" s="51"/>
      <c r="P25" s="51"/>
      <c r="Q25" s="51"/>
      <c r="R25" s="35"/>
      <c r="U25" s="39"/>
      <c r="AJ25" s="39"/>
    </row>
    <row r="26" spans="13:51" x14ac:dyDescent="0.3">
      <c r="M26" s="55"/>
      <c r="N26" s="51"/>
      <c r="O26" s="51"/>
      <c r="P26" s="51"/>
      <c r="Q26" s="51"/>
      <c r="R26" s="35"/>
      <c r="U26" s="39"/>
      <c r="AJ26" s="39"/>
      <c r="AW26" s="52"/>
    </row>
    <row r="27" spans="13:51" x14ac:dyDescent="0.3">
      <c r="M27" s="55"/>
      <c r="N27" s="51"/>
      <c r="O27" s="51"/>
      <c r="P27" s="51"/>
      <c r="Q27" s="51"/>
      <c r="R27" s="35"/>
      <c r="U27" s="39"/>
      <c r="AJ27" s="39"/>
      <c r="AW27" s="52"/>
    </row>
    <row r="28" spans="13:51" x14ac:dyDescent="0.3">
      <c r="M28" s="55"/>
      <c r="N28" s="51"/>
      <c r="O28" s="51"/>
      <c r="P28" s="51"/>
      <c r="Q28" s="51"/>
      <c r="R28" s="35"/>
      <c r="U28" s="39"/>
      <c r="AJ28" s="39"/>
      <c r="AY28" s="54"/>
    </row>
    <row r="29" spans="13:51" x14ac:dyDescent="0.3">
      <c r="M29" s="57"/>
      <c r="N29" s="51"/>
      <c r="O29" s="51"/>
      <c r="P29" s="51"/>
      <c r="Q29" s="51"/>
      <c r="R29" s="35"/>
      <c r="U29" s="39"/>
      <c r="AJ29" s="39"/>
      <c r="AW29" s="52"/>
      <c r="AY29" s="54"/>
    </row>
    <row r="30" spans="13:51" x14ac:dyDescent="0.3">
      <c r="M30" s="57"/>
      <c r="N30" s="51"/>
      <c r="O30" s="51"/>
      <c r="P30" s="51"/>
      <c r="Q30" s="51"/>
      <c r="R30" s="35"/>
      <c r="U30" s="39"/>
      <c r="AJ30" s="39"/>
      <c r="AW30" s="52"/>
    </row>
    <row r="31" spans="13:51" x14ac:dyDescent="0.3">
      <c r="R31" s="35"/>
      <c r="AW31" s="52"/>
      <c r="AY31" s="54"/>
    </row>
    <row r="32" spans="13:51" x14ac:dyDescent="0.3">
      <c r="R32" s="35"/>
      <c r="AW32" s="52"/>
    </row>
    <row r="33" spans="4:51" x14ac:dyDescent="0.3">
      <c r="R33" s="35"/>
      <c r="X33" s="40"/>
      <c r="Y33" s="40"/>
      <c r="AW33" s="52"/>
    </row>
    <row r="34" spans="4:51" x14ac:dyDescent="0.3">
      <c r="AW34" s="59"/>
    </row>
    <row r="35" spans="4:51" x14ac:dyDescent="0.3">
      <c r="AW35" s="52"/>
      <c r="AY35" s="54"/>
    </row>
    <row r="36" spans="4:51" x14ac:dyDescent="0.3">
      <c r="R36" s="35"/>
    </row>
    <row r="37" spans="4:51" x14ac:dyDescent="0.3">
      <c r="R37" s="35"/>
    </row>
    <row r="38" spans="4:51" x14ac:dyDescent="0.3">
      <c r="R38" s="35"/>
      <c r="AW38" s="52"/>
    </row>
    <row r="39" spans="4:51" x14ac:dyDescent="0.3">
      <c r="R39" s="35"/>
      <c r="AW39" s="52"/>
      <c r="AY39" s="54"/>
    </row>
    <row r="40" spans="4:51" x14ac:dyDescent="0.3">
      <c r="R40" s="35"/>
      <c r="AW40" s="52"/>
      <c r="AY40" s="54"/>
    </row>
    <row r="41" spans="4:51" x14ac:dyDescent="0.3">
      <c r="R41" s="35"/>
    </row>
    <row r="42" spans="4:51" x14ac:dyDescent="0.3">
      <c r="R42" s="35"/>
      <c r="AY42" s="60"/>
    </row>
    <row r="43" spans="4:51" x14ac:dyDescent="0.3">
      <c r="R43" s="35"/>
    </row>
    <row r="44" spans="4:51" x14ac:dyDescent="0.3">
      <c r="R44" s="35"/>
    </row>
    <row r="45" spans="4:51" x14ac:dyDescent="0.3">
      <c r="R45" s="35"/>
    </row>
    <row r="46" spans="4:51" x14ac:dyDescent="0.3">
      <c r="R46" s="35"/>
    </row>
    <row r="47" spans="4:51" x14ac:dyDescent="0.3">
      <c r="D47" s="36"/>
      <c r="E47" s="36"/>
      <c r="H47" s="36"/>
      <c r="I47" s="36"/>
      <c r="J47" s="36"/>
      <c r="K47" s="36"/>
      <c r="N47" s="36"/>
      <c r="O47" s="36"/>
      <c r="P47" s="36"/>
      <c r="R47" s="35"/>
      <c r="U47" s="37"/>
      <c r="V47" s="37"/>
      <c r="W47" s="37"/>
      <c r="X47" s="36"/>
    </row>
    <row r="48" spans="4:51" x14ac:dyDescent="0.3">
      <c r="D48" s="36"/>
      <c r="E48" s="36"/>
      <c r="H48" s="36"/>
      <c r="I48" s="36"/>
      <c r="J48" s="36"/>
      <c r="K48" s="36"/>
      <c r="N48" s="38"/>
      <c r="O48" s="38"/>
      <c r="P48" s="38"/>
      <c r="R48" s="35"/>
      <c r="X48" s="38"/>
    </row>
    <row r="49" spans="4:49" x14ac:dyDescent="0.3">
      <c r="D49" s="33"/>
      <c r="E49" s="33"/>
      <c r="F49" s="33"/>
      <c r="G49" s="33"/>
      <c r="H49" s="33"/>
      <c r="I49" s="33"/>
      <c r="J49" s="33"/>
      <c r="K49" s="34"/>
      <c r="L49" s="33"/>
      <c r="N49" s="33"/>
      <c r="P49" s="33"/>
      <c r="Q49" s="33"/>
      <c r="R49" s="33"/>
      <c r="S49" s="33"/>
      <c r="T49" s="33"/>
      <c r="U49" s="33"/>
      <c r="V49" s="33"/>
      <c r="W49" s="33"/>
    </row>
    <row r="50" spans="4:49" x14ac:dyDescent="0.3">
      <c r="D50" s="33"/>
      <c r="E50" s="33"/>
      <c r="F50" s="33"/>
      <c r="G50" s="33"/>
      <c r="H50" s="33"/>
      <c r="I50" s="33"/>
      <c r="J50" s="33"/>
      <c r="K50" s="34"/>
      <c r="L50" s="33"/>
      <c r="N50" s="33"/>
      <c r="P50" s="33"/>
      <c r="Q50" s="33"/>
      <c r="R50" s="33"/>
      <c r="S50" s="33"/>
      <c r="T50" s="33"/>
      <c r="U50" s="33"/>
      <c r="V50" s="33"/>
      <c r="W50" s="33"/>
    </row>
    <row r="51" spans="4:49" x14ac:dyDescent="0.3">
      <c r="D51" s="33"/>
      <c r="E51" s="33"/>
      <c r="F51" s="33"/>
      <c r="G51" s="33"/>
      <c r="H51" s="33"/>
      <c r="I51" s="33"/>
      <c r="J51" s="33"/>
      <c r="K51" s="34"/>
      <c r="L51" s="33"/>
      <c r="N51" s="33"/>
      <c r="P51" s="33"/>
      <c r="Q51" s="33"/>
      <c r="R51" s="33"/>
      <c r="S51" s="33"/>
      <c r="T51" s="33"/>
      <c r="U51" s="33"/>
      <c r="V51" s="33"/>
      <c r="W51" s="33"/>
    </row>
    <row r="52" spans="4:49" x14ac:dyDescent="0.3">
      <c r="D52" s="33"/>
      <c r="E52" s="33"/>
      <c r="F52" s="33"/>
      <c r="G52" s="33"/>
      <c r="H52" s="33"/>
      <c r="I52" s="33"/>
      <c r="J52" s="33"/>
      <c r="K52" s="34"/>
      <c r="L52" s="33"/>
      <c r="N52" s="33"/>
      <c r="P52" s="33"/>
      <c r="Q52" s="33"/>
      <c r="R52" s="33"/>
      <c r="S52" s="33"/>
      <c r="T52" s="33"/>
      <c r="U52" s="33"/>
      <c r="V52" s="33"/>
      <c r="W52" s="33"/>
      <c r="AG52" s="33"/>
    </row>
    <row r="53" spans="4:49" x14ac:dyDescent="0.3">
      <c r="D53" s="33"/>
      <c r="E53" s="33"/>
      <c r="F53" s="33"/>
      <c r="G53" s="33"/>
      <c r="H53" s="33"/>
      <c r="I53" s="33"/>
      <c r="J53" s="33"/>
      <c r="K53" s="34"/>
      <c r="L53" s="33"/>
      <c r="N53" s="33"/>
      <c r="P53" s="33"/>
      <c r="Q53" s="33"/>
      <c r="R53" s="33"/>
      <c r="S53" s="33"/>
      <c r="T53" s="33"/>
      <c r="U53" s="33"/>
      <c r="V53" s="33"/>
      <c r="W53" s="33"/>
      <c r="AB53" s="39"/>
    </row>
    <row r="54" spans="4:49" x14ac:dyDescent="0.3">
      <c r="D54" s="33"/>
      <c r="E54" s="33"/>
      <c r="F54" s="33"/>
      <c r="G54" s="33"/>
      <c r="H54" s="33"/>
      <c r="I54" s="33"/>
      <c r="J54" s="33"/>
      <c r="K54" s="34"/>
      <c r="L54" s="33"/>
      <c r="N54" s="33"/>
      <c r="P54" s="33"/>
      <c r="Q54" s="33"/>
      <c r="R54" s="33"/>
      <c r="S54" s="33"/>
      <c r="T54" s="33"/>
      <c r="U54" s="33"/>
      <c r="V54" s="33"/>
      <c r="W54" s="33"/>
    </row>
    <row r="55" spans="4:49" x14ac:dyDescent="0.3">
      <c r="D55" s="33"/>
      <c r="E55" s="33"/>
      <c r="F55" s="33"/>
      <c r="G55" s="33"/>
      <c r="H55" s="33"/>
      <c r="I55" s="33"/>
      <c r="J55" s="33"/>
      <c r="K55" s="34"/>
      <c r="L55" s="33"/>
      <c r="N55" s="33"/>
      <c r="P55" s="33"/>
      <c r="Q55" s="33"/>
      <c r="R55" s="33"/>
      <c r="S55" s="33"/>
      <c r="T55" s="33"/>
      <c r="U55" s="33"/>
      <c r="V55" s="33"/>
      <c r="W55" s="33"/>
      <c r="AB55" s="36"/>
      <c r="AC55" s="36"/>
      <c r="AE55" s="36"/>
      <c r="AF55" s="36"/>
      <c r="AH55" s="36"/>
      <c r="AJ55" s="36"/>
      <c r="AK55" s="36"/>
      <c r="AM55" s="36"/>
    </row>
    <row r="56" spans="4:49" x14ac:dyDescent="0.3">
      <c r="D56" s="33"/>
      <c r="E56" s="33"/>
      <c r="F56" s="33"/>
      <c r="G56" s="33"/>
      <c r="H56" s="33"/>
      <c r="I56" s="33"/>
      <c r="J56" s="33"/>
      <c r="K56" s="34"/>
      <c r="L56" s="33"/>
      <c r="N56" s="33"/>
      <c r="P56" s="33"/>
      <c r="Q56" s="33"/>
      <c r="R56" s="33"/>
      <c r="S56" s="33"/>
      <c r="T56" s="33"/>
      <c r="U56" s="33"/>
      <c r="V56" s="33"/>
      <c r="W56" s="33"/>
      <c r="AB56" s="36"/>
      <c r="AC56" s="36"/>
      <c r="AE56" s="36"/>
      <c r="AF56" s="36"/>
      <c r="AH56" s="38"/>
      <c r="AJ56" s="36"/>
      <c r="AK56" s="38"/>
      <c r="AM56" s="36"/>
    </row>
    <row r="57" spans="4:49" x14ac:dyDescent="0.3">
      <c r="D57" s="33"/>
      <c r="E57" s="33"/>
      <c r="F57" s="33"/>
      <c r="G57" s="33"/>
      <c r="H57" s="33"/>
      <c r="I57" s="33"/>
      <c r="J57" s="33"/>
      <c r="K57" s="34"/>
      <c r="L57" s="33"/>
      <c r="N57" s="33"/>
      <c r="P57" s="33"/>
      <c r="Q57" s="33"/>
      <c r="R57" s="33"/>
      <c r="S57" s="33"/>
      <c r="T57" s="33"/>
      <c r="U57" s="33"/>
      <c r="V57" s="33"/>
      <c r="W57" s="33"/>
      <c r="Z57" s="33"/>
      <c r="AA57" s="40"/>
      <c r="AB57" s="40"/>
      <c r="AC57" s="40"/>
      <c r="AD57" s="40"/>
      <c r="AE57" s="40"/>
      <c r="AF57" s="40"/>
      <c r="AG57" s="40"/>
      <c r="AH57" s="33"/>
      <c r="AI57" s="40"/>
      <c r="AJ57" s="40"/>
      <c r="AK57" s="40"/>
      <c r="AL57" s="40"/>
      <c r="AM57" s="40"/>
      <c r="AN57" s="40"/>
      <c r="AO57" s="33"/>
    </row>
    <row r="58" spans="4:49" x14ac:dyDescent="0.3">
      <c r="D58" s="33"/>
      <c r="E58" s="33"/>
      <c r="F58" s="33"/>
      <c r="G58" s="33"/>
      <c r="H58" s="33"/>
      <c r="I58" s="33"/>
      <c r="J58" s="33"/>
      <c r="K58" s="34"/>
      <c r="L58" s="33"/>
      <c r="N58" s="33"/>
      <c r="P58" s="33"/>
      <c r="Q58" s="33"/>
      <c r="R58" s="33"/>
      <c r="S58" s="33"/>
      <c r="T58" s="33"/>
      <c r="U58" s="33"/>
      <c r="V58" s="33"/>
      <c r="W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</row>
    <row r="59" spans="4:49" x14ac:dyDescent="0.3">
      <c r="D59" s="33"/>
      <c r="E59" s="33"/>
      <c r="F59" s="33"/>
      <c r="G59" s="33"/>
      <c r="H59" s="33"/>
      <c r="I59" s="33"/>
      <c r="J59" s="33"/>
      <c r="K59" s="34"/>
      <c r="L59" s="33"/>
      <c r="N59" s="33"/>
      <c r="P59" s="33"/>
      <c r="Q59" s="33"/>
      <c r="R59" s="33"/>
      <c r="S59" s="33"/>
      <c r="T59" s="33"/>
      <c r="U59" s="33"/>
      <c r="V59" s="33"/>
      <c r="W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</row>
    <row r="60" spans="4:49" x14ac:dyDescent="0.3">
      <c r="D60" s="33"/>
      <c r="E60" s="33"/>
      <c r="F60" s="33"/>
      <c r="G60" s="33"/>
      <c r="H60" s="33"/>
      <c r="I60" s="33"/>
      <c r="J60" s="33"/>
      <c r="K60" s="34"/>
      <c r="L60" s="33"/>
      <c r="N60" s="33"/>
      <c r="P60" s="33"/>
      <c r="Q60" s="33"/>
      <c r="R60" s="33"/>
      <c r="S60" s="33"/>
      <c r="T60" s="33"/>
      <c r="U60" s="33"/>
      <c r="V60" s="33"/>
      <c r="W60" s="33"/>
    </row>
    <row r="61" spans="4:49" x14ac:dyDescent="0.3">
      <c r="D61" s="33"/>
      <c r="E61" s="33"/>
      <c r="F61" s="33"/>
      <c r="G61" s="33"/>
      <c r="H61" s="33"/>
      <c r="I61" s="33"/>
      <c r="J61" s="33"/>
      <c r="K61" s="34"/>
      <c r="L61" s="33"/>
      <c r="N61" s="33"/>
      <c r="P61" s="33"/>
      <c r="Q61" s="33"/>
      <c r="R61" s="33"/>
      <c r="S61" s="33"/>
      <c r="T61" s="33"/>
      <c r="U61" s="33"/>
      <c r="V61" s="33"/>
      <c r="W61" s="33"/>
    </row>
    <row r="62" spans="4:49" x14ac:dyDescent="0.3">
      <c r="D62" s="33"/>
      <c r="E62" s="33"/>
      <c r="F62" s="33"/>
      <c r="G62" s="33"/>
      <c r="H62" s="33"/>
      <c r="I62" s="33"/>
      <c r="J62" s="33"/>
      <c r="K62" s="34"/>
      <c r="L62" s="33"/>
      <c r="N62" s="33"/>
      <c r="P62" s="33"/>
      <c r="Q62" s="33"/>
      <c r="R62" s="33"/>
      <c r="S62" s="33"/>
      <c r="T62" s="33"/>
      <c r="U62" s="33"/>
      <c r="V62" s="33"/>
      <c r="W62" s="33"/>
      <c r="AF62" s="36"/>
      <c r="AG62" s="36"/>
      <c r="AI62" s="36"/>
      <c r="AJ62" s="36"/>
      <c r="AL62" s="36"/>
      <c r="AN62" s="36"/>
      <c r="AO62" s="36"/>
      <c r="AQ62" s="36"/>
    </row>
    <row r="63" spans="4:49" ht="25.8" x14ac:dyDescent="0.5">
      <c r="D63" s="33"/>
      <c r="E63" s="33"/>
      <c r="F63" s="33"/>
      <c r="G63" s="33"/>
      <c r="H63" s="33"/>
      <c r="I63" s="33"/>
      <c r="J63" s="33"/>
      <c r="K63" s="34"/>
      <c r="L63" s="33"/>
      <c r="N63" s="33"/>
      <c r="P63" s="33"/>
      <c r="Q63" s="33"/>
      <c r="R63" s="33"/>
      <c r="S63" s="33"/>
      <c r="T63" s="33"/>
      <c r="U63" s="33"/>
      <c r="V63" s="33"/>
      <c r="W63" s="33"/>
      <c r="AD63" s="38"/>
      <c r="AF63" s="36"/>
      <c r="AG63" s="36"/>
      <c r="AI63" s="36"/>
      <c r="AJ63" s="36"/>
      <c r="AL63" s="38"/>
      <c r="AN63" s="36"/>
      <c r="AO63" s="38"/>
      <c r="AQ63" s="36"/>
      <c r="AW63" s="41"/>
    </row>
    <row r="64" spans="4:49" ht="25.8" x14ac:dyDescent="0.5">
      <c r="D64" s="33"/>
      <c r="E64" s="33"/>
      <c r="F64" s="33"/>
      <c r="G64" s="33"/>
      <c r="H64" s="33"/>
      <c r="I64" s="33"/>
      <c r="J64" s="33"/>
      <c r="K64" s="34"/>
      <c r="L64" s="33"/>
      <c r="N64" s="33"/>
      <c r="P64" s="33"/>
      <c r="Q64" s="33"/>
      <c r="R64" s="33"/>
      <c r="S64" s="33"/>
      <c r="T64" s="33"/>
      <c r="U64" s="33"/>
      <c r="V64" s="33"/>
      <c r="W64" s="33"/>
      <c r="AD64" s="41"/>
      <c r="AG64" s="41"/>
      <c r="AH64" s="41"/>
      <c r="AI64" s="41"/>
      <c r="AK64" s="41"/>
      <c r="AL64" s="41"/>
      <c r="AM64" s="41"/>
      <c r="AN64" s="41"/>
      <c r="AO64" s="41"/>
      <c r="AP64" s="41"/>
      <c r="AQ64" s="41"/>
      <c r="AR64" s="41"/>
      <c r="AS64" s="41"/>
      <c r="AW64" s="41"/>
    </row>
    <row r="65" spans="4:49" ht="25.8" x14ac:dyDescent="0.5">
      <c r="D65" s="33"/>
      <c r="E65" s="33"/>
      <c r="F65" s="33"/>
      <c r="G65" s="33"/>
      <c r="H65" s="33"/>
      <c r="I65" s="33"/>
      <c r="J65" s="33"/>
      <c r="K65" s="34"/>
      <c r="L65" s="33"/>
      <c r="N65" s="33"/>
      <c r="P65" s="33"/>
      <c r="Q65" s="33"/>
      <c r="R65" s="33"/>
      <c r="S65" s="33"/>
      <c r="T65" s="33"/>
      <c r="U65" s="33"/>
      <c r="V65" s="33"/>
      <c r="W65" s="33"/>
      <c r="AE65" s="36"/>
      <c r="AF65" s="36"/>
      <c r="AK65" s="36"/>
      <c r="AL65" s="36"/>
      <c r="AM65" s="36"/>
      <c r="AO65" s="36"/>
      <c r="AR65" s="36"/>
      <c r="AW65" s="41"/>
    </row>
    <row r="66" spans="4:49" ht="25.8" x14ac:dyDescent="0.5">
      <c r="D66" s="33"/>
      <c r="E66" s="33"/>
      <c r="F66" s="33"/>
      <c r="G66" s="33"/>
      <c r="H66" s="33"/>
      <c r="I66" s="33"/>
      <c r="J66" s="33"/>
      <c r="K66" s="34"/>
      <c r="L66" s="33"/>
      <c r="N66" s="33"/>
      <c r="P66" s="33"/>
      <c r="Q66" s="33"/>
      <c r="R66" s="33"/>
      <c r="S66" s="33"/>
      <c r="T66" s="33"/>
      <c r="U66" s="33"/>
      <c r="V66" s="33"/>
      <c r="W66" s="33"/>
      <c r="AE66" s="36"/>
      <c r="AF66" s="36"/>
      <c r="AG66" s="38"/>
      <c r="AH66" s="38"/>
      <c r="AI66" s="38"/>
      <c r="AJ66" s="38"/>
      <c r="AK66" s="36"/>
      <c r="AL66" s="36"/>
      <c r="AM66" s="38"/>
      <c r="AN66" s="38"/>
      <c r="AO66" s="36"/>
      <c r="AP66" s="38"/>
      <c r="AQ66" s="38"/>
      <c r="AR66" s="38"/>
      <c r="AW66" s="41"/>
    </row>
    <row r="67" spans="4:49" ht="25.8" x14ac:dyDescent="0.5">
      <c r="D67" s="33"/>
      <c r="E67" s="33"/>
      <c r="F67" s="33"/>
      <c r="G67" s="33"/>
      <c r="H67" s="33"/>
      <c r="I67" s="33"/>
      <c r="J67" s="33"/>
      <c r="K67" s="34"/>
      <c r="L67" s="33"/>
      <c r="N67" s="33"/>
      <c r="P67" s="33"/>
      <c r="Q67" s="33"/>
      <c r="R67" s="33"/>
      <c r="S67" s="33"/>
      <c r="T67" s="33"/>
      <c r="U67" s="33"/>
      <c r="V67" s="33"/>
      <c r="W67" s="33"/>
      <c r="AE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W67" s="41"/>
    </row>
    <row r="68" spans="4:49" ht="25.8" x14ac:dyDescent="0.5">
      <c r="D68" s="33"/>
      <c r="E68" s="33"/>
      <c r="F68" s="33"/>
      <c r="G68" s="33"/>
      <c r="H68" s="33"/>
      <c r="I68" s="33"/>
      <c r="J68" s="33"/>
      <c r="K68" s="34"/>
      <c r="L68" s="33"/>
      <c r="N68" s="33"/>
      <c r="P68" s="33"/>
      <c r="Q68" s="33"/>
      <c r="R68" s="33"/>
      <c r="S68" s="33"/>
      <c r="T68" s="33"/>
      <c r="U68" s="33"/>
      <c r="V68" s="33"/>
      <c r="W68" s="33"/>
      <c r="AW68" s="41"/>
    </row>
    <row r="69" spans="4:49" ht="25.8" x14ac:dyDescent="0.5">
      <c r="D69" s="33"/>
      <c r="E69" s="33"/>
      <c r="F69" s="33"/>
      <c r="G69" s="33"/>
      <c r="H69" s="33"/>
      <c r="I69" s="33"/>
      <c r="J69" s="33"/>
      <c r="K69" s="34"/>
      <c r="L69" s="33"/>
      <c r="N69" s="33"/>
      <c r="P69" s="33"/>
      <c r="Q69" s="33"/>
      <c r="R69" s="33"/>
      <c r="S69" s="33"/>
      <c r="T69" s="33"/>
      <c r="U69" s="33"/>
      <c r="V69" s="33"/>
      <c r="W69" s="33"/>
      <c r="AW69" s="41"/>
    </row>
    <row r="70" spans="4:49" ht="25.8" x14ac:dyDescent="0.5">
      <c r="D70" s="33"/>
      <c r="E70" s="33"/>
      <c r="F70" s="33"/>
      <c r="G70" s="33"/>
      <c r="H70" s="33"/>
      <c r="I70" s="33"/>
      <c r="J70" s="33"/>
      <c r="K70" s="34"/>
      <c r="L70" s="33"/>
      <c r="N70" s="33"/>
      <c r="P70" s="33"/>
      <c r="Q70" s="33"/>
      <c r="R70" s="33"/>
      <c r="S70" s="33"/>
      <c r="T70" s="33"/>
      <c r="U70" s="33"/>
      <c r="V70" s="33"/>
      <c r="W70" s="33"/>
      <c r="AW70" s="41"/>
    </row>
    <row r="71" spans="4:49" ht="25.8" x14ac:dyDescent="0.5">
      <c r="D71" s="33"/>
      <c r="E71" s="33"/>
      <c r="F71" s="33"/>
      <c r="G71" s="33"/>
      <c r="H71" s="33"/>
      <c r="I71" s="33"/>
      <c r="J71" s="33"/>
      <c r="K71" s="34"/>
      <c r="L71" s="33"/>
      <c r="N71" s="33"/>
      <c r="P71" s="33"/>
      <c r="Q71" s="33"/>
      <c r="R71" s="33"/>
      <c r="S71" s="33"/>
      <c r="T71" s="33"/>
      <c r="U71" s="33"/>
      <c r="V71" s="33"/>
      <c r="W71" s="33"/>
      <c r="AW71" s="41"/>
    </row>
    <row r="72" spans="4:49" ht="25.8" x14ac:dyDescent="0.5">
      <c r="D72" s="33"/>
      <c r="E72" s="33"/>
      <c r="F72" s="33"/>
      <c r="G72" s="33"/>
      <c r="H72" s="33"/>
      <c r="I72" s="33"/>
      <c r="J72" s="33"/>
      <c r="K72" s="34"/>
      <c r="L72" s="33"/>
      <c r="N72" s="33"/>
      <c r="P72" s="33"/>
      <c r="Q72" s="33"/>
      <c r="R72" s="33"/>
      <c r="S72" s="33"/>
      <c r="T72" s="33"/>
      <c r="U72" s="33"/>
      <c r="V72" s="33"/>
      <c r="W72" s="33"/>
      <c r="AW72" s="41"/>
    </row>
    <row r="73" spans="4:49" ht="25.8" x14ac:dyDescent="0.5">
      <c r="D73" s="33"/>
      <c r="E73" s="33"/>
      <c r="F73" s="33"/>
      <c r="G73" s="33"/>
      <c r="H73" s="33"/>
      <c r="I73" s="33"/>
      <c r="J73" s="33"/>
      <c r="K73" s="34"/>
      <c r="L73" s="33"/>
      <c r="N73" s="33"/>
      <c r="P73" s="33"/>
      <c r="Q73" s="33"/>
      <c r="R73" s="33"/>
      <c r="S73" s="33"/>
      <c r="T73" s="33"/>
      <c r="U73" s="33"/>
      <c r="V73" s="33"/>
      <c r="W73" s="33"/>
      <c r="AW73" s="41"/>
    </row>
    <row r="74" spans="4:49" ht="25.8" x14ac:dyDescent="0.5">
      <c r="D74" s="33"/>
      <c r="E74" s="33"/>
      <c r="F74" s="33"/>
      <c r="G74" s="33"/>
      <c r="H74" s="33"/>
      <c r="I74" s="33"/>
      <c r="J74" s="33"/>
      <c r="K74" s="34"/>
      <c r="L74" s="33"/>
      <c r="N74" s="33"/>
      <c r="P74" s="33"/>
      <c r="Q74" s="33"/>
      <c r="R74" s="33"/>
      <c r="S74" s="33"/>
      <c r="T74" s="33"/>
      <c r="U74" s="33"/>
      <c r="V74" s="33"/>
      <c r="W74" s="33"/>
      <c r="AW74" s="41"/>
    </row>
    <row r="75" spans="4:49" ht="25.8" x14ac:dyDescent="0.5">
      <c r="D75" s="33"/>
      <c r="E75" s="33"/>
      <c r="F75" s="33"/>
      <c r="G75" s="33"/>
      <c r="H75" s="33"/>
      <c r="I75" s="33"/>
      <c r="J75" s="33"/>
      <c r="K75" s="34"/>
      <c r="L75" s="33"/>
      <c r="N75" s="33"/>
      <c r="P75" s="33"/>
      <c r="Q75" s="33"/>
      <c r="R75" s="33"/>
      <c r="S75" s="33"/>
      <c r="T75" s="33"/>
      <c r="U75" s="33"/>
      <c r="V75" s="33"/>
      <c r="W75" s="33"/>
      <c r="AP75" s="36"/>
      <c r="AW75" s="41"/>
    </row>
    <row r="76" spans="4:49" ht="25.8" x14ac:dyDescent="0.5">
      <c r="D76" s="33"/>
      <c r="E76" s="33"/>
      <c r="F76" s="33"/>
      <c r="G76" s="33"/>
      <c r="H76" s="33"/>
      <c r="I76" s="33"/>
      <c r="J76" s="33"/>
      <c r="K76" s="34"/>
      <c r="L76" s="33"/>
      <c r="N76" s="33"/>
      <c r="P76" s="33"/>
      <c r="Q76" s="33"/>
      <c r="R76" s="33"/>
      <c r="S76" s="33"/>
      <c r="T76" s="33"/>
      <c r="U76" s="33"/>
      <c r="V76" s="33"/>
      <c r="W76" s="33"/>
      <c r="AW76" s="41"/>
    </row>
    <row r="77" spans="4:49" ht="25.8" x14ac:dyDescent="0.5">
      <c r="I77" s="42"/>
      <c r="N77" s="33"/>
      <c r="P77" s="33"/>
      <c r="R77" s="35"/>
      <c r="U77" s="33"/>
      <c r="V77" s="33"/>
      <c r="W77" s="33"/>
      <c r="AW77" s="41"/>
    </row>
    <row r="78" spans="4:49" ht="25.8" x14ac:dyDescent="0.5">
      <c r="I78" s="42"/>
      <c r="R78" s="35"/>
      <c r="S78" s="42"/>
      <c r="X78" s="33"/>
      <c r="AW78" s="41"/>
    </row>
    <row r="79" spans="4:49" ht="25.8" x14ac:dyDescent="0.5">
      <c r="D79" s="40">
        <f t="shared" ref="D79:L79" si="1">SUM(D49:D76)</f>
        <v>0</v>
      </c>
      <c r="E79" s="40">
        <f t="shared" si="1"/>
        <v>0</v>
      </c>
      <c r="F79" s="40">
        <f t="shared" si="1"/>
        <v>0</v>
      </c>
      <c r="G79" s="40">
        <f t="shared" si="1"/>
        <v>0</v>
      </c>
      <c r="H79" s="40">
        <f t="shared" si="1"/>
        <v>0</v>
      </c>
      <c r="I79" s="40">
        <f t="shared" si="1"/>
        <v>0</v>
      </c>
      <c r="J79" s="40">
        <f t="shared" si="1"/>
        <v>0</v>
      </c>
      <c r="K79" s="40">
        <f t="shared" si="1"/>
        <v>0</v>
      </c>
      <c r="L79" s="40">
        <f t="shared" si="1"/>
        <v>0</v>
      </c>
      <c r="R79" s="35"/>
      <c r="S79" s="42"/>
      <c r="AW79" s="41"/>
    </row>
    <row r="80" spans="4:49" ht="25.8" x14ac:dyDescent="0.5">
      <c r="R80" s="35"/>
      <c r="S80" s="42"/>
      <c r="Y80" s="36"/>
      <c r="AB80" s="43"/>
      <c r="AE80" s="43"/>
      <c r="AH80" s="43"/>
      <c r="AK80" s="43"/>
      <c r="AL80" s="43"/>
      <c r="AW80" s="41"/>
    </row>
    <row r="81" spans="28:49" ht="25.8" x14ac:dyDescent="0.5">
      <c r="AL81" s="33"/>
      <c r="AW81" s="41"/>
    </row>
    <row r="82" spans="28:49" ht="25.8" x14ac:dyDescent="0.5">
      <c r="AB82" s="39"/>
      <c r="AE82" s="39"/>
      <c r="AL82" s="33"/>
      <c r="AW82" s="41"/>
    </row>
    <row r="83" spans="28:49" x14ac:dyDescent="0.3">
      <c r="AB83" s="39"/>
      <c r="AL83" s="33"/>
    </row>
    <row r="84" spans="28:49" x14ac:dyDescent="0.3">
      <c r="AB84" s="39"/>
      <c r="AL84" s="33"/>
    </row>
    <row r="85" spans="28:49" x14ac:dyDescent="0.3">
      <c r="AB85" s="39"/>
      <c r="AE85" s="39"/>
      <c r="AL85" s="33"/>
    </row>
    <row r="86" spans="28:49" x14ac:dyDescent="0.3">
      <c r="AB86" s="39"/>
      <c r="AL86" s="33"/>
    </row>
    <row r="87" spans="28:49" x14ac:dyDescent="0.3">
      <c r="AB87" s="39"/>
      <c r="AE87" s="39"/>
      <c r="AL87" s="33"/>
    </row>
    <row r="88" spans="28:49" x14ac:dyDescent="0.3">
      <c r="AB88" s="39"/>
      <c r="AE88" s="39"/>
      <c r="AL88" s="33"/>
    </row>
    <row r="89" spans="28:49" x14ac:dyDescent="0.3">
      <c r="AB89" s="39"/>
      <c r="AD89" s="44"/>
      <c r="AE89" s="39"/>
      <c r="AG89" s="44"/>
      <c r="AL89" s="33"/>
    </row>
    <row r="90" spans="28:49" x14ac:dyDescent="0.3">
      <c r="AB90" s="45"/>
      <c r="AE90" s="39"/>
      <c r="AL90" s="33"/>
    </row>
    <row r="91" spans="28:49" x14ac:dyDescent="0.3">
      <c r="AB91" s="39"/>
      <c r="AE91" s="39"/>
      <c r="AL91" s="33"/>
    </row>
    <row r="92" spans="28:49" x14ac:dyDescent="0.3">
      <c r="AB92" s="39"/>
      <c r="AE92" s="39"/>
      <c r="AL92" s="33"/>
    </row>
    <row r="93" spans="28:49" x14ac:dyDescent="0.3">
      <c r="AL93" s="33"/>
    </row>
    <row r="94" spans="28:49" x14ac:dyDescent="0.3">
      <c r="AE94" s="39"/>
      <c r="AL94" s="33"/>
    </row>
    <row r="95" spans="28:49" x14ac:dyDescent="0.3">
      <c r="AB95" s="39"/>
      <c r="AE95" s="39"/>
      <c r="AL95" s="33"/>
    </row>
    <row r="96" spans="28:49" x14ac:dyDescent="0.3">
      <c r="AB96" s="39"/>
      <c r="AL96" s="33"/>
    </row>
    <row r="97" spans="25:38" x14ac:dyDescent="0.3">
      <c r="AB97" s="39"/>
      <c r="AE97" s="39"/>
      <c r="AL97" s="33"/>
    </row>
    <row r="98" spans="25:38" x14ac:dyDescent="0.3">
      <c r="AB98" s="39"/>
      <c r="AE98" s="39"/>
      <c r="AL98" s="33"/>
    </row>
    <row r="99" spans="25:38" x14ac:dyDescent="0.3">
      <c r="AE99" s="39"/>
      <c r="AL99" s="33"/>
    </row>
    <row r="100" spans="25:38" x14ac:dyDescent="0.3">
      <c r="AB100" s="39"/>
      <c r="AE100" s="39"/>
      <c r="AL100" s="33"/>
    </row>
    <row r="101" spans="25:38" x14ac:dyDescent="0.3">
      <c r="AE101" s="39"/>
      <c r="AL101" s="33"/>
    </row>
    <row r="102" spans="25:38" ht="15" thickBot="1" x14ac:dyDescent="0.35">
      <c r="AB102" s="46"/>
      <c r="AL102" s="33"/>
    </row>
    <row r="103" spans="25:38" ht="15" thickTop="1" x14ac:dyDescent="0.3">
      <c r="AE103" s="39"/>
      <c r="AL103" s="33"/>
    </row>
    <row r="104" spans="25:38" x14ac:dyDescent="0.3">
      <c r="AB104" s="39"/>
      <c r="AE104" s="39"/>
      <c r="AL104" s="33"/>
    </row>
    <row r="105" spans="25:38" x14ac:dyDescent="0.3">
      <c r="AB105" s="39"/>
      <c r="AE105" s="47"/>
      <c r="AL105" s="33"/>
    </row>
    <row r="106" spans="25:38" x14ac:dyDescent="0.3">
      <c r="AE106" s="39"/>
      <c r="AL106" s="33"/>
    </row>
    <row r="107" spans="25:38" x14ac:dyDescent="0.3">
      <c r="AB107" s="39"/>
      <c r="AL107" s="33"/>
    </row>
    <row r="108" spans="25:38" x14ac:dyDescent="0.3">
      <c r="Y108" s="38"/>
      <c r="AB108" s="39"/>
      <c r="AJ108" s="44"/>
      <c r="AL108" s="33"/>
    </row>
    <row r="109" spans="25:38" x14ac:dyDescent="0.3">
      <c r="AE109" s="39"/>
    </row>
    <row r="112" spans="25:38" x14ac:dyDescent="0.3">
      <c r="AE112" s="39"/>
    </row>
    <row r="113" spans="30:31" x14ac:dyDescent="0.3">
      <c r="AE113" s="39"/>
    </row>
    <row r="114" spans="30:31" x14ac:dyDescent="0.3">
      <c r="AE114" s="39"/>
    </row>
    <row r="115" spans="30:31" x14ac:dyDescent="0.3">
      <c r="AE115" s="39"/>
    </row>
    <row r="116" spans="30:31" x14ac:dyDescent="0.3">
      <c r="AE116" s="39"/>
    </row>
    <row r="117" spans="30:31" x14ac:dyDescent="0.3">
      <c r="AE117" s="39"/>
    </row>
    <row r="118" spans="30:31" x14ac:dyDescent="0.3">
      <c r="AE118" s="39"/>
    </row>
    <row r="119" spans="30:31" x14ac:dyDescent="0.3">
      <c r="AD119" s="39"/>
    </row>
    <row r="120" spans="30:31" x14ac:dyDescent="0.3">
      <c r="AD120" s="39"/>
    </row>
    <row r="122" spans="30:31" x14ac:dyDescent="0.3">
      <c r="AD122" s="39"/>
    </row>
    <row r="123" spans="30:31" x14ac:dyDescent="0.3">
      <c r="AD123" s="39"/>
    </row>
    <row r="125" spans="30:31" x14ac:dyDescent="0.3">
      <c r="AD125" s="39"/>
    </row>
    <row r="126" spans="30:31" x14ac:dyDescent="0.3">
      <c r="AD126" s="39"/>
    </row>
    <row r="127" spans="30:31" x14ac:dyDescent="0.3">
      <c r="AD127" s="39"/>
    </row>
    <row r="128" spans="30:31" x14ac:dyDescent="0.3">
      <c r="AD128" s="39"/>
    </row>
    <row r="129" spans="30:33" x14ac:dyDescent="0.3">
      <c r="AD129" s="39"/>
    </row>
    <row r="130" spans="30:33" x14ac:dyDescent="0.3">
      <c r="AD130" s="39"/>
      <c r="AG130" s="35">
        <f>SUM(AG77:AG129)</f>
        <v>0</v>
      </c>
    </row>
    <row r="131" spans="30:33" x14ac:dyDescent="0.3">
      <c r="AD131" s="39"/>
    </row>
    <row r="132" spans="30:33" x14ac:dyDescent="0.3">
      <c r="AD132" s="39"/>
    </row>
    <row r="133" spans="30:33" x14ac:dyDescent="0.3">
      <c r="AD133" s="39"/>
    </row>
    <row r="134" spans="30:33" ht="15" thickBot="1" x14ac:dyDescent="0.35">
      <c r="AD134" s="46"/>
    </row>
    <row r="135" spans="30:33" ht="15" thickTop="1" x14ac:dyDescent="0.3">
      <c r="AD135" s="35">
        <f>SUM(AD77:AD134)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F87F-B049-40B4-9839-5DB359BA2F6E}">
  <dimension ref="A3:V51"/>
  <sheetViews>
    <sheetView topLeftCell="B4" zoomScale="55" zoomScaleNormal="55" workbookViewId="0">
      <selection activeCell="C47" sqref="C47"/>
    </sheetView>
  </sheetViews>
  <sheetFormatPr defaultRowHeight="14.4" x14ac:dyDescent="0.3"/>
  <cols>
    <col min="1" max="1" width="29.21875" style="92" bestFit="1" customWidth="1"/>
    <col min="2" max="3" width="13.33203125" style="92" bestFit="1" customWidth="1"/>
    <col min="4" max="4" width="31.88671875" style="92" customWidth="1"/>
    <col min="5" max="5" width="13.33203125" style="92" bestFit="1" customWidth="1"/>
    <col min="6" max="6" width="10.5546875" style="92" bestFit="1" customWidth="1"/>
    <col min="7" max="8" width="13.33203125" style="92" bestFit="1" customWidth="1"/>
    <col min="9" max="9" width="11.5546875" style="92" bestFit="1" customWidth="1"/>
    <col min="10" max="10" width="13.33203125" style="92" bestFit="1" customWidth="1"/>
    <col min="11" max="12" width="13.33203125" style="92" customWidth="1"/>
    <col min="13" max="13" width="10.88671875" style="92" bestFit="1" customWidth="1"/>
    <col min="14" max="14" width="13.33203125" style="92" bestFit="1" customWidth="1"/>
    <col min="15" max="16" width="11.5546875" style="92" bestFit="1" customWidth="1"/>
    <col min="17" max="19" width="13.33203125" style="92" bestFit="1" customWidth="1"/>
    <col min="20" max="20" width="11.5546875" style="92" bestFit="1" customWidth="1"/>
    <col min="21" max="21" width="17.33203125" style="92" bestFit="1" customWidth="1"/>
  </cols>
  <sheetData>
    <row r="3" spans="1:22" x14ac:dyDescent="0.3">
      <c r="A3" s="67" t="s">
        <v>219</v>
      </c>
      <c r="B3" s="68" t="s">
        <v>220</v>
      </c>
      <c r="C3" s="68" t="s">
        <v>221</v>
      </c>
      <c r="D3" s="68" t="s">
        <v>222</v>
      </c>
      <c r="E3" s="68" t="s">
        <v>223</v>
      </c>
      <c r="F3" s="68" t="s">
        <v>224</v>
      </c>
      <c r="G3" s="68" t="s">
        <v>225</v>
      </c>
      <c r="H3" s="68" t="s">
        <v>226</v>
      </c>
      <c r="I3" s="68" t="s">
        <v>227</v>
      </c>
      <c r="J3" s="68" t="s">
        <v>228</v>
      </c>
      <c r="K3" s="68" t="s">
        <v>229</v>
      </c>
      <c r="L3" s="68" t="s">
        <v>230</v>
      </c>
      <c r="M3" s="68" t="s">
        <v>231</v>
      </c>
      <c r="N3" s="68" t="s">
        <v>232</v>
      </c>
      <c r="O3" s="68" t="s">
        <v>233</v>
      </c>
      <c r="P3" s="68" t="s">
        <v>234</v>
      </c>
      <c r="Q3" s="68" t="s">
        <v>235</v>
      </c>
      <c r="R3" s="68" t="s">
        <v>236</v>
      </c>
      <c r="S3" s="68" t="s">
        <v>229</v>
      </c>
      <c r="T3" s="68" t="s">
        <v>230</v>
      </c>
      <c r="U3" s="68" t="s">
        <v>237</v>
      </c>
      <c r="V3" s="69"/>
    </row>
    <row r="4" spans="1:22" x14ac:dyDescent="0.3">
      <c r="A4" s="70" t="s">
        <v>238</v>
      </c>
      <c r="B4" s="71"/>
      <c r="C4" s="71"/>
      <c r="D4" s="72" t="s">
        <v>239</v>
      </c>
      <c r="E4" s="71" t="s">
        <v>239</v>
      </c>
      <c r="F4" s="70" t="s">
        <v>239</v>
      </c>
      <c r="G4" s="71" t="s">
        <v>240</v>
      </c>
      <c r="H4" s="71"/>
      <c r="I4" s="71"/>
      <c r="J4" s="71"/>
      <c r="K4" s="72" t="s">
        <v>241</v>
      </c>
      <c r="L4" s="71" t="s">
        <v>241</v>
      </c>
      <c r="M4" s="72" t="s">
        <v>242</v>
      </c>
      <c r="N4" s="71" t="s">
        <v>242</v>
      </c>
      <c r="O4" s="71" t="s">
        <v>242</v>
      </c>
      <c r="P4" s="70" t="s">
        <v>242</v>
      </c>
      <c r="Q4" s="71" t="s">
        <v>243</v>
      </c>
      <c r="R4" s="71" t="s">
        <v>244</v>
      </c>
      <c r="S4" s="71" t="s">
        <v>242</v>
      </c>
      <c r="T4" s="71" t="s">
        <v>242</v>
      </c>
      <c r="U4" s="71" t="s">
        <v>245</v>
      </c>
      <c r="V4" s="69"/>
    </row>
    <row r="5" spans="1:22" x14ac:dyDescent="0.3">
      <c r="A5" s="73">
        <v>2018</v>
      </c>
      <c r="B5" s="74"/>
      <c r="C5" s="75">
        <v>4813860.0000000019</v>
      </c>
      <c r="D5" s="76">
        <v>1551431</v>
      </c>
      <c r="E5" s="77">
        <v>1397337</v>
      </c>
      <c r="F5" s="78">
        <v>39480.000000000015</v>
      </c>
      <c r="G5" s="75">
        <v>2466763</v>
      </c>
      <c r="H5" s="75">
        <v>1025682</v>
      </c>
      <c r="I5" s="75">
        <v>776714.9</v>
      </c>
      <c r="J5" s="75">
        <v>1398872</v>
      </c>
      <c r="K5" s="76">
        <v>759960.00000000151</v>
      </c>
      <c r="L5" s="75">
        <v>662400.00000000047</v>
      </c>
      <c r="M5" s="76">
        <v>25379.999999999854</v>
      </c>
      <c r="N5" s="75">
        <v>1150200.0000000002</v>
      </c>
      <c r="O5" s="75">
        <v>212760.00000000006</v>
      </c>
      <c r="P5" s="78">
        <v>260819.99999999994</v>
      </c>
      <c r="Q5" s="75">
        <v>1536300</v>
      </c>
      <c r="R5" s="75">
        <v>125819.99999999994</v>
      </c>
      <c r="S5" s="75">
        <v>759960.00000000151</v>
      </c>
      <c r="T5" s="75">
        <v>662400.00000000047</v>
      </c>
      <c r="U5" s="75">
        <v>1940219.9999999991</v>
      </c>
    </row>
    <row r="6" spans="1:22" x14ac:dyDescent="0.3">
      <c r="A6" s="73">
        <v>2019</v>
      </c>
      <c r="B6" s="74"/>
      <c r="C6" s="75">
        <v>6136204.9999999981</v>
      </c>
      <c r="D6" s="76">
        <v>1151150.0000000005</v>
      </c>
      <c r="E6" s="77">
        <v>1367323.9999999995</v>
      </c>
      <c r="F6" s="78">
        <v>70320</v>
      </c>
      <c r="G6" s="75">
        <v>2388697.1999999993</v>
      </c>
      <c r="H6" s="75">
        <v>1274614.5</v>
      </c>
      <c r="I6" s="75">
        <v>664863</v>
      </c>
      <c r="J6" s="75">
        <v>1942483</v>
      </c>
      <c r="K6" s="76">
        <v>3281400</v>
      </c>
      <c r="L6" s="75">
        <v>609839.99999999988</v>
      </c>
      <c r="M6" s="76">
        <v>15120.000000000166</v>
      </c>
      <c r="N6" s="75">
        <v>1354680.0000000007</v>
      </c>
      <c r="O6" s="75">
        <v>247320.00000000009</v>
      </c>
      <c r="P6" s="79">
        <v>313200.00000000006</v>
      </c>
      <c r="Q6" s="75">
        <v>810540</v>
      </c>
      <c r="R6" s="75">
        <v>1657476</v>
      </c>
      <c r="S6" s="75">
        <v>3281400</v>
      </c>
      <c r="T6" s="75">
        <v>609839.99999999988</v>
      </c>
      <c r="U6" s="75">
        <v>2115000</v>
      </c>
    </row>
    <row r="7" spans="1:22" x14ac:dyDescent="0.3">
      <c r="A7" s="80">
        <v>2020</v>
      </c>
      <c r="B7" s="81">
        <v>8519964.0000000037</v>
      </c>
      <c r="C7" s="81">
        <v>3693299.9999999972</v>
      </c>
      <c r="D7" s="82">
        <v>756098</v>
      </c>
      <c r="E7" s="81">
        <v>1342373</v>
      </c>
      <c r="F7" s="83">
        <v>13709.999999999996</v>
      </c>
      <c r="G7" s="81">
        <v>2207500.1000000015</v>
      </c>
      <c r="H7" s="81">
        <v>1189541.5</v>
      </c>
      <c r="I7" s="81">
        <v>499516.1</v>
      </c>
      <c r="J7" s="81">
        <v>1797486</v>
      </c>
      <c r="K7" s="82">
        <v>7028640.0000000019</v>
      </c>
      <c r="L7" s="81">
        <v>461519.99999999977</v>
      </c>
      <c r="M7" s="82">
        <v>11159.999999999678</v>
      </c>
      <c r="N7" s="81">
        <v>1166939.9999999986</v>
      </c>
      <c r="O7" s="81">
        <v>189900.00000000012</v>
      </c>
      <c r="P7" s="83">
        <v>266400</v>
      </c>
      <c r="Q7" s="81">
        <v>456300.00000000023</v>
      </c>
      <c r="R7" s="81">
        <v>1816703.9999999995</v>
      </c>
      <c r="S7" s="81">
        <v>7028640.0000000019</v>
      </c>
      <c r="T7" s="81">
        <v>461519.99999999977</v>
      </c>
      <c r="U7" s="81">
        <v>2080260.0000000019</v>
      </c>
    </row>
    <row r="8" spans="1:22" x14ac:dyDescent="0.3">
      <c r="A8" s="84" t="s">
        <v>246</v>
      </c>
      <c r="B8" s="85">
        <v>8519964.0000000037</v>
      </c>
      <c r="C8" s="86">
        <f>AVERAGE(C5:C7)</f>
        <v>4881121.6666666651</v>
      </c>
      <c r="D8" s="87">
        <f t="shared" ref="D8:U8" si="0">AVERAGE(D5:D7)</f>
        <v>1152893.0000000002</v>
      </c>
      <c r="E8" s="88">
        <f t="shared" si="0"/>
        <v>1369011.3333333333</v>
      </c>
      <c r="F8" s="89">
        <f t="shared" si="0"/>
        <v>41170.000000000007</v>
      </c>
      <c r="G8" s="86">
        <f t="shared" si="0"/>
        <v>2354320.1</v>
      </c>
      <c r="H8" s="86">
        <f t="shared" si="0"/>
        <v>1163279.3333333333</v>
      </c>
      <c r="I8" s="86">
        <f t="shared" si="0"/>
        <v>647031.33333333337</v>
      </c>
      <c r="J8" s="86">
        <f t="shared" si="0"/>
        <v>1712947</v>
      </c>
      <c r="K8" s="90">
        <f t="shared" si="0"/>
        <v>3690000.0000000014</v>
      </c>
      <c r="L8" s="86">
        <f t="shared" si="0"/>
        <v>577920.00000000012</v>
      </c>
      <c r="M8" s="87">
        <f t="shared" si="0"/>
        <v>17219.999999999902</v>
      </c>
      <c r="N8" s="86">
        <f t="shared" si="0"/>
        <v>1223939.9999999998</v>
      </c>
      <c r="O8" s="86">
        <f t="shared" si="0"/>
        <v>216660.00000000009</v>
      </c>
      <c r="P8" s="91">
        <f t="shared" si="0"/>
        <v>280140</v>
      </c>
      <c r="Q8" s="86">
        <f t="shared" si="0"/>
        <v>934380</v>
      </c>
      <c r="R8" s="86">
        <f t="shared" si="0"/>
        <v>1199999.9999999998</v>
      </c>
      <c r="S8" s="86">
        <f t="shared" si="0"/>
        <v>3690000.0000000014</v>
      </c>
      <c r="T8" s="86">
        <f t="shared" si="0"/>
        <v>577920.00000000012</v>
      </c>
      <c r="U8" s="86">
        <f t="shared" si="0"/>
        <v>2045160.0000000002</v>
      </c>
    </row>
    <row r="9" spans="1:22" x14ac:dyDescent="0.3">
      <c r="D9" s="104">
        <f>SUM(D8:F8)</f>
        <v>2563074.3333333335</v>
      </c>
      <c r="E9" s="105"/>
      <c r="F9" s="106"/>
      <c r="K9" s="104">
        <f>SUM(K8:L8)</f>
        <v>4267920.0000000019</v>
      </c>
      <c r="L9" s="106"/>
      <c r="M9" s="104">
        <f>SUM(M8:P8)</f>
        <v>1737959.9999999998</v>
      </c>
      <c r="N9" s="105"/>
      <c r="O9" s="105"/>
      <c r="P9" s="106"/>
      <c r="S9" s="107"/>
      <c r="T9" s="107"/>
    </row>
    <row r="12" spans="1:22" x14ac:dyDescent="0.3">
      <c r="C12" s="92" t="s">
        <v>247</v>
      </c>
      <c r="F12" t="s">
        <v>187</v>
      </c>
      <c r="G12" t="s">
        <v>188</v>
      </c>
      <c r="H12" t="s">
        <v>189</v>
      </c>
      <c r="I12"/>
      <c r="J12" s="92" t="s">
        <v>248</v>
      </c>
      <c r="K12" s="92" t="s">
        <v>249</v>
      </c>
    </row>
    <row r="13" spans="1:22" x14ac:dyDescent="0.3">
      <c r="A13" s="93" t="s">
        <v>250</v>
      </c>
      <c r="B13" s="92" t="s">
        <v>251</v>
      </c>
      <c r="C13" s="94">
        <f>M9</f>
        <v>1737959.9999999998</v>
      </c>
      <c r="F13" s="95">
        <v>0.41017964071856289</v>
      </c>
      <c r="G13" s="96">
        <v>0.18413173652694612</v>
      </c>
      <c r="H13" s="97">
        <v>0.15419161676646706</v>
      </c>
      <c r="I13" t="s">
        <v>252</v>
      </c>
      <c r="L13" s="92" t="s">
        <v>72</v>
      </c>
    </row>
    <row r="14" spans="1:22" x14ac:dyDescent="0.3">
      <c r="A14" s="93" t="s">
        <v>253</v>
      </c>
      <c r="B14" s="92" t="s">
        <v>254</v>
      </c>
      <c r="C14" s="98">
        <f>U8</f>
        <v>2045160.0000000002</v>
      </c>
      <c r="D14" s="92" t="s">
        <v>255</v>
      </c>
      <c r="F14" s="95">
        <v>0.41295634015793392</v>
      </c>
      <c r="G14" s="96">
        <v>5.9435230300266421E-2</v>
      </c>
      <c r="H14" s="97">
        <v>4.5742025298226241E-2</v>
      </c>
      <c r="I14" t="s">
        <v>256</v>
      </c>
      <c r="L14" s="92" t="s">
        <v>72</v>
      </c>
    </row>
    <row r="15" spans="1:22" x14ac:dyDescent="0.3">
      <c r="A15" s="93" t="s">
        <v>257</v>
      </c>
      <c r="B15" s="92" t="s">
        <v>258</v>
      </c>
      <c r="C15" s="94">
        <f>Q8</f>
        <v>934380</v>
      </c>
      <c r="F15" s="95">
        <v>0.49436965990317638</v>
      </c>
      <c r="G15" s="96">
        <v>0.25502708937216401</v>
      </c>
      <c r="H15" s="97">
        <v>9.5768898062009639E-2</v>
      </c>
      <c r="I15" t="s">
        <v>259</v>
      </c>
      <c r="J15" s="92" t="s">
        <v>260</v>
      </c>
      <c r="K15" s="92">
        <v>577920.00000000012</v>
      </c>
      <c r="L15" s="92" t="s">
        <v>72</v>
      </c>
    </row>
    <row r="16" spans="1:22" x14ac:dyDescent="0.3">
      <c r="A16" s="93" t="s">
        <v>261</v>
      </c>
      <c r="B16" s="92" t="s">
        <v>260</v>
      </c>
      <c r="C16" s="94">
        <f>K9</f>
        <v>4267920.0000000019</v>
      </c>
      <c r="F16" s="95">
        <v>0.33675071401950013</v>
      </c>
      <c r="G16" s="96">
        <v>0.20155529764812882</v>
      </c>
      <c r="H16" s="97">
        <v>8.8393586473120234E-2</v>
      </c>
      <c r="I16" t="s">
        <v>262</v>
      </c>
      <c r="L16" s="92" t="s">
        <v>263</v>
      </c>
    </row>
    <row r="17" spans="1:12" ht="28.8" x14ac:dyDescent="0.3">
      <c r="A17" s="93" t="s">
        <v>264</v>
      </c>
      <c r="B17" s="92" t="s">
        <v>265</v>
      </c>
      <c r="C17" s="94">
        <f>R8</f>
        <v>1199999.9999999998</v>
      </c>
      <c r="F17" s="95">
        <v>0.25482832618025753</v>
      </c>
      <c r="G17" s="96">
        <v>0.31679184549356221</v>
      </c>
      <c r="H17" s="97">
        <v>0.19876609442060086</v>
      </c>
      <c r="I17" t="s">
        <v>226</v>
      </c>
      <c r="J17" s="92" t="s">
        <v>266</v>
      </c>
      <c r="K17" s="92">
        <v>1163279.3333333333</v>
      </c>
      <c r="L17" s="92" t="s">
        <v>71</v>
      </c>
    </row>
    <row r="18" spans="1:12" x14ac:dyDescent="0.3">
      <c r="A18" s="93" t="s">
        <v>267</v>
      </c>
      <c r="B18" s="92" t="s">
        <v>294</v>
      </c>
      <c r="C18" s="98">
        <f>U8</f>
        <v>2045160.0000000002</v>
      </c>
      <c r="F18" s="95">
        <v>0.21871520549934645</v>
      </c>
      <c r="G18" s="96">
        <v>0.36713946846105433</v>
      </c>
      <c r="H18" s="97">
        <v>0.16556131093576029</v>
      </c>
      <c r="I18" t="s">
        <v>227</v>
      </c>
      <c r="J18" s="92" t="s">
        <v>268</v>
      </c>
      <c r="K18" s="92">
        <v>647031.33333333337</v>
      </c>
      <c r="L18" s="92" t="s">
        <v>71</v>
      </c>
    </row>
    <row r="19" spans="1:12" ht="28.8" x14ac:dyDescent="0.3">
      <c r="A19" s="93" t="s">
        <v>269</v>
      </c>
      <c r="B19" s="92" t="s">
        <v>266</v>
      </c>
      <c r="C19" s="94">
        <f>H8</f>
        <v>1163279.3333333333</v>
      </c>
      <c r="F19" s="95">
        <v>0.18708679139119425</v>
      </c>
      <c r="G19" s="96">
        <v>0.39478517059752111</v>
      </c>
      <c r="H19" s="97">
        <v>0.20445522889607853</v>
      </c>
      <c r="I19" t="s">
        <v>225</v>
      </c>
      <c r="J19" s="92" t="s">
        <v>270</v>
      </c>
      <c r="K19" s="92">
        <v>2354320.1</v>
      </c>
      <c r="L19" s="92" t="s">
        <v>71</v>
      </c>
    </row>
    <row r="20" spans="1:12" ht="28.8" x14ac:dyDescent="0.3">
      <c r="A20" s="93" t="s">
        <v>271</v>
      </c>
      <c r="B20" s="92" t="s">
        <v>272</v>
      </c>
      <c r="C20" s="94">
        <f>I8</f>
        <v>647031.33333333337</v>
      </c>
      <c r="F20" s="95">
        <v>0.19479303648960369</v>
      </c>
      <c r="G20" s="96">
        <v>0.26717125737101105</v>
      </c>
      <c r="H20" s="97">
        <v>0.30918081365251077</v>
      </c>
      <c r="I20" t="s">
        <v>222</v>
      </c>
      <c r="J20" s="92" t="s">
        <v>273</v>
      </c>
      <c r="K20" s="92">
        <v>1152893.0000000002</v>
      </c>
      <c r="L20" s="92" t="s">
        <v>71</v>
      </c>
    </row>
    <row r="21" spans="1:12" ht="28.8" x14ac:dyDescent="0.3">
      <c r="A21" s="93" t="s">
        <v>274</v>
      </c>
      <c r="B21" s="92" t="s">
        <v>275</v>
      </c>
      <c r="C21" s="94">
        <f>G8</f>
        <v>2354320.1</v>
      </c>
      <c r="D21" s="92" t="s">
        <v>276</v>
      </c>
      <c r="F21" s="95">
        <v>0.22560256815072097</v>
      </c>
      <c r="G21" s="96">
        <v>0.30838859067466584</v>
      </c>
      <c r="H21" s="97">
        <v>0.23944847910746236</v>
      </c>
      <c r="I21" t="s">
        <v>223</v>
      </c>
      <c r="J21" s="92" t="s">
        <v>277</v>
      </c>
      <c r="K21" s="92">
        <v>1369011.3333333333</v>
      </c>
      <c r="L21" s="92" t="s">
        <v>71</v>
      </c>
    </row>
    <row r="22" spans="1:12" ht="28.8" x14ac:dyDescent="0.3">
      <c r="A22" s="93" t="s">
        <v>278</v>
      </c>
      <c r="B22" s="92" t="s">
        <v>270</v>
      </c>
      <c r="F22" s="95">
        <v>7.8060417109520774E-2</v>
      </c>
      <c r="G22" s="96">
        <v>0.43824842343938214</v>
      </c>
      <c r="H22" s="97">
        <v>0.20843666595810009</v>
      </c>
      <c r="I22" t="s">
        <v>228</v>
      </c>
      <c r="J22" s="92" t="s">
        <v>279</v>
      </c>
      <c r="K22" s="92">
        <v>1712947</v>
      </c>
      <c r="L22" s="92" t="s">
        <v>71</v>
      </c>
    </row>
    <row r="23" spans="1:12" ht="28.8" x14ac:dyDescent="0.3">
      <c r="A23" s="93" t="s">
        <v>280</v>
      </c>
      <c r="B23" s="92" t="s">
        <v>273</v>
      </c>
      <c r="C23" s="94">
        <f>D8</f>
        <v>1152893.0000000002</v>
      </c>
      <c r="F23" s="95">
        <v>5.4453388069449278E-2</v>
      </c>
      <c r="G23" s="96">
        <v>0.36081730973121062</v>
      </c>
      <c r="H23" s="97">
        <v>0.37858675646103868</v>
      </c>
      <c r="I23" t="s">
        <v>221</v>
      </c>
      <c r="J23" s="92" t="s">
        <v>281</v>
      </c>
      <c r="K23" s="92">
        <v>4881121.6666666651</v>
      </c>
      <c r="L23" s="92" t="s">
        <v>71</v>
      </c>
    </row>
    <row r="24" spans="1:12" ht="28.8" x14ac:dyDescent="0.3">
      <c r="A24" s="93" t="s">
        <v>282</v>
      </c>
      <c r="B24" s="92" t="s">
        <v>277</v>
      </c>
      <c r="C24" s="94">
        <f>E8</f>
        <v>1369011.3333333333</v>
      </c>
      <c r="F24" s="95">
        <v>7.9685054309159037E-2</v>
      </c>
      <c r="G24" s="96">
        <v>0.39116823981406817</v>
      </c>
      <c r="H24" s="97">
        <v>0.2405729734857468</v>
      </c>
      <c r="I24" t="s">
        <v>220</v>
      </c>
      <c r="J24" s="92" t="s">
        <v>283</v>
      </c>
      <c r="K24" s="92">
        <v>8519964.0000000037</v>
      </c>
      <c r="L24" s="92" t="s">
        <v>71</v>
      </c>
    </row>
    <row r="25" spans="1:12" ht="28.8" x14ac:dyDescent="0.3">
      <c r="A25" s="93" t="s">
        <v>284</v>
      </c>
      <c r="B25" s="92" t="s">
        <v>279</v>
      </c>
      <c r="C25" s="94">
        <f>J8</f>
        <v>1712947</v>
      </c>
    </row>
    <row r="26" spans="1:12" x14ac:dyDescent="0.3">
      <c r="A26" s="93" t="s">
        <v>285</v>
      </c>
      <c r="B26" s="92" t="s">
        <v>281</v>
      </c>
      <c r="C26" s="94">
        <f>C8</f>
        <v>4881121.6666666651</v>
      </c>
      <c r="D26" s="92" t="s">
        <v>21</v>
      </c>
      <c r="E26" s="92" t="s">
        <v>175</v>
      </c>
      <c r="F26" t="s">
        <v>187</v>
      </c>
      <c r="G26" t="s">
        <v>188</v>
      </c>
      <c r="H26" t="s">
        <v>189</v>
      </c>
    </row>
    <row r="27" spans="1:12" x14ac:dyDescent="0.3">
      <c r="A27" s="93"/>
      <c r="C27" s="94"/>
      <c r="D27" t="s">
        <v>259</v>
      </c>
      <c r="E27" s="99" t="s">
        <v>296</v>
      </c>
      <c r="F27" s="95">
        <v>0.49436965990317638</v>
      </c>
      <c r="G27" s="96">
        <v>0.25502708937216401</v>
      </c>
      <c r="H27" s="97">
        <v>9.5768898062009639E-2</v>
      </c>
    </row>
    <row r="28" spans="1:12" ht="28.8" x14ac:dyDescent="0.3">
      <c r="A28" s="93" t="s">
        <v>286</v>
      </c>
      <c r="B28" s="92" t="s">
        <v>283</v>
      </c>
      <c r="C28" s="94">
        <f>B8</f>
        <v>8519964.0000000037</v>
      </c>
      <c r="D28" t="s">
        <v>226</v>
      </c>
      <c r="E28" s="92" t="s">
        <v>295</v>
      </c>
      <c r="F28" s="95">
        <v>0.25482832618025753</v>
      </c>
      <c r="G28" s="96">
        <v>0.31679184549356221</v>
      </c>
      <c r="H28" s="97">
        <v>0.19876609442060086</v>
      </c>
    </row>
    <row r="29" spans="1:12" x14ac:dyDescent="0.3">
      <c r="D29" t="s">
        <v>227</v>
      </c>
      <c r="E29" s="92" t="s">
        <v>287</v>
      </c>
      <c r="F29" s="95">
        <v>0.21871520549934645</v>
      </c>
      <c r="G29" s="96">
        <v>0.36713946846105433</v>
      </c>
      <c r="H29" s="97">
        <v>0.16556131093576029</v>
      </c>
    </row>
    <row r="30" spans="1:12" x14ac:dyDescent="0.3">
      <c r="D30" t="s">
        <v>225</v>
      </c>
      <c r="E30" s="92" t="s">
        <v>288</v>
      </c>
      <c r="F30" s="95">
        <v>0.18708679139119425</v>
      </c>
      <c r="G30" s="96">
        <v>0.39478517059752111</v>
      </c>
      <c r="H30" s="97">
        <v>0.20445522889607853</v>
      </c>
    </row>
    <row r="31" spans="1:12" x14ac:dyDescent="0.3">
      <c r="D31" t="s">
        <v>222</v>
      </c>
      <c r="E31" s="92" t="s">
        <v>289</v>
      </c>
      <c r="F31" s="95">
        <v>0.19479303648960369</v>
      </c>
      <c r="G31" s="96">
        <v>0.26717125737101105</v>
      </c>
      <c r="H31" s="97">
        <v>0.30918081365251077</v>
      </c>
    </row>
    <row r="32" spans="1:12" x14ac:dyDescent="0.3">
      <c r="D32" t="s">
        <v>223</v>
      </c>
      <c r="E32" s="92" t="s">
        <v>290</v>
      </c>
      <c r="F32" s="95">
        <v>0.22560256815072097</v>
      </c>
      <c r="G32" s="96">
        <v>0.30838859067466584</v>
      </c>
      <c r="H32" s="97">
        <v>0.23944847910746236</v>
      </c>
    </row>
    <row r="33" spans="3:9" x14ac:dyDescent="0.3">
      <c r="D33" t="s">
        <v>228</v>
      </c>
      <c r="E33" s="92" t="s">
        <v>291</v>
      </c>
      <c r="F33" s="95">
        <v>7.8060417109520774E-2</v>
      </c>
      <c r="G33" s="96">
        <v>0.43824842343938214</v>
      </c>
      <c r="H33" s="97">
        <v>0.20843666595810009</v>
      </c>
    </row>
    <row r="34" spans="3:9" x14ac:dyDescent="0.3">
      <c r="D34" t="s">
        <v>221</v>
      </c>
      <c r="E34" s="92" t="s">
        <v>292</v>
      </c>
      <c r="F34" s="95">
        <v>5.4453388069449278E-2</v>
      </c>
      <c r="G34" s="96">
        <v>0.36081730973121062</v>
      </c>
      <c r="H34" s="97">
        <v>0.37858675646103868</v>
      </c>
    </row>
    <row r="35" spans="3:9" x14ac:dyDescent="0.3">
      <c r="D35" t="s">
        <v>220</v>
      </c>
      <c r="E35" s="92" t="s">
        <v>293</v>
      </c>
      <c r="F35" s="95">
        <v>7.9685054309159037E-2</v>
      </c>
      <c r="G35" s="96">
        <v>0.39116823981406817</v>
      </c>
      <c r="H35" s="97">
        <v>0.2405729734857468</v>
      </c>
    </row>
    <row r="38" spans="3:9" x14ac:dyDescent="0.3">
      <c r="G38" s="95">
        <v>0.49436965990317638</v>
      </c>
      <c r="H38" s="96">
        <v>0.25502708937216401</v>
      </c>
      <c r="I38" s="97">
        <v>9.5768898062009639E-2</v>
      </c>
    </row>
    <row r="42" spans="3:9" x14ac:dyDescent="0.3">
      <c r="C42" s="92" t="s">
        <v>175</v>
      </c>
      <c r="E42" t="s">
        <v>187</v>
      </c>
      <c r="F42" t="s">
        <v>188</v>
      </c>
      <c r="G42" t="s">
        <v>189</v>
      </c>
    </row>
    <row r="43" spans="3:9" x14ac:dyDescent="0.3">
      <c r="C43" s="92" t="s">
        <v>297</v>
      </c>
      <c r="D43" t="s">
        <v>259</v>
      </c>
      <c r="E43" s="95">
        <v>0.49436965990317638</v>
      </c>
      <c r="F43" s="96">
        <v>0.25502708937216401</v>
      </c>
      <c r="G43" s="97">
        <v>9.5768898062009639E-2</v>
      </c>
    </row>
    <row r="44" spans="3:9" x14ac:dyDescent="0.3">
      <c r="C44" s="92" t="s">
        <v>298</v>
      </c>
      <c r="D44" t="s">
        <v>226</v>
      </c>
      <c r="E44" s="95">
        <v>0.25482832618025753</v>
      </c>
      <c r="F44" s="96">
        <v>0.31679184549356221</v>
      </c>
      <c r="G44" s="97">
        <v>0.19876609442060086</v>
      </c>
    </row>
    <row r="45" spans="3:9" x14ac:dyDescent="0.3">
      <c r="C45" s="92" t="s">
        <v>268</v>
      </c>
      <c r="D45" t="s">
        <v>227</v>
      </c>
      <c r="E45" s="95">
        <v>0.21871520549934645</v>
      </c>
      <c r="F45" s="96">
        <v>0.36713946846105433</v>
      </c>
      <c r="G45" s="97">
        <v>0.16556131093576029</v>
      </c>
    </row>
    <row r="46" spans="3:9" x14ac:dyDescent="0.3">
      <c r="C46" s="92" t="s">
        <v>299</v>
      </c>
      <c r="D46" t="s">
        <v>225</v>
      </c>
      <c r="E46" s="95">
        <v>0.18708679139119425</v>
      </c>
      <c r="F46" s="96">
        <v>0.39478517059752111</v>
      </c>
      <c r="G46" s="97">
        <v>0.20445522889607853</v>
      </c>
    </row>
    <row r="47" spans="3:9" x14ac:dyDescent="0.3">
      <c r="C47" s="92" t="s">
        <v>273</v>
      </c>
      <c r="D47" t="s">
        <v>222</v>
      </c>
      <c r="E47" s="95">
        <v>0.19479303648960369</v>
      </c>
      <c r="F47" s="96">
        <v>0.26717125737101105</v>
      </c>
      <c r="G47" s="97">
        <v>0.30918081365251077</v>
      </c>
    </row>
    <row r="48" spans="3:9" x14ac:dyDescent="0.3">
      <c r="C48" s="92" t="s">
        <v>277</v>
      </c>
      <c r="D48" t="s">
        <v>223</v>
      </c>
      <c r="E48" s="95">
        <v>0.22560256815072097</v>
      </c>
      <c r="F48" s="96">
        <v>0.30838859067466584</v>
      </c>
      <c r="G48" s="97">
        <v>0.23944847910746236</v>
      </c>
    </row>
    <row r="49" spans="3:7" x14ac:dyDescent="0.3">
      <c r="C49" s="92" t="s">
        <v>279</v>
      </c>
      <c r="D49" t="s">
        <v>228</v>
      </c>
      <c r="E49" s="95">
        <v>7.8060417109520774E-2</v>
      </c>
      <c r="F49" s="96">
        <v>0.43824842343938214</v>
      </c>
      <c r="G49" s="97">
        <v>0.20843666595810009</v>
      </c>
    </row>
    <row r="50" spans="3:7" x14ac:dyDescent="0.3">
      <c r="C50" s="92" t="s">
        <v>281</v>
      </c>
      <c r="D50" t="s">
        <v>221</v>
      </c>
      <c r="E50" s="95">
        <v>5.4453388069449278E-2</v>
      </c>
      <c r="F50" s="96">
        <v>0.36081730973121062</v>
      </c>
      <c r="G50" s="97">
        <v>0.37858675646103868</v>
      </c>
    </row>
    <row r="51" spans="3:7" x14ac:dyDescent="0.3">
      <c r="C51" s="92" t="s">
        <v>283</v>
      </c>
      <c r="D51" t="s">
        <v>220</v>
      </c>
      <c r="E51" s="95">
        <v>7.9685054309159037E-2</v>
      </c>
      <c r="F51" s="96">
        <v>0.39116823981406817</v>
      </c>
      <c r="G51" s="97">
        <v>0.2405729734857468</v>
      </c>
    </row>
  </sheetData>
  <mergeCells count="4">
    <mergeCell ref="D9:F9"/>
    <mergeCell ref="K9:L9"/>
    <mergeCell ref="M9:P9"/>
    <mergeCell ref="S9:T9"/>
  </mergeCells>
  <conditionalFormatting sqref="G13:H23">
    <cfRule type="containsText" dxfId="23" priority="23" operator="containsText" text="&lt;">
      <formula>NOT(ISERROR(SEARCH("&lt;",G13)))</formula>
    </cfRule>
  </conditionalFormatting>
  <conditionalFormatting sqref="G24">
    <cfRule type="containsText" dxfId="22" priority="21" operator="containsText" text="&lt;">
      <formula>NOT(ISERROR(SEARCH("&lt;",G24)))</formula>
    </cfRule>
  </conditionalFormatting>
  <conditionalFormatting sqref="H24">
    <cfRule type="containsText" dxfId="21" priority="19" operator="containsText" text="&lt;">
      <formula>NOT(ISERROR(SEARCH("&lt;",H24)))</formula>
    </cfRule>
  </conditionalFormatting>
  <conditionalFormatting sqref="G28:H34">
    <cfRule type="containsText" dxfId="20" priority="17" operator="containsText" text="&lt;">
      <formula>NOT(ISERROR(SEARCH("&lt;",G28)))</formula>
    </cfRule>
  </conditionalFormatting>
  <conditionalFormatting sqref="G35">
    <cfRule type="containsText" dxfId="19" priority="15" operator="containsText" text="&lt;">
      <formula>NOT(ISERROR(SEARCH("&lt;",G35)))</formula>
    </cfRule>
  </conditionalFormatting>
  <conditionalFormatting sqref="H35">
    <cfRule type="containsText" dxfId="18" priority="13" operator="containsText" text="&lt;">
      <formula>NOT(ISERROR(SEARCH("&lt;",H35)))</formula>
    </cfRule>
  </conditionalFormatting>
  <conditionalFormatting sqref="H38:I38">
    <cfRule type="containsText" dxfId="17" priority="11" operator="containsText" text="&lt;">
      <formula>NOT(ISERROR(SEARCH("&lt;",H38)))</formula>
    </cfRule>
  </conditionalFormatting>
  <conditionalFormatting sqref="G27:H27">
    <cfRule type="containsText" dxfId="16" priority="9" operator="containsText" text="&lt;">
      <formula>NOT(ISERROR(SEARCH("&lt;",G27)))</formula>
    </cfRule>
  </conditionalFormatting>
  <conditionalFormatting sqref="F44:G50">
    <cfRule type="containsText" dxfId="15" priority="7" operator="containsText" text="&lt;">
      <formula>NOT(ISERROR(SEARCH("&lt;",F44)))</formula>
    </cfRule>
  </conditionalFormatting>
  <conditionalFormatting sqref="F51">
    <cfRule type="containsText" dxfId="14" priority="5" operator="containsText" text="&lt;">
      <formula>NOT(ISERROR(SEARCH("&lt;",F51)))</formula>
    </cfRule>
  </conditionalFormatting>
  <conditionalFormatting sqref="G51">
    <cfRule type="containsText" dxfId="13" priority="3" operator="containsText" text="&lt;">
      <formula>NOT(ISERROR(SEARCH("&lt;",G51)))</formula>
    </cfRule>
  </conditionalFormatting>
  <conditionalFormatting sqref="F43:G43">
    <cfRule type="containsText" dxfId="12" priority="1" operator="containsText" text="&lt;">
      <formula>NOT(ISERROR(SEARCH("&lt;",F43)))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" operator="containsText" id="{38A6CB25-9D03-4A4A-B3D2-6D3A4135C615}">
            <xm:f>NOT(ISERROR(SEARCH($AD$18,G13)))</xm:f>
            <xm:f>$AD$18</xm:f>
            <x14:dxf>
              <fill>
                <patternFill>
                  <bgColor theme="0"/>
                </patternFill>
              </fill>
            </x14:dxf>
          </x14:cfRule>
          <xm:sqref>G13:H23</xm:sqref>
        </x14:conditionalFormatting>
        <x14:conditionalFormatting xmlns:xm="http://schemas.microsoft.com/office/excel/2006/main">
          <x14:cfRule type="containsText" priority="22" operator="containsText" id="{DE98057D-AEA3-4EE7-B5A2-3435C5C546AA}">
            <xm:f>NOT(ISERROR(SEARCH($AD$18,G24)))</xm:f>
            <xm:f>$AD$18</xm:f>
            <x14:dxf>
              <fill>
                <patternFill>
                  <bgColor theme="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20" operator="containsText" id="{3D1B7024-709E-4CDB-9EB2-425923FDD89B}">
            <xm:f>NOT(ISERROR(SEARCH($AD$18,H24)))</xm:f>
            <xm:f>$AD$18</xm:f>
            <x14:dxf>
              <fill>
                <patternFill>
                  <bgColor theme="0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18" operator="containsText" id="{5F75B2DB-C66D-42A5-AD53-04AE56679748}">
            <xm:f>NOT(ISERROR(SEARCH($AD$18,G28)))</xm:f>
            <xm:f>$AD$18</xm:f>
            <x14:dxf>
              <fill>
                <patternFill>
                  <bgColor theme="0"/>
                </patternFill>
              </fill>
            </x14:dxf>
          </x14:cfRule>
          <xm:sqref>G28:H34</xm:sqref>
        </x14:conditionalFormatting>
        <x14:conditionalFormatting xmlns:xm="http://schemas.microsoft.com/office/excel/2006/main">
          <x14:cfRule type="containsText" priority="16" operator="containsText" id="{630458EB-75F6-4350-8BEA-3508F38E77E1}">
            <xm:f>NOT(ISERROR(SEARCH($AD$18,G35)))</xm:f>
            <xm:f>$AD$18</xm:f>
            <x14:dxf>
              <fill>
                <patternFill>
                  <bgColor theme="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14" operator="containsText" id="{46778FC4-347C-4A15-AF84-345407CBF259}">
            <xm:f>NOT(ISERROR(SEARCH($AD$18,H35)))</xm:f>
            <xm:f>$AD$18</xm:f>
            <x14:dxf>
              <fill>
                <patternFill>
                  <bgColor theme="0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ontainsText" priority="12" operator="containsText" id="{99B103BF-6EA6-476C-859A-475C0A34F0E8}">
            <xm:f>NOT(ISERROR(SEARCH($AD$18,H38)))</xm:f>
            <xm:f>$AD$18</xm:f>
            <x14:dxf>
              <fill>
                <patternFill>
                  <bgColor theme="0"/>
                </patternFill>
              </fill>
            </x14:dxf>
          </x14:cfRule>
          <xm:sqref>H38:I38</xm:sqref>
        </x14:conditionalFormatting>
        <x14:conditionalFormatting xmlns:xm="http://schemas.microsoft.com/office/excel/2006/main">
          <x14:cfRule type="containsText" priority="10" operator="containsText" id="{8F00003B-7DC5-4269-8AC8-E2106365C31F}">
            <xm:f>NOT(ISERROR(SEARCH($AD$18,G27)))</xm:f>
            <xm:f>$AD$18</xm:f>
            <x14:dxf>
              <fill>
                <patternFill>
                  <bgColor theme="0"/>
                </patternFill>
              </fill>
            </x14:dxf>
          </x14:cfRule>
          <xm:sqref>G27:H27</xm:sqref>
        </x14:conditionalFormatting>
        <x14:conditionalFormatting xmlns:xm="http://schemas.microsoft.com/office/excel/2006/main">
          <x14:cfRule type="containsText" priority="8" operator="containsText" id="{930029A7-85F8-4520-97FB-53FDDCD67830}">
            <xm:f>NOT(ISERROR(SEARCH($AD$18,F44)))</xm:f>
            <xm:f>$AD$18</xm:f>
            <x14:dxf>
              <fill>
                <patternFill>
                  <bgColor theme="0"/>
                </patternFill>
              </fill>
            </x14:dxf>
          </x14:cfRule>
          <xm:sqref>F44:G50</xm:sqref>
        </x14:conditionalFormatting>
        <x14:conditionalFormatting xmlns:xm="http://schemas.microsoft.com/office/excel/2006/main">
          <x14:cfRule type="containsText" priority="6" operator="containsText" id="{5876E789-2F48-483D-868D-C623D46911CC}">
            <xm:f>NOT(ISERROR(SEARCH($AD$18,F51)))</xm:f>
            <xm:f>$AD$18</xm:f>
            <x14:dxf>
              <fill>
                <patternFill>
                  <bgColor theme="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ontainsText" priority="4" operator="containsText" id="{E37AB869-BBB5-4939-BCF8-CAC740DC3AC4}">
            <xm:f>NOT(ISERROR(SEARCH($AD$18,G51)))</xm:f>
            <xm:f>$AD$18</xm:f>
            <x14:dxf>
              <fill>
                <patternFill>
                  <bgColor theme="0"/>
                </patternFill>
              </fill>
            </x14:dxf>
          </x14:cfRule>
          <xm:sqref>G51</xm:sqref>
        </x14:conditionalFormatting>
        <x14:conditionalFormatting xmlns:xm="http://schemas.microsoft.com/office/excel/2006/main">
          <x14:cfRule type="containsText" priority="2" operator="containsText" id="{A7C198FD-623A-4D28-927A-8DBDDAC1EAAF}">
            <xm:f>NOT(ISERROR(SEARCH($AD$18,F43)))</xm:f>
            <xm:f>$AD$18</xm:f>
            <x14:dxf>
              <fill>
                <patternFill>
                  <bgColor theme="0"/>
                </patternFill>
              </fill>
            </x14:dxf>
          </x14:cfRule>
          <xm:sqref>F43:G43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D768-2F87-4FC0-B0F0-0B8846FE8495}">
  <dimension ref="A1"/>
  <sheetViews>
    <sheetView zoomScale="55" zoomScaleNormal="55" workbookViewId="0">
      <selection activeCell="K23" sqref="K2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Landfill Summary</vt:lpstr>
      <vt:lpstr>Landfill Mass Loading</vt:lpstr>
      <vt:lpstr>Percent Comp data</vt:lpstr>
      <vt:lpstr>% Comp Graph</vt:lpstr>
      <vt:lpstr>Landfill age data </vt:lpstr>
      <vt:lpstr>SC Landfill age Graph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Alayna Helmer</dc:creator>
  <cp:lastModifiedBy>Alayna Helmer</cp:lastModifiedBy>
  <dcterms:created xsi:type="dcterms:W3CDTF">2021-05-18T14:13:59Z</dcterms:created>
  <dcterms:modified xsi:type="dcterms:W3CDTF">2021-09-23T20:31:31Z</dcterms:modified>
</cp:coreProperties>
</file>