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9622e146f2de41c/Documents/GitHub/DataFlow/"/>
    </mc:Choice>
  </mc:AlternateContent>
  <xr:revisionPtr revIDLastSave="143" documentId="13_ncr:1_{0940EE28-E762-4234-BA62-58E3B9D1D267}" xr6:coauthVersionLast="47" xr6:coauthVersionMax="47" xr10:uidLastSave="{B94B1639-02AA-4D81-83D0-45E627EA35D8}"/>
  <bookViews>
    <workbookView xWindow="34620" yWindow="1635" windowWidth="21675" windowHeight="20730" activeTab="6" xr2:uid="{D3089677-3F36-4795-9B26-0BDE8E67A95B}"/>
  </bookViews>
  <sheets>
    <sheet name="Capture4 Raw Data" sheetId="1" r:id="rId1"/>
    <sheet name="ExtrV" sheetId="9" r:id="rId2"/>
    <sheet name="Sheet1" sheetId="10" r:id="rId3"/>
    <sheet name="Magnet" sheetId="3" r:id="rId4"/>
    <sheet name="AMU" sheetId="4" r:id="rId5"/>
    <sheet name="Logic Analyzer" sheetId="7" r:id="rId6"/>
    <sheet name="Decoder Ring" sheetId="5" r:id="rId7"/>
    <sheet name="Action Items" sheetId="8" r:id="rId8"/>
  </sheets>
  <definedNames>
    <definedName name="_xlnm._FilterDatabase" localSheetId="4" hidden="1">AMU!$A$25:$Z$203</definedName>
    <definedName name="_xlnm._FilterDatabase" localSheetId="1" hidden="1">ExtrV!$A$31:$AB$498</definedName>
    <definedName name="_xlnm._FilterDatabase" localSheetId="3" hidden="1">Magnet!$A$26:$AD$280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0" i="5" l="1"/>
  <c r="F265" i="5"/>
  <c r="F259" i="5"/>
  <c r="F264" i="5"/>
  <c r="F258" i="5"/>
  <c r="F252" i="5"/>
  <c r="F247" i="5"/>
  <c r="F251" i="5"/>
  <c r="F246" i="5"/>
  <c r="F241" i="5"/>
  <c r="F236" i="5"/>
  <c r="F240" i="5"/>
  <c r="F235" i="5"/>
  <c r="F227" i="5"/>
  <c r="L226" i="5"/>
  <c r="F226" i="5"/>
  <c r="L225" i="5"/>
  <c r="F225" i="5"/>
  <c r="L219" i="5"/>
  <c r="F219" i="5"/>
  <c r="L218" i="5"/>
  <c r="F218" i="5"/>
  <c r="L212" i="5"/>
  <c r="F212" i="5"/>
  <c r="L211" i="5"/>
  <c r="F211" i="5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AA32" i="9"/>
  <c r="AB32" i="9"/>
  <c r="AC32" i="9"/>
  <c r="AD32" i="9"/>
  <c r="AA33" i="9"/>
  <c r="AB33" i="9"/>
  <c r="AC33" i="9"/>
  <c r="AD33" i="9"/>
  <c r="AA34" i="9"/>
  <c r="AB34" i="9"/>
  <c r="AC34" i="9"/>
  <c r="AD34" i="9"/>
  <c r="AA38" i="9"/>
  <c r="AB38" i="9" s="1"/>
  <c r="AC38" i="9"/>
  <c r="AD38" i="9"/>
  <c r="AA39" i="9"/>
  <c r="AB39" i="9"/>
  <c r="AC39" i="9"/>
  <c r="AD39" i="9"/>
  <c r="AA40" i="9"/>
  <c r="AB40" i="9" s="1"/>
  <c r="AC40" i="9"/>
  <c r="AD40" i="9"/>
  <c r="AA44" i="9"/>
  <c r="AB44" i="9" s="1"/>
  <c r="AC44" i="9"/>
  <c r="AD44" i="9"/>
  <c r="AA45" i="9"/>
  <c r="AB45" i="9" s="1"/>
  <c r="AC45" i="9"/>
  <c r="AD45" i="9"/>
  <c r="AA46" i="9"/>
  <c r="AB46" i="9"/>
  <c r="AC46" i="9"/>
  <c r="AD46" i="9"/>
  <c r="AA50" i="9"/>
  <c r="AB50" i="9"/>
  <c r="AC50" i="9"/>
  <c r="AD50" i="9"/>
  <c r="AA51" i="9"/>
  <c r="AB51" i="9"/>
  <c r="AC51" i="9"/>
  <c r="AD51" i="9"/>
  <c r="AA52" i="9"/>
  <c r="AB52" i="9"/>
  <c r="AC52" i="9"/>
  <c r="AD52" i="9"/>
  <c r="AA56" i="9"/>
  <c r="AB56" i="9"/>
  <c r="AC56" i="9"/>
  <c r="AD56" i="9"/>
  <c r="AA57" i="9"/>
  <c r="AB57" i="9"/>
  <c r="AC57" i="9"/>
  <c r="AD57" i="9"/>
  <c r="AA58" i="9"/>
  <c r="AB58" i="9"/>
  <c r="AC58" i="9"/>
  <c r="AD58" i="9"/>
  <c r="AA59" i="9"/>
  <c r="AB59" i="9"/>
  <c r="AC59" i="9"/>
  <c r="AD59" i="9"/>
  <c r="AA63" i="9"/>
  <c r="AB63" i="9"/>
  <c r="AC63" i="9"/>
  <c r="AD63" i="9"/>
  <c r="AA64" i="9"/>
  <c r="AB64" i="9"/>
  <c r="AC64" i="9"/>
  <c r="AD64" i="9"/>
  <c r="AA65" i="9"/>
  <c r="AB65" i="9"/>
  <c r="AC65" i="9"/>
  <c r="AD65" i="9"/>
  <c r="AA69" i="9"/>
  <c r="AB69" i="9"/>
  <c r="AC69" i="9"/>
  <c r="AD69" i="9"/>
  <c r="AA70" i="9"/>
  <c r="AB70" i="9"/>
  <c r="AC70" i="9"/>
  <c r="AD70" i="9"/>
  <c r="AA71" i="9"/>
  <c r="AB71" i="9"/>
  <c r="AC71" i="9"/>
  <c r="AD71" i="9"/>
  <c r="AA75" i="9"/>
  <c r="AB75" i="9" s="1"/>
  <c r="AC75" i="9"/>
  <c r="AD75" i="9"/>
  <c r="AA76" i="9"/>
  <c r="AB76" i="9"/>
  <c r="AC76" i="9"/>
  <c r="AD76" i="9"/>
  <c r="AA77" i="9"/>
  <c r="AB77" i="9"/>
  <c r="AC77" i="9"/>
  <c r="AD77" i="9"/>
  <c r="AA82" i="9"/>
  <c r="AB82" i="9"/>
  <c r="AC82" i="9"/>
  <c r="AD82" i="9"/>
  <c r="AA83" i="9"/>
  <c r="AB83" i="9" s="1"/>
  <c r="AC83" i="9"/>
  <c r="AD83" i="9"/>
  <c r="AA84" i="9"/>
  <c r="AB84" i="9"/>
  <c r="AC84" i="9"/>
  <c r="AD84" i="9"/>
  <c r="AA89" i="9"/>
  <c r="AB89" i="9"/>
  <c r="AC89" i="9"/>
  <c r="AD89" i="9"/>
  <c r="AA90" i="9"/>
  <c r="AB90" i="9"/>
  <c r="AC90" i="9"/>
  <c r="AD90" i="9"/>
  <c r="AA91" i="9"/>
  <c r="AB91" i="9"/>
  <c r="AC91" i="9"/>
  <c r="AD91" i="9"/>
  <c r="AA96" i="9"/>
  <c r="AB96" i="9"/>
  <c r="AC96" i="9"/>
  <c r="AD96" i="9"/>
  <c r="AA97" i="9"/>
  <c r="AB97" i="9"/>
  <c r="AC97" i="9"/>
  <c r="AD97" i="9"/>
  <c r="AA98" i="9"/>
  <c r="AB98" i="9"/>
  <c r="AC98" i="9"/>
  <c r="AD98" i="9"/>
  <c r="AA102" i="9"/>
  <c r="AB102" i="9"/>
  <c r="AC102" i="9"/>
  <c r="AD102" i="9"/>
  <c r="AA103" i="9"/>
  <c r="AB103" i="9"/>
  <c r="AC103" i="9"/>
  <c r="AD103" i="9"/>
  <c r="AA104" i="9"/>
  <c r="AB104" i="9"/>
  <c r="AC104" i="9"/>
  <c r="AD104" i="9"/>
  <c r="AA109" i="9"/>
  <c r="AB109" i="9"/>
  <c r="AC109" i="9"/>
  <c r="AD109" i="9"/>
  <c r="AA110" i="9"/>
  <c r="AB110" i="9"/>
  <c r="AC110" i="9"/>
  <c r="AD110" i="9"/>
  <c r="AA111" i="9"/>
  <c r="AB111" i="9"/>
  <c r="AC111" i="9"/>
  <c r="AD111" i="9"/>
  <c r="AA112" i="9"/>
  <c r="AB112" i="9"/>
  <c r="AC112" i="9"/>
  <c r="AD112" i="9"/>
  <c r="AA116" i="9"/>
  <c r="AB116" i="9"/>
  <c r="AC116" i="9"/>
  <c r="AD116" i="9"/>
  <c r="AA117" i="9"/>
  <c r="AB117" i="9"/>
  <c r="AC117" i="9"/>
  <c r="AD117" i="9"/>
  <c r="AA118" i="9"/>
  <c r="AB118" i="9"/>
  <c r="AC118" i="9"/>
  <c r="AD118" i="9"/>
  <c r="AA122" i="9"/>
  <c r="AB122" i="9"/>
  <c r="AC122" i="9"/>
  <c r="AD122" i="9"/>
  <c r="AA123" i="9"/>
  <c r="AB123" i="9"/>
  <c r="AC123" i="9"/>
  <c r="AD123" i="9"/>
  <c r="AA124" i="9"/>
  <c r="AB124" i="9"/>
  <c r="AC124" i="9"/>
  <c r="AD124" i="9"/>
  <c r="AA128" i="9"/>
  <c r="AB128" i="9"/>
  <c r="AC128" i="9"/>
  <c r="AD128" i="9"/>
  <c r="AA129" i="9"/>
  <c r="AB129" i="9"/>
  <c r="AC129" i="9"/>
  <c r="AD129" i="9"/>
  <c r="AA130" i="9"/>
  <c r="AB130" i="9"/>
  <c r="AC130" i="9"/>
  <c r="AD130" i="9"/>
  <c r="AA134" i="9"/>
  <c r="AB134" i="9"/>
  <c r="AC134" i="9"/>
  <c r="AD134" i="9"/>
  <c r="AA135" i="9"/>
  <c r="AB135" i="9"/>
  <c r="AC135" i="9"/>
  <c r="AD135" i="9"/>
  <c r="AA136" i="9"/>
  <c r="AB136" i="9"/>
  <c r="AC136" i="9"/>
  <c r="AD136" i="9"/>
  <c r="AA140" i="9"/>
  <c r="AB140" i="9"/>
  <c r="AC140" i="9"/>
  <c r="AD140" i="9"/>
  <c r="AA141" i="9"/>
  <c r="AB141" i="9"/>
  <c r="AC141" i="9"/>
  <c r="AD141" i="9"/>
  <c r="AA142" i="9"/>
  <c r="AB142" i="9"/>
  <c r="AC142" i="9"/>
  <c r="AD142" i="9"/>
  <c r="AA146" i="9"/>
  <c r="AB146" i="9"/>
  <c r="AC146" i="9"/>
  <c r="AD146" i="9"/>
  <c r="AA147" i="9"/>
  <c r="AB147" i="9"/>
  <c r="AC147" i="9"/>
  <c r="AD147" i="9"/>
  <c r="AA148" i="9"/>
  <c r="AB148" i="9"/>
  <c r="AC148" i="9"/>
  <c r="AD148" i="9"/>
  <c r="AA152" i="9"/>
  <c r="AB152" i="9"/>
  <c r="AC152" i="9"/>
  <c r="AD152" i="9"/>
  <c r="AA153" i="9"/>
  <c r="AB153" i="9"/>
  <c r="AC153" i="9"/>
  <c r="AD153" i="9"/>
  <c r="AA154" i="9"/>
  <c r="AB154" i="9"/>
  <c r="AC154" i="9"/>
  <c r="AD154" i="9"/>
  <c r="AA158" i="9"/>
  <c r="AB158" i="9"/>
  <c r="AC158" i="9"/>
  <c r="AD158" i="9"/>
  <c r="AA159" i="9"/>
  <c r="AB159" i="9"/>
  <c r="AC159" i="9"/>
  <c r="AD159" i="9"/>
  <c r="AA160" i="9"/>
  <c r="AB160" i="9"/>
  <c r="AC160" i="9"/>
  <c r="AD160" i="9"/>
  <c r="AA164" i="9"/>
  <c r="AB164" i="9"/>
  <c r="AC164" i="9"/>
  <c r="AD164" i="9"/>
  <c r="AA165" i="9"/>
  <c r="AB165" i="9"/>
  <c r="AC165" i="9"/>
  <c r="AD165" i="9"/>
  <c r="AA166" i="9"/>
  <c r="AB166" i="9"/>
  <c r="AC166" i="9"/>
  <c r="AD166" i="9"/>
  <c r="AA170" i="9"/>
  <c r="AB170" i="9"/>
  <c r="AC170" i="9"/>
  <c r="AD170" i="9"/>
  <c r="AA171" i="9"/>
  <c r="AB171" i="9"/>
  <c r="AC171" i="9"/>
  <c r="AD171" i="9"/>
  <c r="AA172" i="9"/>
  <c r="AB172" i="9"/>
  <c r="AC172" i="9"/>
  <c r="AD172" i="9"/>
  <c r="AA176" i="9"/>
  <c r="AB176" i="9"/>
  <c r="AC176" i="9"/>
  <c r="AD176" i="9"/>
  <c r="AA177" i="9"/>
  <c r="AB177" i="9"/>
  <c r="AC177" i="9"/>
  <c r="AD177" i="9"/>
  <c r="AA178" i="9"/>
  <c r="AB178" i="9"/>
  <c r="AC178" i="9"/>
  <c r="AD178" i="9"/>
  <c r="AA182" i="9"/>
  <c r="AB182" i="9"/>
  <c r="AC182" i="9"/>
  <c r="AD182" i="9"/>
  <c r="AA183" i="9"/>
  <c r="AB183" i="9"/>
  <c r="AC183" i="9"/>
  <c r="AD183" i="9"/>
  <c r="AA184" i="9"/>
  <c r="AB184" i="9"/>
  <c r="AC184" i="9"/>
  <c r="AD184" i="9"/>
  <c r="AA188" i="9"/>
  <c r="AB188" i="9"/>
  <c r="AC188" i="9"/>
  <c r="AD188" i="9"/>
  <c r="AA189" i="9"/>
  <c r="AB189" i="9"/>
  <c r="AC189" i="9"/>
  <c r="AD189" i="9"/>
  <c r="AA190" i="9"/>
  <c r="AB190" i="9"/>
  <c r="AC190" i="9"/>
  <c r="AD190" i="9"/>
  <c r="AA194" i="9"/>
  <c r="AB194" i="9"/>
  <c r="AC194" i="9"/>
  <c r="AD194" i="9"/>
  <c r="AA195" i="9"/>
  <c r="AB195" i="9"/>
  <c r="AC195" i="9"/>
  <c r="AD195" i="9"/>
  <c r="AA196" i="9"/>
  <c r="AB196" i="9"/>
  <c r="AC196" i="9"/>
  <c r="AD196" i="9"/>
  <c r="AA200" i="9"/>
  <c r="AB200" i="9"/>
  <c r="AC200" i="9"/>
  <c r="AD200" i="9"/>
  <c r="AA201" i="9"/>
  <c r="AB201" i="9"/>
  <c r="AC201" i="9"/>
  <c r="AD201" i="9"/>
  <c r="AA202" i="9"/>
  <c r="AB202" i="9"/>
  <c r="AC202" i="9"/>
  <c r="AD202" i="9"/>
  <c r="AA206" i="9"/>
  <c r="AB206" i="9"/>
  <c r="AC206" i="9"/>
  <c r="AD206" i="9"/>
  <c r="AA207" i="9"/>
  <c r="AB207" i="9"/>
  <c r="AC207" i="9"/>
  <c r="AD207" i="9"/>
  <c r="AA208" i="9"/>
  <c r="AB208" i="9"/>
  <c r="AC208" i="9"/>
  <c r="AD208" i="9"/>
  <c r="AA212" i="9"/>
  <c r="AB212" i="9"/>
  <c r="AC212" i="9"/>
  <c r="AD212" i="9"/>
  <c r="AA213" i="9"/>
  <c r="AB213" i="9"/>
  <c r="AC213" i="9"/>
  <c r="AD213" i="9"/>
  <c r="AA214" i="9"/>
  <c r="AB214" i="9"/>
  <c r="AC214" i="9"/>
  <c r="AD214" i="9"/>
  <c r="AA218" i="9"/>
  <c r="AB218" i="9"/>
  <c r="AC218" i="9"/>
  <c r="AD218" i="9"/>
  <c r="AA219" i="9"/>
  <c r="AB219" i="9"/>
  <c r="AC219" i="9"/>
  <c r="AD219" i="9"/>
  <c r="AA220" i="9"/>
  <c r="AB220" i="9"/>
  <c r="AC220" i="9"/>
  <c r="AD220" i="9"/>
  <c r="AA224" i="9"/>
  <c r="AB224" i="9"/>
  <c r="AC224" i="9"/>
  <c r="AD224" i="9"/>
  <c r="AA225" i="9"/>
  <c r="AB225" i="9"/>
  <c r="AC225" i="9"/>
  <c r="AD225" i="9"/>
  <c r="AA226" i="9"/>
  <c r="AB226" i="9"/>
  <c r="AC226" i="9"/>
  <c r="AD226" i="9"/>
  <c r="AA229" i="9"/>
  <c r="AB229" i="9"/>
  <c r="AC229" i="9"/>
  <c r="AD229" i="9"/>
  <c r="AA230" i="9"/>
  <c r="AB230" i="9"/>
  <c r="AC230" i="9"/>
  <c r="AD230" i="9"/>
  <c r="AA231" i="9"/>
  <c r="AB231" i="9"/>
  <c r="AC231" i="9"/>
  <c r="AD231" i="9"/>
  <c r="AA235" i="9"/>
  <c r="AB235" i="9"/>
  <c r="AC235" i="9"/>
  <c r="AD235" i="9"/>
  <c r="AA236" i="9"/>
  <c r="AB236" i="9"/>
  <c r="AC236" i="9"/>
  <c r="AD236" i="9"/>
  <c r="AA237" i="9"/>
  <c r="AB237" i="9"/>
  <c r="AC237" i="9"/>
  <c r="AD237" i="9"/>
  <c r="AA241" i="9"/>
  <c r="AB241" i="9"/>
  <c r="AC241" i="9"/>
  <c r="AD241" i="9"/>
  <c r="AA242" i="9"/>
  <c r="AB242" i="9"/>
  <c r="AC242" i="9"/>
  <c r="AD242" i="9"/>
  <c r="AA243" i="9"/>
  <c r="AB243" i="9"/>
  <c r="AC243" i="9"/>
  <c r="AD243" i="9"/>
  <c r="AA247" i="9"/>
  <c r="AB247" i="9"/>
  <c r="AC247" i="9"/>
  <c r="AD247" i="9"/>
  <c r="AA248" i="9"/>
  <c r="AB248" i="9"/>
  <c r="AC248" i="9"/>
  <c r="AD248" i="9"/>
  <c r="AA249" i="9"/>
  <c r="AB249" i="9"/>
  <c r="AC249" i="9"/>
  <c r="AD249" i="9"/>
  <c r="AA253" i="9"/>
  <c r="AB253" i="9"/>
  <c r="AC253" i="9"/>
  <c r="AD253" i="9"/>
  <c r="AA254" i="9"/>
  <c r="AB254" i="9"/>
  <c r="AC254" i="9"/>
  <c r="AD254" i="9"/>
  <c r="AA255" i="9"/>
  <c r="AB255" i="9"/>
  <c r="AC255" i="9"/>
  <c r="AD255" i="9"/>
  <c r="AA259" i="9"/>
  <c r="AB259" i="9"/>
  <c r="AC259" i="9"/>
  <c r="AD259" i="9"/>
  <c r="AA260" i="9"/>
  <c r="AB260" i="9"/>
  <c r="AC260" i="9"/>
  <c r="AD260" i="9"/>
  <c r="AA261" i="9"/>
  <c r="AB261" i="9"/>
  <c r="AC261" i="9"/>
  <c r="AD261" i="9"/>
  <c r="AA265" i="9"/>
  <c r="AB265" i="9"/>
  <c r="AC265" i="9"/>
  <c r="AD265" i="9"/>
  <c r="AA266" i="9"/>
  <c r="AB266" i="9"/>
  <c r="AC266" i="9"/>
  <c r="AD266" i="9"/>
  <c r="AA267" i="9"/>
  <c r="AB267" i="9"/>
  <c r="AC267" i="9"/>
  <c r="AD267" i="9"/>
  <c r="AA271" i="9"/>
  <c r="AB271" i="9"/>
  <c r="AC271" i="9"/>
  <c r="AD271" i="9"/>
  <c r="AA272" i="9"/>
  <c r="AB272" i="9"/>
  <c r="AC272" i="9"/>
  <c r="AD272" i="9"/>
  <c r="AA273" i="9"/>
  <c r="AB273" i="9"/>
  <c r="AC273" i="9"/>
  <c r="AD273" i="9"/>
  <c r="AA277" i="9"/>
  <c r="AB277" i="9"/>
  <c r="AC277" i="9"/>
  <c r="AD277" i="9"/>
  <c r="AA278" i="9"/>
  <c r="AB278" i="9"/>
  <c r="AC278" i="9"/>
  <c r="AD278" i="9"/>
  <c r="AA279" i="9"/>
  <c r="AB279" i="9"/>
  <c r="AC279" i="9"/>
  <c r="AD279" i="9"/>
  <c r="AA283" i="9"/>
  <c r="AB283" i="9"/>
  <c r="AC283" i="9"/>
  <c r="AD283" i="9"/>
  <c r="AA284" i="9"/>
  <c r="AB284" i="9"/>
  <c r="AC284" i="9"/>
  <c r="AD284" i="9"/>
  <c r="AA285" i="9"/>
  <c r="AB285" i="9"/>
  <c r="AC285" i="9"/>
  <c r="AD285" i="9"/>
  <c r="AA289" i="9"/>
  <c r="AB289" i="9"/>
  <c r="AC289" i="9"/>
  <c r="AD289" i="9"/>
  <c r="AA290" i="9"/>
  <c r="AB290" i="9"/>
  <c r="AC290" i="9"/>
  <c r="AD290" i="9"/>
  <c r="AA291" i="9"/>
  <c r="AB291" i="9"/>
  <c r="AC291" i="9"/>
  <c r="AD291" i="9"/>
  <c r="AA295" i="9"/>
  <c r="AB295" i="9"/>
  <c r="AC295" i="9"/>
  <c r="AD295" i="9"/>
  <c r="AA296" i="9"/>
  <c r="AB296" i="9"/>
  <c r="AC296" i="9"/>
  <c r="AD296" i="9"/>
  <c r="AA297" i="9"/>
  <c r="AB297" i="9"/>
  <c r="AC297" i="9"/>
  <c r="AD297" i="9"/>
  <c r="AA302" i="9"/>
  <c r="AB302" i="9"/>
  <c r="AC302" i="9"/>
  <c r="AD302" i="9"/>
  <c r="AA303" i="9"/>
  <c r="AB303" i="9"/>
  <c r="AC303" i="9"/>
  <c r="AD303" i="9"/>
  <c r="AA304" i="9"/>
  <c r="AB304" i="9"/>
  <c r="AC304" i="9"/>
  <c r="AD304" i="9"/>
  <c r="AA308" i="9"/>
  <c r="AB308" i="9"/>
  <c r="AC308" i="9"/>
  <c r="AD308" i="9"/>
  <c r="AA309" i="9"/>
  <c r="AB309" i="9"/>
  <c r="AC309" i="9"/>
  <c r="AD309" i="9"/>
  <c r="AA310" i="9"/>
  <c r="AB310" i="9"/>
  <c r="AC310" i="9"/>
  <c r="AD310" i="9"/>
  <c r="AA314" i="9"/>
  <c r="AB314" i="9"/>
  <c r="AC314" i="9"/>
  <c r="AD314" i="9"/>
  <c r="AA315" i="9"/>
  <c r="AB315" i="9"/>
  <c r="AC315" i="9"/>
  <c r="AD315" i="9"/>
  <c r="AA316" i="9"/>
  <c r="AB316" i="9"/>
  <c r="AC316" i="9"/>
  <c r="AD316" i="9"/>
  <c r="AA320" i="9"/>
  <c r="AB320" i="9"/>
  <c r="AC320" i="9"/>
  <c r="AD320" i="9"/>
  <c r="AA321" i="9"/>
  <c r="AB321" i="9"/>
  <c r="AC321" i="9"/>
  <c r="AD321" i="9"/>
  <c r="AA322" i="9"/>
  <c r="AB322" i="9"/>
  <c r="AC322" i="9"/>
  <c r="AD322" i="9"/>
  <c r="AA326" i="9"/>
  <c r="AB326" i="9"/>
  <c r="AC326" i="9"/>
  <c r="AD326" i="9"/>
  <c r="AA327" i="9"/>
  <c r="AB327" i="9"/>
  <c r="AC327" i="9"/>
  <c r="AD327" i="9"/>
  <c r="AA328" i="9"/>
  <c r="AB328" i="9"/>
  <c r="AC328" i="9"/>
  <c r="AD328" i="9"/>
  <c r="AA332" i="9"/>
  <c r="AB332" i="9"/>
  <c r="AC332" i="9"/>
  <c r="AD332" i="9"/>
  <c r="AA333" i="9"/>
  <c r="AB333" i="9"/>
  <c r="AC333" i="9"/>
  <c r="AD333" i="9"/>
  <c r="AA334" i="9"/>
  <c r="AB334" i="9"/>
  <c r="AC334" i="9"/>
  <c r="AD334" i="9"/>
  <c r="AA338" i="9"/>
  <c r="AB338" i="9"/>
  <c r="AC338" i="9"/>
  <c r="AD338" i="9"/>
  <c r="AA339" i="9"/>
  <c r="AB339" i="9"/>
  <c r="AC339" i="9"/>
  <c r="AD339" i="9"/>
  <c r="AA340" i="9"/>
  <c r="AB340" i="9"/>
  <c r="AC340" i="9"/>
  <c r="AD340" i="9"/>
  <c r="AA344" i="9"/>
  <c r="AB344" i="9"/>
  <c r="AC344" i="9"/>
  <c r="AD344" i="9"/>
  <c r="AA345" i="9"/>
  <c r="AB345" i="9"/>
  <c r="AC345" i="9"/>
  <c r="AD345" i="9"/>
  <c r="AA346" i="9"/>
  <c r="AB346" i="9"/>
  <c r="AC346" i="9"/>
  <c r="AD346" i="9"/>
  <c r="AG503" i="9"/>
  <c r="AI503" i="9" s="1"/>
  <c r="AH503" i="9"/>
  <c r="AX503" i="9"/>
  <c r="AY503" i="9"/>
  <c r="BA503" i="9"/>
  <c r="AG504" i="9"/>
  <c r="AX504" i="9"/>
  <c r="AY504" i="9"/>
  <c r="BA504" i="9"/>
  <c r="L505" i="9"/>
  <c r="O505" i="9"/>
  <c r="AG505" i="9"/>
  <c r="AX505" i="9"/>
  <c r="BA505" i="9" s="1"/>
  <c r="AY505" i="9"/>
  <c r="L506" i="9"/>
  <c r="O506" i="9"/>
  <c r="AG506" i="9"/>
  <c r="AX506" i="9"/>
  <c r="AY506" i="9"/>
  <c r="BA506" i="9"/>
  <c r="L507" i="9"/>
  <c r="O507" i="9"/>
  <c r="AG507" i="9"/>
  <c r="AX507" i="9"/>
  <c r="BA507" i="9" s="1"/>
  <c r="AY507" i="9"/>
  <c r="L508" i="9"/>
  <c r="O508" i="9"/>
  <c r="AG508" i="9"/>
  <c r="AX508" i="9"/>
  <c r="AY508" i="9"/>
  <c r="BA508" i="9"/>
  <c r="L509" i="9"/>
  <c r="O509" i="9"/>
  <c r="AG509" i="9"/>
  <c r="AX509" i="9"/>
  <c r="BA509" i="9" s="1"/>
  <c r="AY509" i="9"/>
  <c r="L510" i="9"/>
  <c r="O510" i="9"/>
  <c r="AG510" i="9"/>
  <c r="AX510" i="9"/>
  <c r="AY510" i="9"/>
  <c r="BA510" i="9"/>
  <c r="L511" i="9"/>
  <c r="O511" i="9"/>
  <c r="AG511" i="9"/>
  <c r="AX511" i="9"/>
  <c r="BA511" i="9" s="1"/>
  <c r="AY511" i="9"/>
  <c r="L512" i="9"/>
  <c r="O512" i="9"/>
  <c r="AG512" i="9"/>
  <c r="AX512" i="9"/>
  <c r="AY512" i="9"/>
  <c r="BA512" i="9"/>
  <c r="L513" i="9"/>
  <c r="O513" i="9"/>
  <c r="AG513" i="9"/>
  <c r="AX513" i="9"/>
  <c r="BA513" i="9" s="1"/>
  <c r="AY513" i="9"/>
  <c r="L514" i="9"/>
  <c r="O514" i="9"/>
  <c r="AG514" i="9"/>
  <c r="AX514" i="9"/>
  <c r="AY514" i="9"/>
  <c r="BA514" i="9"/>
  <c r="L515" i="9"/>
  <c r="O515" i="9"/>
  <c r="AG515" i="9"/>
  <c r="AX515" i="9"/>
  <c r="BA515" i="9" s="1"/>
  <c r="AY515" i="9"/>
  <c r="L516" i="9"/>
  <c r="O516" i="9"/>
  <c r="AG516" i="9"/>
  <c r="AX516" i="9"/>
  <c r="AY516" i="9"/>
  <c r="BA516" i="9"/>
  <c r="L517" i="9"/>
  <c r="O517" i="9"/>
  <c r="AG517" i="9"/>
  <c r="AX517" i="9"/>
  <c r="BA517" i="9" s="1"/>
  <c r="AY517" i="9"/>
  <c r="L518" i="9"/>
  <c r="O518" i="9"/>
  <c r="AG518" i="9"/>
  <c r="AX518" i="9"/>
  <c r="AY518" i="9"/>
  <c r="BA518" i="9"/>
  <c r="L519" i="9"/>
  <c r="O519" i="9"/>
  <c r="AG519" i="9"/>
  <c r="AX519" i="9"/>
  <c r="BA519" i="9" s="1"/>
  <c r="AY519" i="9"/>
  <c r="L520" i="9"/>
  <c r="O520" i="9"/>
  <c r="AG520" i="9"/>
  <c r="AX520" i="9"/>
  <c r="AY520" i="9"/>
  <c r="BA520" i="9"/>
  <c r="L521" i="9"/>
  <c r="O521" i="9"/>
  <c r="AG521" i="9"/>
  <c r="AX521" i="9"/>
  <c r="BA521" i="9" s="1"/>
  <c r="AY521" i="9"/>
  <c r="L522" i="9"/>
  <c r="O522" i="9"/>
  <c r="AG522" i="9"/>
  <c r="AX522" i="9"/>
  <c r="AY522" i="9"/>
  <c r="BA522" i="9"/>
  <c r="L523" i="9"/>
  <c r="O523" i="9"/>
  <c r="AG523" i="9"/>
  <c r="AX523" i="9"/>
  <c r="BA523" i="9" s="1"/>
  <c r="AY523" i="9"/>
  <c r="L524" i="9"/>
  <c r="O524" i="9"/>
  <c r="AG524" i="9"/>
  <c r="AX524" i="9"/>
  <c r="AY524" i="9"/>
  <c r="BA524" i="9"/>
  <c r="L525" i="9"/>
  <c r="O525" i="9"/>
  <c r="AG525" i="9"/>
  <c r="AX525" i="9"/>
  <c r="BA525" i="9" s="1"/>
  <c r="AY525" i="9"/>
  <c r="L526" i="9"/>
  <c r="O526" i="9"/>
  <c r="AG526" i="9"/>
  <c r="AX526" i="9"/>
  <c r="AY526" i="9"/>
  <c r="BA526" i="9"/>
  <c r="L527" i="9"/>
  <c r="O527" i="9"/>
  <c r="AG527" i="9"/>
  <c r="AX527" i="9"/>
  <c r="BA527" i="9" s="1"/>
  <c r="AY527" i="9"/>
  <c r="L528" i="9"/>
  <c r="O528" i="9"/>
  <c r="AG528" i="9"/>
  <c r="AX528" i="9"/>
  <c r="AY528" i="9"/>
  <c r="BA528" i="9"/>
  <c r="L529" i="9"/>
  <c r="O529" i="9"/>
  <c r="AG529" i="9"/>
  <c r="AX529" i="9"/>
  <c r="BA529" i="9" s="1"/>
  <c r="AY529" i="9"/>
  <c r="L530" i="9"/>
  <c r="O530" i="9"/>
  <c r="AG530" i="9"/>
  <c r="AX530" i="9"/>
  <c r="AY530" i="9"/>
  <c r="BA530" i="9"/>
  <c r="L531" i="9"/>
  <c r="O531" i="9"/>
  <c r="AG531" i="9"/>
  <c r="AX531" i="9"/>
  <c r="BA531" i="9" s="1"/>
  <c r="AY531" i="9"/>
  <c r="L532" i="9"/>
  <c r="O532" i="9"/>
  <c r="AG532" i="9"/>
  <c r="AX532" i="9"/>
  <c r="AY532" i="9"/>
  <c r="BA532" i="9"/>
  <c r="L533" i="9"/>
  <c r="O533" i="9"/>
  <c r="AG533" i="9"/>
  <c r="AX533" i="9"/>
  <c r="BA533" i="9" s="1"/>
  <c r="AY533" i="9"/>
  <c r="L534" i="9"/>
  <c r="O534" i="9"/>
  <c r="AG534" i="9"/>
  <c r="AX534" i="9"/>
  <c r="AY534" i="9"/>
  <c r="BA534" i="9"/>
  <c r="L535" i="9"/>
  <c r="O535" i="9"/>
  <c r="AG535" i="9"/>
  <c r="AX535" i="9"/>
  <c r="BA535" i="9" s="1"/>
  <c r="AY535" i="9"/>
  <c r="L536" i="9"/>
  <c r="O536" i="9"/>
  <c r="AG536" i="9"/>
  <c r="AX536" i="9"/>
  <c r="AY536" i="9"/>
  <c r="BA536" i="9"/>
  <c r="L537" i="9"/>
  <c r="O537" i="9"/>
  <c r="AG537" i="9"/>
  <c r="AX537" i="9"/>
  <c r="BA537" i="9" s="1"/>
  <c r="AY537" i="9"/>
  <c r="L538" i="9"/>
  <c r="O538" i="9"/>
  <c r="AG538" i="9"/>
  <c r="AX538" i="9"/>
  <c r="AY538" i="9"/>
  <c r="BA538" i="9"/>
  <c r="L539" i="9"/>
  <c r="O539" i="9"/>
  <c r="AG539" i="9"/>
  <c r="AX539" i="9"/>
  <c r="BA539" i="9" s="1"/>
  <c r="AY539" i="9"/>
  <c r="L540" i="9"/>
  <c r="O540" i="9"/>
  <c r="AG540" i="9"/>
  <c r="AX540" i="9"/>
  <c r="AY540" i="9"/>
  <c r="BA540" i="9"/>
  <c r="L541" i="9"/>
  <c r="O541" i="9"/>
  <c r="AG541" i="9"/>
  <c r="AX541" i="9"/>
  <c r="BA541" i="9" s="1"/>
  <c r="AY541" i="9"/>
  <c r="L542" i="9"/>
  <c r="O542" i="9"/>
  <c r="AG542" i="9"/>
  <c r="AX542" i="9"/>
  <c r="AY542" i="9"/>
  <c r="BA542" i="9"/>
  <c r="L543" i="9"/>
  <c r="O543" i="9"/>
  <c r="AG543" i="9"/>
  <c r="AX543" i="9"/>
  <c r="BA543" i="9" s="1"/>
  <c r="AY543" i="9"/>
  <c r="L544" i="9"/>
  <c r="O544" i="9"/>
  <c r="AG544" i="9"/>
  <c r="AX544" i="9"/>
  <c r="AY544" i="9"/>
  <c r="BA544" i="9"/>
  <c r="L545" i="9"/>
  <c r="O545" i="9"/>
  <c r="AG545" i="9"/>
  <c r="AX545" i="9"/>
  <c r="BA545" i="9" s="1"/>
  <c r="AY545" i="9"/>
  <c r="L546" i="9"/>
  <c r="O546" i="9"/>
  <c r="AG546" i="9"/>
  <c r="AX546" i="9"/>
  <c r="AY546" i="9"/>
  <c r="BA546" i="9"/>
  <c r="L547" i="9"/>
  <c r="O547" i="9"/>
  <c r="AG547" i="9"/>
  <c r="AX547" i="9"/>
  <c r="BA547" i="9" s="1"/>
  <c r="AY547" i="9"/>
  <c r="L548" i="9"/>
  <c r="O548" i="9"/>
  <c r="AG548" i="9"/>
  <c r="AX548" i="9"/>
  <c r="AY548" i="9"/>
  <c r="BA548" i="9"/>
  <c r="L549" i="9"/>
  <c r="O549" i="9"/>
  <c r="AG549" i="9"/>
  <c r="AX549" i="9"/>
  <c r="BA549" i="9" s="1"/>
  <c r="AY549" i="9"/>
  <c r="L550" i="9"/>
  <c r="O550" i="9"/>
  <c r="AG550" i="9"/>
  <c r="AX550" i="9"/>
  <c r="AY550" i="9"/>
  <c r="BA550" i="9"/>
  <c r="L551" i="9"/>
  <c r="O551" i="9"/>
  <c r="AG551" i="9"/>
  <c r="AX551" i="9"/>
  <c r="BA551" i="9" s="1"/>
  <c r="AY551" i="9"/>
  <c r="L552" i="9"/>
  <c r="O552" i="9"/>
  <c r="AG552" i="9"/>
  <c r="AX552" i="9"/>
  <c r="AY552" i="9"/>
  <c r="BA552" i="9"/>
  <c r="L553" i="9"/>
  <c r="O553" i="9"/>
  <c r="AG553" i="9"/>
  <c r="AX553" i="9"/>
  <c r="BA553" i="9" s="1"/>
  <c r="AY553" i="9"/>
  <c r="L554" i="9"/>
  <c r="O554" i="9"/>
  <c r="AG554" i="9"/>
  <c r="AX554" i="9"/>
  <c r="AY554" i="9"/>
  <c r="BA554" i="9"/>
  <c r="L555" i="9"/>
  <c r="O555" i="9"/>
  <c r="AG555" i="9"/>
  <c r="AX555" i="9"/>
  <c r="BA555" i="9" s="1"/>
  <c r="AY555" i="9"/>
  <c r="L556" i="9"/>
  <c r="O556" i="9"/>
  <c r="AG556" i="9"/>
  <c r="AX556" i="9"/>
  <c r="AY556" i="9"/>
  <c r="BA556" i="9"/>
  <c r="L557" i="9"/>
  <c r="O557" i="9"/>
  <c r="AG557" i="9"/>
  <c r="AX557" i="9"/>
  <c r="BA557" i="9" s="1"/>
  <c r="AY557" i="9"/>
  <c r="L558" i="9"/>
  <c r="O558" i="9"/>
  <c r="AG558" i="9"/>
  <c r="AX558" i="9"/>
  <c r="AY558" i="9"/>
  <c r="BA558" i="9"/>
  <c r="L559" i="9"/>
  <c r="O559" i="9"/>
  <c r="AG559" i="9"/>
  <c r="AX559" i="9"/>
  <c r="BA559" i="9" s="1"/>
  <c r="AY559" i="9"/>
  <c r="L560" i="9"/>
  <c r="O560" i="9"/>
  <c r="AG560" i="9"/>
  <c r="AX560" i="9"/>
  <c r="AY560" i="9"/>
  <c r="BA560" i="9"/>
  <c r="L561" i="9"/>
  <c r="O561" i="9"/>
  <c r="AG561" i="9"/>
  <c r="AX561" i="9"/>
  <c r="BA561" i="9" s="1"/>
  <c r="AY561" i="9"/>
  <c r="L562" i="9"/>
  <c r="O562" i="9"/>
  <c r="AG562" i="9"/>
  <c r="AX562" i="9"/>
  <c r="AY562" i="9"/>
  <c r="BA562" i="9"/>
  <c r="L563" i="9"/>
  <c r="O563" i="9"/>
  <c r="AG563" i="9"/>
  <c r="AX563" i="9"/>
  <c r="BA563" i="9" s="1"/>
  <c r="AY563" i="9"/>
  <c r="L564" i="9"/>
  <c r="O564" i="9"/>
  <c r="AG564" i="9"/>
  <c r="AX564" i="9"/>
  <c r="AY564" i="9"/>
  <c r="BA564" i="9"/>
  <c r="L565" i="9"/>
  <c r="O565" i="9"/>
  <c r="AG565" i="9"/>
  <c r="AX565" i="9"/>
  <c r="BA565" i="9" s="1"/>
  <c r="AY565" i="9"/>
  <c r="L566" i="9"/>
  <c r="O566" i="9"/>
  <c r="AG566" i="9"/>
  <c r="AX566" i="9"/>
  <c r="AY566" i="9"/>
  <c r="BA566" i="9"/>
  <c r="L567" i="9"/>
  <c r="O567" i="9"/>
  <c r="AG567" i="9"/>
  <c r="AX567" i="9"/>
  <c r="BA567" i="9" s="1"/>
  <c r="AY567" i="9"/>
  <c r="L568" i="9"/>
  <c r="O568" i="9"/>
  <c r="AG568" i="9"/>
  <c r="AX568" i="9"/>
  <c r="AY568" i="9"/>
  <c r="BA568" i="9"/>
  <c r="L569" i="9"/>
  <c r="O569" i="9"/>
  <c r="AG569" i="9"/>
  <c r="AX569" i="9"/>
  <c r="BA569" i="9" s="1"/>
  <c r="AY569" i="9"/>
  <c r="L570" i="9"/>
  <c r="O570" i="9"/>
  <c r="AG570" i="9"/>
  <c r="AX570" i="9"/>
  <c r="AY570" i="9"/>
  <c r="BA570" i="9"/>
  <c r="L571" i="9"/>
  <c r="O571" i="9"/>
  <c r="AG571" i="9"/>
  <c r="AX571" i="9"/>
  <c r="BA571" i="9" s="1"/>
  <c r="AY571" i="9"/>
  <c r="L572" i="9"/>
  <c r="O572" i="9"/>
  <c r="AG572" i="9"/>
  <c r="AX572" i="9"/>
  <c r="AY572" i="9"/>
  <c r="BA572" i="9"/>
  <c r="L573" i="9"/>
  <c r="O573" i="9"/>
  <c r="AG573" i="9"/>
  <c r="AX573" i="9"/>
  <c r="BA573" i="9" s="1"/>
  <c r="AY573" i="9"/>
  <c r="L574" i="9"/>
  <c r="O574" i="9"/>
  <c r="AG574" i="9"/>
  <c r="AX574" i="9"/>
  <c r="AY574" i="9"/>
  <c r="BA574" i="9"/>
  <c r="L575" i="9"/>
  <c r="O575" i="9"/>
  <c r="AG575" i="9"/>
  <c r="AX575" i="9"/>
  <c r="BA575" i="9" s="1"/>
  <c r="AY575" i="9"/>
  <c r="L576" i="9"/>
  <c r="O576" i="9"/>
  <c r="AG576" i="9"/>
  <c r="AX576" i="9"/>
  <c r="AY576" i="9"/>
  <c r="BA576" i="9"/>
  <c r="L577" i="9"/>
  <c r="O577" i="9"/>
  <c r="AG577" i="9"/>
  <c r="AX577" i="9"/>
  <c r="BA577" i="9" s="1"/>
  <c r="AY577" i="9"/>
  <c r="L578" i="9"/>
  <c r="O578" i="9"/>
  <c r="AG578" i="9"/>
  <c r="AX578" i="9"/>
  <c r="AY578" i="9"/>
  <c r="BA578" i="9"/>
  <c r="L579" i="9"/>
  <c r="O579" i="9"/>
  <c r="AG579" i="9"/>
  <c r="AX579" i="9"/>
  <c r="BA579" i="9" s="1"/>
  <c r="AY579" i="9"/>
  <c r="L580" i="9"/>
  <c r="O580" i="9"/>
  <c r="AG580" i="9"/>
  <c r="AX580" i="9"/>
  <c r="AY580" i="9"/>
  <c r="BA580" i="9"/>
  <c r="L581" i="9"/>
  <c r="O581" i="9"/>
  <c r="AG581" i="9"/>
  <c r="AX581" i="9"/>
  <c r="BA581" i="9" s="1"/>
  <c r="AY581" i="9"/>
  <c r="L582" i="9"/>
  <c r="O582" i="9"/>
  <c r="AG582" i="9"/>
  <c r="AX582" i="9"/>
  <c r="AY582" i="9"/>
  <c r="BA582" i="9"/>
  <c r="L583" i="9"/>
  <c r="O583" i="9"/>
  <c r="AG583" i="9"/>
  <c r="AX583" i="9"/>
  <c r="BA583" i="9" s="1"/>
  <c r="AY583" i="9"/>
  <c r="L584" i="9"/>
  <c r="O584" i="9"/>
  <c r="AG584" i="9"/>
  <c r="AX584" i="9"/>
  <c r="AY584" i="9"/>
  <c r="BA584" i="9"/>
  <c r="L585" i="9"/>
  <c r="O585" i="9"/>
  <c r="AG585" i="9"/>
  <c r="AX585" i="9"/>
  <c r="BA585" i="9" s="1"/>
  <c r="AY585" i="9"/>
  <c r="L586" i="9"/>
  <c r="O586" i="9"/>
  <c r="AG586" i="9"/>
  <c r="AX586" i="9"/>
  <c r="AY586" i="9"/>
  <c r="BA586" i="9"/>
  <c r="L587" i="9"/>
  <c r="O587" i="9"/>
  <c r="AG587" i="9"/>
  <c r="AX587" i="9"/>
  <c r="BA587" i="9" s="1"/>
  <c r="AY587" i="9"/>
  <c r="L588" i="9"/>
  <c r="O588" i="9"/>
  <c r="AG588" i="9"/>
  <c r="AX588" i="9"/>
  <c r="AY588" i="9"/>
  <c r="BA588" i="9"/>
  <c r="L589" i="9"/>
  <c r="O589" i="9"/>
  <c r="AG589" i="9"/>
  <c r="AX589" i="9"/>
  <c r="BA589" i="9" s="1"/>
  <c r="AY589" i="9"/>
  <c r="L590" i="9"/>
  <c r="O590" i="9"/>
  <c r="AG590" i="9"/>
  <c r="AX590" i="9"/>
  <c r="AY590" i="9"/>
  <c r="BA590" i="9"/>
  <c r="L591" i="9"/>
  <c r="O591" i="9"/>
  <c r="AG591" i="9"/>
  <c r="AX591" i="9"/>
  <c r="BA591" i="9" s="1"/>
  <c r="AY591" i="9"/>
  <c r="L592" i="9"/>
  <c r="O592" i="9"/>
  <c r="AG592" i="9"/>
  <c r="AX592" i="9"/>
  <c r="AY592" i="9"/>
  <c r="BA592" i="9"/>
  <c r="L593" i="9"/>
  <c r="O593" i="9"/>
  <c r="AG593" i="9"/>
  <c r="AX593" i="9"/>
  <c r="BA593" i="9" s="1"/>
  <c r="AY593" i="9"/>
  <c r="L594" i="9"/>
  <c r="O594" i="9"/>
  <c r="AG594" i="9"/>
  <c r="AX594" i="9"/>
  <c r="AY594" i="9"/>
  <c r="BA594" i="9"/>
  <c r="L595" i="9"/>
  <c r="O595" i="9"/>
  <c r="AG595" i="9"/>
  <c r="AX595" i="9"/>
  <c r="BA595" i="9" s="1"/>
  <c r="AY595" i="9"/>
  <c r="L596" i="9"/>
  <c r="O596" i="9"/>
  <c r="AG596" i="9"/>
  <c r="AX596" i="9"/>
  <c r="AY596" i="9"/>
  <c r="BA596" i="9"/>
  <c r="L597" i="9"/>
  <c r="O597" i="9"/>
  <c r="AG597" i="9"/>
  <c r="AX597" i="9"/>
  <c r="BA597" i="9" s="1"/>
  <c r="AY597" i="9"/>
  <c r="L598" i="9"/>
  <c r="O598" i="9"/>
  <c r="AG598" i="9"/>
  <c r="AX598" i="9"/>
  <c r="AY598" i="9"/>
  <c r="BA598" i="9"/>
  <c r="L599" i="9"/>
  <c r="O599" i="9"/>
  <c r="AG599" i="9"/>
  <c r="AX599" i="9"/>
  <c r="BA599" i="9" s="1"/>
  <c r="AY599" i="9"/>
  <c r="L600" i="9"/>
  <c r="O600" i="9"/>
  <c r="AG600" i="9"/>
  <c r="AX600" i="9"/>
  <c r="AY600" i="9"/>
  <c r="BA600" i="9"/>
  <c r="L601" i="9"/>
  <c r="O601" i="9"/>
  <c r="AG601" i="9"/>
  <c r="AX601" i="9"/>
  <c r="BA601" i="9" s="1"/>
  <c r="AY601" i="9"/>
  <c r="L602" i="9"/>
  <c r="O602" i="9"/>
  <c r="AG602" i="9"/>
  <c r="AX602" i="9"/>
  <c r="AY602" i="9"/>
  <c r="BA602" i="9"/>
  <c r="L603" i="9"/>
  <c r="O603" i="9"/>
  <c r="AG603" i="9"/>
  <c r="AX603" i="9"/>
  <c r="BA603" i="9" s="1"/>
  <c r="AY603" i="9"/>
  <c r="L604" i="9"/>
  <c r="O604" i="9"/>
  <c r="AG604" i="9"/>
  <c r="AX604" i="9"/>
  <c r="AY604" i="9"/>
  <c r="BA604" i="9"/>
  <c r="L605" i="9"/>
  <c r="O605" i="9"/>
  <c r="AG605" i="9"/>
  <c r="AX605" i="9"/>
  <c r="BA605" i="9" s="1"/>
  <c r="AY605" i="9"/>
  <c r="L606" i="9"/>
  <c r="O606" i="9"/>
  <c r="AG606" i="9"/>
  <c r="AX606" i="9"/>
  <c r="AY606" i="9"/>
  <c r="BA606" i="9"/>
  <c r="L607" i="9"/>
  <c r="O607" i="9"/>
  <c r="AG607" i="9"/>
  <c r="AX607" i="9"/>
  <c r="BA607" i="9" s="1"/>
  <c r="AY607" i="9"/>
  <c r="L608" i="9"/>
  <c r="O608" i="9"/>
  <c r="AG608" i="9"/>
  <c r="AX608" i="9"/>
  <c r="AY608" i="9"/>
  <c r="BA608" i="9"/>
  <c r="L609" i="9"/>
  <c r="O609" i="9"/>
  <c r="AG609" i="9"/>
  <c r="AX609" i="9"/>
  <c r="BA609" i="9" s="1"/>
  <c r="AY609" i="9"/>
  <c r="L610" i="9"/>
  <c r="O610" i="9"/>
  <c r="AG610" i="9"/>
  <c r="AX610" i="9"/>
  <c r="AY610" i="9"/>
  <c r="BA610" i="9"/>
  <c r="L611" i="9"/>
  <c r="O611" i="9"/>
  <c r="AG611" i="9"/>
  <c r="AX611" i="9"/>
  <c r="BA611" i="9" s="1"/>
  <c r="AY611" i="9"/>
  <c r="L612" i="9"/>
  <c r="O612" i="9"/>
  <c r="AG612" i="9"/>
  <c r="AX612" i="9"/>
  <c r="AY612" i="9"/>
  <c r="BA612" i="9"/>
  <c r="L613" i="9"/>
  <c r="O613" i="9"/>
  <c r="AG613" i="9"/>
  <c r="AX613" i="9"/>
  <c r="BA613" i="9" s="1"/>
  <c r="AY613" i="9"/>
  <c r="L614" i="9"/>
  <c r="O614" i="9"/>
  <c r="AG614" i="9"/>
  <c r="AX614" i="9"/>
  <c r="AY614" i="9"/>
  <c r="BA614" i="9"/>
  <c r="L615" i="9"/>
  <c r="O615" i="9"/>
  <c r="AG615" i="9"/>
  <c r="AX615" i="9"/>
  <c r="BA615" i="9" s="1"/>
  <c r="AY615" i="9"/>
  <c r="L616" i="9"/>
  <c r="O616" i="9"/>
  <c r="AG616" i="9"/>
  <c r="AX616" i="9"/>
  <c r="AY616" i="9"/>
  <c r="BA616" i="9"/>
  <c r="L617" i="9"/>
  <c r="O617" i="9"/>
  <c r="AG617" i="9"/>
  <c r="AX617" i="9"/>
  <c r="BA617" i="9" s="1"/>
  <c r="AY617" i="9"/>
  <c r="L618" i="9"/>
  <c r="O618" i="9"/>
  <c r="AG618" i="9"/>
  <c r="AX618" i="9"/>
  <c r="AY618" i="9"/>
  <c r="BA618" i="9"/>
  <c r="L619" i="9"/>
  <c r="O619" i="9"/>
  <c r="AG619" i="9"/>
  <c r="AX619" i="9"/>
  <c r="BA619" i="9" s="1"/>
  <c r="AY619" i="9"/>
  <c r="L620" i="9"/>
  <c r="O620" i="9"/>
  <c r="AG620" i="9"/>
  <c r="AX620" i="9"/>
  <c r="AY620" i="9"/>
  <c r="BA620" i="9"/>
  <c r="L621" i="9"/>
  <c r="O621" i="9"/>
  <c r="AG621" i="9"/>
  <c r="AX621" i="9"/>
  <c r="BA621" i="9" s="1"/>
  <c r="AY621" i="9"/>
  <c r="L622" i="9"/>
  <c r="O622" i="9"/>
  <c r="AG622" i="9"/>
  <c r="AX622" i="9"/>
  <c r="AY622" i="9"/>
  <c r="BA622" i="9"/>
  <c r="L623" i="9"/>
  <c r="O623" i="9"/>
  <c r="AG623" i="9"/>
  <c r="AX623" i="9"/>
  <c r="BA623" i="9" s="1"/>
  <c r="AY623" i="9"/>
  <c r="L624" i="9"/>
  <c r="O624" i="9"/>
  <c r="AG624" i="9"/>
  <c r="AX624" i="9"/>
  <c r="AY624" i="9"/>
  <c r="BA624" i="9"/>
  <c r="L625" i="9"/>
  <c r="O625" i="9"/>
  <c r="AG625" i="9"/>
  <c r="AX625" i="9"/>
  <c r="BA625" i="9" s="1"/>
  <c r="AY625" i="9"/>
  <c r="L626" i="9"/>
  <c r="O626" i="9"/>
  <c r="AG626" i="9"/>
  <c r="AX626" i="9"/>
  <c r="AY626" i="9"/>
  <c r="BA626" i="9"/>
  <c r="L627" i="9"/>
  <c r="O627" i="9"/>
  <c r="AG627" i="9"/>
  <c r="AX627" i="9"/>
  <c r="BA627" i="9" s="1"/>
  <c r="AY627" i="9"/>
  <c r="L628" i="9"/>
  <c r="O628" i="9"/>
  <c r="AG628" i="9"/>
  <c r="AX628" i="9"/>
  <c r="AY628" i="9"/>
  <c r="BA628" i="9"/>
  <c r="L629" i="9"/>
  <c r="O629" i="9"/>
  <c r="AG629" i="9"/>
  <c r="AX629" i="9"/>
  <c r="BA629" i="9" s="1"/>
  <c r="AY629" i="9"/>
  <c r="L630" i="9"/>
  <c r="O630" i="9"/>
  <c r="AG630" i="9"/>
  <c r="AX630" i="9"/>
  <c r="AY630" i="9"/>
  <c r="BA630" i="9"/>
  <c r="L631" i="9"/>
  <c r="O631" i="9"/>
  <c r="AG631" i="9"/>
  <c r="AX631" i="9"/>
  <c r="BA631" i="9" s="1"/>
  <c r="AY631" i="9"/>
  <c r="L632" i="9"/>
  <c r="O632" i="9"/>
  <c r="AG632" i="9"/>
  <c r="AX632" i="9"/>
  <c r="AY632" i="9"/>
  <c r="BA632" i="9"/>
  <c r="L633" i="9"/>
  <c r="O633" i="9"/>
  <c r="AG633" i="9"/>
  <c r="AX633" i="9"/>
  <c r="BA633" i="9" s="1"/>
  <c r="AY633" i="9"/>
  <c r="L634" i="9"/>
  <c r="O634" i="9"/>
  <c r="AG634" i="9"/>
  <c r="AX634" i="9"/>
  <c r="AY634" i="9"/>
  <c r="BA634" i="9"/>
  <c r="L635" i="9"/>
  <c r="O635" i="9"/>
  <c r="AG635" i="9"/>
  <c r="AX635" i="9"/>
  <c r="BA635" i="9" s="1"/>
  <c r="AY635" i="9"/>
  <c r="L636" i="9"/>
  <c r="O636" i="9"/>
  <c r="AG636" i="9"/>
  <c r="AX636" i="9"/>
  <c r="AY636" i="9"/>
  <c r="BA636" i="9"/>
  <c r="L637" i="9"/>
  <c r="O637" i="9"/>
  <c r="AG637" i="9"/>
  <c r="AX637" i="9"/>
  <c r="BA637" i="9" s="1"/>
  <c r="AY637" i="9"/>
  <c r="L638" i="9"/>
  <c r="O638" i="9"/>
  <c r="AG638" i="9"/>
  <c r="AX638" i="9"/>
  <c r="AY638" i="9"/>
  <c r="BA638" i="9"/>
  <c r="L639" i="9"/>
  <c r="O639" i="9"/>
  <c r="AG639" i="9"/>
  <c r="AX639" i="9"/>
  <c r="BA639" i="9" s="1"/>
  <c r="AY639" i="9"/>
  <c r="L640" i="9"/>
  <c r="O640" i="9"/>
  <c r="AG640" i="9"/>
  <c r="AX640" i="9"/>
  <c r="AY640" i="9"/>
  <c r="BA640" i="9"/>
  <c r="L641" i="9"/>
  <c r="O641" i="9"/>
  <c r="AG641" i="9"/>
  <c r="AX641" i="9"/>
  <c r="BA641" i="9" s="1"/>
  <c r="AY641" i="9"/>
  <c r="L642" i="9"/>
  <c r="O642" i="9"/>
  <c r="AG642" i="9"/>
  <c r="AX642" i="9"/>
  <c r="AY642" i="9"/>
  <c r="BA642" i="9"/>
  <c r="L643" i="9"/>
  <c r="O643" i="9"/>
  <c r="AG643" i="9"/>
  <c r="AX643" i="9"/>
  <c r="BA643" i="9" s="1"/>
  <c r="AY643" i="9"/>
  <c r="L644" i="9"/>
  <c r="O644" i="9"/>
  <c r="AG644" i="9"/>
  <c r="AX644" i="9"/>
  <c r="AY644" i="9"/>
  <c r="BA644" i="9"/>
  <c r="L645" i="9"/>
  <c r="O645" i="9"/>
  <c r="AG645" i="9"/>
  <c r="AX645" i="9"/>
  <c r="BA645" i="9" s="1"/>
  <c r="AY645" i="9"/>
  <c r="L646" i="9"/>
  <c r="O646" i="9"/>
  <c r="AG646" i="9"/>
  <c r="AX646" i="9"/>
  <c r="AY646" i="9"/>
  <c r="BA646" i="9"/>
  <c r="L647" i="9"/>
  <c r="O647" i="9"/>
  <c r="AG647" i="9"/>
  <c r="AX647" i="9"/>
  <c r="BA647" i="9" s="1"/>
  <c r="AY647" i="9"/>
  <c r="L648" i="9"/>
  <c r="O648" i="9"/>
  <c r="AG648" i="9"/>
  <c r="AX648" i="9"/>
  <c r="AY648" i="9"/>
  <c r="BA648" i="9"/>
  <c r="L649" i="9"/>
  <c r="O649" i="9"/>
  <c r="AG649" i="9"/>
  <c r="AX649" i="9"/>
  <c r="BA649" i="9" s="1"/>
  <c r="AY649" i="9"/>
  <c r="L650" i="9"/>
  <c r="O650" i="9"/>
  <c r="AG650" i="9"/>
  <c r="AX650" i="9"/>
  <c r="AY650" i="9"/>
  <c r="BA650" i="9"/>
  <c r="L651" i="9"/>
  <c r="O651" i="9"/>
  <c r="AG651" i="9"/>
  <c r="AX651" i="9"/>
  <c r="BA651" i="9" s="1"/>
  <c r="AY651" i="9"/>
  <c r="L652" i="9"/>
  <c r="O652" i="9"/>
  <c r="L653" i="9"/>
  <c r="O653" i="9"/>
  <c r="L654" i="9"/>
  <c r="O654" i="9"/>
  <c r="L655" i="9"/>
  <c r="O655" i="9"/>
  <c r="AF203" i="4" l="1"/>
  <c r="AH203" i="4" s="1"/>
  <c r="AF202" i="4"/>
  <c r="AH202" i="4" s="1"/>
  <c r="AF201" i="4"/>
  <c r="AH201" i="4" s="1"/>
  <c r="AF197" i="4"/>
  <c r="AH197" i="4" s="1"/>
  <c r="AH196" i="4"/>
  <c r="AG196" i="4"/>
  <c r="AI196" i="4" s="1"/>
  <c r="AJ196" i="4" s="1"/>
  <c r="AF196" i="4"/>
  <c r="AF195" i="4"/>
  <c r="AH195" i="4" s="1"/>
  <c r="AH191" i="4"/>
  <c r="AG191" i="4"/>
  <c r="AI191" i="4" s="1"/>
  <c r="AJ191" i="4" s="1"/>
  <c r="AF191" i="4"/>
  <c r="AF190" i="4"/>
  <c r="AH190" i="4" s="1"/>
  <c r="AG189" i="4"/>
  <c r="AF189" i="4"/>
  <c r="AH189" i="4" s="1"/>
  <c r="AH185" i="4"/>
  <c r="AF185" i="4"/>
  <c r="AG185" i="4" s="1"/>
  <c r="AI185" i="4" s="1"/>
  <c r="AJ185" i="4" s="1"/>
  <c r="AH184" i="4"/>
  <c r="AG184" i="4"/>
  <c r="AI184" i="4" s="1"/>
  <c r="AJ184" i="4" s="1"/>
  <c r="AF184" i="4"/>
  <c r="AH183" i="4"/>
  <c r="AF183" i="4"/>
  <c r="AG183" i="4" s="1"/>
  <c r="AI183" i="4" s="1"/>
  <c r="AJ183" i="4" s="1"/>
  <c r="AG179" i="4"/>
  <c r="AI179" i="4" s="1"/>
  <c r="AJ179" i="4" s="1"/>
  <c r="AF179" i="4"/>
  <c r="AH179" i="4" s="1"/>
  <c r="AH178" i="4"/>
  <c r="AF178" i="4"/>
  <c r="AG178" i="4" s="1"/>
  <c r="AI178" i="4" s="1"/>
  <c r="AJ178" i="4" s="1"/>
  <c r="AG177" i="4"/>
  <c r="AF177" i="4"/>
  <c r="AH177" i="4" s="1"/>
  <c r="AI177" i="4" s="1"/>
  <c r="AJ177" i="4" s="1"/>
  <c r="AH173" i="4"/>
  <c r="AF173" i="4"/>
  <c r="AG173" i="4" s="1"/>
  <c r="AI173" i="4" s="1"/>
  <c r="AJ173" i="4" s="1"/>
  <c r="AF172" i="4"/>
  <c r="AH172" i="4" s="1"/>
  <c r="AH171" i="4"/>
  <c r="AF171" i="4"/>
  <c r="AG171" i="4" s="1"/>
  <c r="AI171" i="4" s="1"/>
  <c r="AJ171" i="4" s="1"/>
  <c r="AF155" i="4"/>
  <c r="AH155" i="4" s="1"/>
  <c r="AH154" i="4"/>
  <c r="AF154" i="4"/>
  <c r="AG154" i="4" s="1"/>
  <c r="AI154" i="4" s="1"/>
  <c r="AJ154" i="4" s="1"/>
  <c r="AF153" i="4"/>
  <c r="AH153" i="4" s="1"/>
  <c r="AH129" i="4"/>
  <c r="AG129" i="4"/>
  <c r="AI129" i="4" s="1"/>
  <c r="AJ129" i="4" s="1"/>
  <c r="AF129" i="4"/>
  <c r="AG128" i="4"/>
  <c r="AF128" i="4"/>
  <c r="AH128" i="4" s="1"/>
  <c r="AI128" i="4" s="1"/>
  <c r="AJ128" i="4" s="1"/>
  <c r="AF127" i="4"/>
  <c r="AH127" i="4" s="1"/>
  <c r="AF115" i="4"/>
  <c r="AH115" i="4" s="1"/>
  <c r="AF114" i="4"/>
  <c r="AH114" i="4" s="1"/>
  <c r="AH113" i="4"/>
  <c r="AF113" i="4"/>
  <c r="AG113" i="4" s="1"/>
  <c r="AI113" i="4" s="1"/>
  <c r="AJ113" i="4" s="1"/>
  <c r="AF109" i="4"/>
  <c r="AH109" i="4" s="1"/>
  <c r="AH108" i="4"/>
  <c r="AG108" i="4"/>
  <c r="AI108" i="4" s="1"/>
  <c r="AJ108" i="4" s="1"/>
  <c r="AF108" i="4"/>
  <c r="AF107" i="4"/>
  <c r="AH107" i="4" s="1"/>
  <c r="AH103" i="4"/>
  <c r="AG103" i="4"/>
  <c r="AI103" i="4" s="1"/>
  <c r="AJ103" i="4" s="1"/>
  <c r="AF103" i="4"/>
  <c r="AF102" i="4"/>
  <c r="AH102" i="4" s="1"/>
  <c r="AG101" i="4"/>
  <c r="AF101" i="4"/>
  <c r="AH101" i="4" s="1"/>
  <c r="AH97" i="4"/>
  <c r="AF97" i="4"/>
  <c r="AG97" i="4" s="1"/>
  <c r="AI97" i="4" s="1"/>
  <c r="AJ97" i="4" s="1"/>
  <c r="AH96" i="4"/>
  <c r="AG96" i="4"/>
  <c r="AI96" i="4" s="1"/>
  <c r="AJ96" i="4" s="1"/>
  <c r="AF96" i="4"/>
  <c r="AH95" i="4"/>
  <c r="AF95" i="4"/>
  <c r="AG95" i="4" s="1"/>
  <c r="AI95" i="4" s="1"/>
  <c r="AJ95" i="4" s="1"/>
  <c r="AG91" i="4"/>
  <c r="AF91" i="4"/>
  <c r="AH91" i="4" s="1"/>
  <c r="AH90" i="4"/>
  <c r="AF90" i="4"/>
  <c r="AG90" i="4" s="1"/>
  <c r="AI90" i="4" s="1"/>
  <c r="AJ90" i="4" s="1"/>
  <c r="AG89" i="4"/>
  <c r="AF89" i="4"/>
  <c r="AH89" i="4" s="1"/>
  <c r="AI89" i="4" s="1"/>
  <c r="AJ89" i="4" s="1"/>
  <c r="AH85" i="4"/>
  <c r="AF85" i="4"/>
  <c r="AG85" i="4" s="1"/>
  <c r="AI85" i="4" s="1"/>
  <c r="AJ85" i="4" s="1"/>
  <c r="AF84" i="4"/>
  <c r="AH84" i="4" s="1"/>
  <c r="AH83" i="4"/>
  <c r="AF83" i="4"/>
  <c r="AG83" i="4" s="1"/>
  <c r="AI83" i="4" s="1"/>
  <c r="AJ83" i="4" s="1"/>
  <c r="AF79" i="4"/>
  <c r="AH79" i="4" s="1"/>
  <c r="AH78" i="4"/>
  <c r="AF78" i="4"/>
  <c r="AG78" i="4" s="1"/>
  <c r="AI78" i="4" s="1"/>
  <c r="AJ78" i="4" s="1"/>
  <c r="AF77" i="4"/>
  <c r="AH77" i="4" s="1"/>
  <c r="AH73" i="4"/>
  <c r="AG73" i="4"/>
  <c r="AI73" i="4" s="1"/>
  <c r="AJ73" i="4" s="1"/>
  <c r="AF73" i="4"/>
  <c r="AF72" i="4"/>
  <c r="AH72" i="4" s="1"/>
  <c r="AF71" i="4"/>
  <c r="AH71" i="4" s="1"/>
  <c r="AF67" i="4"/>
  <c r="AH67" i="4" s="1"/>
  <c r="AF66" i="4"/>
  <c r="AH66" i="4" s="1"/>
  <c r="AH65" i="4"/>
  <c r="AF65" i="4"/>
  <c r="AG65" i="4" s="1"/>
  <c r="AI65" i="4" s="1"/>
  <c r="AJ65" i="4" s="1"/>
  <c r="AF61" i="4"/>
  <c r="AH61" i="4" s="1"/>
  <c r="AH60" i="4"/>
  <c r="AG60" i="4"/>
  <c r="AI60" i="4" s="1"/>
  <c r="AJ60" i="4" s="1"/>
  <c r="AF60" i="4"/>
  <c r="AF59" i="4"/>
  <c r="AH59" i="4" s="1"/>
  <c r="AH55" i="4"/>
  <c r="AG55" i="4"/>
  <c r="AI55" i="4" s="1"/>
  <c r="AJ55" i="4" s="1"/>
  <c r="AF55" i="4"/>
  <c r="AF54" i="4"/>
  <c r="AH54" i="4" s="1"/>
  <c r="AH53" i="4"/>
  <c r="AG53" i="4"/>
  <c r="AI53" i="4" s="1"/>
  <c r="AJ53" i="4" s="1"/>
  <c r="AF53" i="4"/>
  <c r="AH49" i="4"/>
  <c r="AF49" i="4"/>
  <c r="AG49" i="4" s="1"/>
  <c r="AI49" i="4" s="1"/>
  <c r="AJ49" i="4" s="1"/>
  <c r="AH48" i="4"/>
  <c r="AG48" i="4"/>
  <c r="AI48" i="4" s="1"/>
  <c r="AJ48" i="4" s="1"/>
  <c r="AF48" i="4"/>
  <c r="AH47" i="4"/>
  <c r="AF47" i="4"/>
  <c r="AG47" i="4" s="1"/>
  <c r="AI47" i="4" s="1"/>
  <c r="AJ47" i="4" s="1"/>
  <c r="AG43" i="4"/>
  <c r="AF43" i="4"/>
  <c r="AH43" i="4" s="1"/>
  <c r="AH42" i="4"/>
  <c r="AF42" i="4"/>
  <c r="AG42" i="4" s="1"/>
  <c r="AI42" i="4" s="1"/>
  <c r="AJ42" i="4" s="1"/>
  <c r="AG41" i="4"/>
  <c r="AF41" i="4"/>
  <c r="AH41" i="4" s="1"/>
  <c r="AI41" i="4" s="1"/>
  <c r="AJ41" i="4" s="1"/>
  <c r="AH37" i="4"/>
  <c r="AF37" i="4"/>
  <c r="AG37" i="4" s="1"/>
  <c r="AI37" i="4" s="1"/>
  <c r="AJ37" i="4" s="1"/>
  <c r="AF36" i="4"/>
  <c r="AH36" i="4" s="1"/>
  <c r="AF35" i="4"/>
  <c r="AH35" i="4"/>
  <c r="AG35" i="4"/>
  <c r="AI35" i="4" s="1"/>
  <c r="AJ35" i="4" s="1"/>
  <c r="AI91" i="4" l="1"/>
  <c r="AJ91" i="4" s="1"/>
  <c r="AI189" i="4"/>
  <c r="AJ189" i="4" s="1"/>
  <c r="AI43" i="4"/>
  <c r="AJ43" i="4" s="1"/>
  <c r="AI101" i="4"/>
  <c r="AJ101" i="4" s="1"/>
  <c r="AG71" i="4"/>
  <c r="AI71" i="4" s="1"/>
  <c r="AJ71" i="4" s="1"/>
  <c r="AG127" i="4"/>
  <c r="AI127" i="4" s="1"/>
  <c r="AJ127" i="4" s="1"/>
  <c r="AG79" i="4"/>
  <c r="AI79" i="4" s="1"/>
  <c r="AJ79" i="4" s="1"/>
  <c r="AG155" i="4"/>
  <c r="AI155" i="4" s="1"/>
  <c r="AJ155" i="4" s="1"/>
  <c r="AG61" i="4"/>
  <c r="AI61" i="4" s="1"/>
  <c r="AJ61" i="4" s="1"/>
  <c r="AG109" i="4"/>
  <c r="AI109" i="4" s="1"/>
  <c r="AJ109" i="4" s="1"/>
  <c r="AG197" i="4"/>
  <c r="AI197" i="4" s="1"/>
  <c r="AJ197" i="4" s="1"/>
  <c r="AG72" i="4"/>
  <c r="AI72" i="4" s="1"/>
  <c r="AJ72" i="4" s="1"/>
  <c r="AG54" i="4"/>
  <c r="AI54" i="4" s="1"/>
  <c r="AJ54" i="4" s="1"/>
  <c r="AG102" i="4"/>
  <c r="AI102" i="4" s="1"/>
  <c r="AJ102" i="4" s="1"/>
  <c r="AG190" i="4"/>
  <c r="AI190" i="4" s="1"/>
  <c r="AJ190" i="4" s="1"/>
  <c r="AG201" i="4"/>
  <c r="AI201" i="4" s="1"/>
  <c r="AJ201" i="4" s="1"/>
  <c r="AG36" i="4"/>
  <c r="AI36" i="4" s="1"/>
  <c r="AJ36" i="4" s="1"/>
  <c r="AG84" i="4"/>
  <c r="AI84" i="4" s="1"/>
  <c r="AJ84" i="4" s="1"/>
  <c r="AG172" i="4"/>
  <c r="AI172" i="4" s="1"/>
  <c r="AJ172" i="4" s="1"/>
  <c r="AG66" i="4"/>
  <c r="AI66" i="4" s="1"/>
  <c r="AJ66" i="4" s="1"/>
  <c r="AG114" i="4"/>
  <c r="AI114" i="4" s="1"/>
  <c r="AJ114" i="4" s="1"/>
  <c r="AG202" i="4"/>
  <c r="AI202" i="4" s="1"/>
  <c r="AJ202" i="4" s="1"/>
  <c r="AG77" i="4"/>
  <c r="AI77" i="4" s="1"/>
  <c r="AJ77" i="4" s="1"/>
  <c r="AG153" i="4"/>
  <c r="AI153" i="4" s="1"/>
  <c r="AJ153" i="4" s="1"/>
  <c r="AG59" i="4"/>
  <c r="AI59" i="4" s="1"/>
  <c r="AJ59" i="4" s="1"/>
  <c r="AG107" i="4"/>
  <c r="AI107" i="4" s="1"/>
  <c r="AJ107" i="4" s="1"/>
  <c r="AG195" i="4"/>
  <c r="AI195" i="4" s="1"/>
  <c r="AJ195" i="4" s="1"/>
  <c r="AG67" i="4"/>
  <c r="AI67" i="4" s="1"/>
  <c r="AJ67" i="4" s="1"/>
  <c r="AG115" i="4"/>
  <c r="AI115" i="4" s="1"/>
  <c r="AJ115" i="4" s="1"/>
  <c r="AG203" i="4"/>
  <c r="AI203" i="4" s="1"/>
  <c r="AJ203" i="4" s="1"/>
  <c r="AD203" i="4"/>
  <c r="AE203" i="4" s="1"/>
  <c r="AD202" i="4"/>
  <c r="AD201" i="4"/>
  <c r="AD197" i="4"/>
  <c r="AD196" i="4"/>
  <c r="AD195" i="4"/>
  <c r="AD191" i="4"/>
  <c r="AD190" i="4"/>
  <c r="AD189" i="4"/>
  <c r="AE189" i="4" s="1"/>
  <c r="AD185" i="4"/>
  <c r="AE185" i="4" s="1"/>
  <c r="AD184" i="4"/>
  <c r="AE184" i="4" s="1"/>
  <c r="AD183" i="4"/>
  <c r="AD179" i="4"/>
  <c r="AD178" i="4"/>
  <c r="AD177" i="4"/>
  <c r="AD173" i="4"/>
  <c r="AD172" i="4"/>
  <c r="AE172" i="4" s="1"/>
  <c r="AD171" i="4"/>
  <c r="AE171" i="4" s="1"/>
  <c r="AD155" i="4"/>
  <c r="AE155" i="4" s="1"/>
  <c r="AD154" i="4"/>
  <c r="AE154" i="4" s="1"/>
  <c r="AD153" i="4"/>
  <c r="AE153" i="4" s="1"/>
  <c r="AD129" i="4"/>
  <c r="AD128" i="4"/>
  <c r="AD127" i="4"/>
  <c r="AD115" i="4"/>
  <c r="AD114" i="4"/>
  <c r="AD113" i="4"/>
  <c r="AD109" i="4"/>
  <c r="AD108" i="4"/>
  <c r="AD107" i="4"/>
  <c r="AE107" i="4" s="1"/>
  <c r="AD103" i="4"/>
  <c r="AE103" i="4" s="1"/>
  <c r="AD102" i="4"/>
  <c r="AD101" i="4"/>
  <c r="AD97" i="4"/>
  <c r="AD96" i="4"/>
  <c r="AE96" i="4" s="1"/>
  <c r="AD95" i="4"/>
  <c r="AD91" i="4"/>
  <c r="AE91" i="4" s="1"/>
  <c r="AD90" i="4"/>
  <c r="AE90" i="4" s="1"/>
  <c r="AD89" i="4"/>
  <c r="AE89" i="4" s="1"/>
  <c r="AD85" i="4"/>
  <c r="AD84" i="4"/>
  <c r="AE84" i="4" s="1"/>
  <c r="AD83" i="4"/>
  <c r="AD79" i="4"/>
  <c r="AD78" i="4"/>
  <c r="AD77" i="4"/>
  <c r="AD73" i="4"/>
  <c r="AD72" i="4"/>
  <c r="AD71" i="4"/>
  <c r="AE71" i="4" s="1"/>
  <c r="AD67" i="4"/>
  <c r="AE67" i="4" s="1"/>
  <c r="AD66" i="4"/>
  <c r="AE66" i="4" s="1"/>
  <c r="AD65" i="4"/>
  <c r="AE65" i="4" s="1"/>
  <c r="AD61" i="4"/>
  <c r="AD60" i="4"/>
  <c r="AD59" i="4"/>
  <c r="AD55" i="4"/>
  <c r="AD54" i="4"/>
  <c r="AD53" i="4"/>
  <c r="AD49" i="4"/>
  <c r="AD48" i="4"/>
  <c r="AD47" i="4"/>
  <c r="AD43" i="4"/>
  <c r="AD42" i="4"/>
  <c r="AD41" i="4"/>
  <c r="AD37" i="4"/>
  <c r="AE37" i="4" s="1"/>
  <c r="AD36" i="4"/>
  <c r="AE36" i="4" s="1"/>
  <c r="AD35" i="4"/>
  <c r="AE35" i="4" s="1"/>
  <c r="AE197" i="4"/>
  <c r="AE196" i="4"/>
  <c r="AE195" i="4"/>
  <c r="AE191" i="4"/>
  <c r="AE179" i="4"/>
  <c r="AE178" i="4"/>
  <c r="AE177" i="4"/>
  <c r="AE173" i="4"/>
  <c r="AD167" i="4"/>
  <c r="AE167" i="4" s="1"/>
  <c r="AD166" i="4"/>
  <c r="AE166" i="4" s="1"/>
  <c r="AD165" i="4"/>
  <c r="AE165" i="4" s="1"/>
  <c r="AD161" i="4"/>
  <c r="AD160" i="4"/>
  <c r="AD159" i="4"/>
  <c r="AD149" i="4"/>
  <c r="AE149" i="4" s="1"/>
  <c r="AD148" i="4"/>
  <c r="AE148" i="4" s="1"/>
  <c r="AD147" i="4"/>
  <c r="AE147" i="4" s="1"/>
  <c r="AE129" i="4"/>
  <c r="AE127" i="4"/>
  <c r="AE115" i="4"/>
  <c r="AE114" i="4"/>
  <c r="AE113" i="4"/>
  <c r="AE109" i="4"/>
  <c r="AE108" i="4"/>
  <c r="AE102" i="4"/>
  <c r="AE83" i="4"/>
  <c r="AE78" i="4"/>
  <c r="AE77" i="4"/>
  <c r="AE73" i="4"/>
  <c r="AE72" i="4"/>
  <c r="AE61" i="4"/>
  <c r="AE55" i="4"/>
  <c r="AE54" i="4"/>
  <c r="AE53" i="4"/>
  <c r="AE49" i="4"/>
  <c r="AE48" i="4"/>
  <c r="AE47" i="4"/>
  <c r="AE43" i="4"/>
  <c r="AE183" i="4"/>
  <c r="AE128" i="4"/>
  <c r="AE202" i="4"/>
  <c r="AE190" i="4"/>
  <c r="AE85" i="4"/>
  <c r="AE79" i="4"/>
  <c r="AE41" i="4"/>
  <c r="AE101" i="4"/>
  <c r="AE60" i="4"/>
  <c r="AE59" i="4"/>
  <c r="AE201" i="4"/>
  <c r="AE97" i="4"/>
  <c r="AE95" i="4"/>
  <c r="AE42" i="4"/>
  <c r="AE161" i="4"/>
  <c r="AE160" i="4"/>
  <c r="AE159" i="4"/>
  <c r="AB203" i="4"/>
  <c r="AC203" i="4" s="1"/>
  <c r="AB202" i="4"/>
  <c r="AC202" i="4" s="1"/>
  <c r="AB201" i="4"/>
  <c r="AC201" i="4" s="1"/>
  <c r="AB195" i="4"/>
  <c r="AC195" i="4" s="1"/>
  <c r="AB173" i="4"/>
  <c r="AC173" i="4" s="1"/>
  <c r="AB172" i="4"/>
  <c r="AC172" i="4" s="1"/>
  <c r="AB171" i="4"/>
  <c r="AB167" i="4"/>
  <c r="AB166" i="4"/>
  <c r="AC166" i="4" s="1"/>
  <c r="AB165" i="4"/>
  <c r="AC165" i="4" s="1"/>
  <c r="AB161" i="4"/>
  <c r="AC161" i="4" s="1"/>
  <c r="AB160" i="4"/>
  <c r="AC160" i="4" s="1"/>
  <c r="AB154" i="4"/>
  <c r="AC154" i="4" s="1"/>
  <c r="AB113" i="4"/>
  <c r="AB109" i="4"/>
  <c r="AC109" i="4" s="1"/>
  <c r="AB108" i="4"/>
  <c r="AB107" i="4"/>
  <c r="AB103" i="4"/>
  <c r="AC103" i="4" s="1"/>
  <c r="AB102" i="4"/>
  <c r="AC102" i="4" s="1"/>
  <c r="AB101" i="4"/>
  <c r="AC101" i="4" s="1"/>
  <c r="AB97" i="4"/>
  <c r="AC97" i="4" s="1"/>
  <c r="AB91" i="4"/>
  <c r="AB72" i="4"/>
  <c r="AB71" i="4"/>
  <c r="AC71" i="4" s="1"/>
  <c r="AB67" i="4"/>
  <c r="AB66" i="4"/>
  <c r="AB65" i="4"/>
  <c r="AC65" i="4" s="1"/>
  <c r="AB61" i="4"/>
  <c r="AB60" i="4"/>
  <c r="AB59" i="4"/>
  <c r="AB53" i="4"/>
  <c r="AF280" i="3"/>
  <c r="AF279" i="3"/>
  <c r="AF278" i="3"/>
  <c r="AF224" i="3"/>
  <c r="AF223" i="3"/>
  <c r="AF222" i="3"/>
  <c r="AF218" i="3"/>
  <c r="AF217" i="3"/>
  <c r="AF216" i="3"/>
  <c r="AF212" i="3"/>
  <c r="AF211" i="3"/>
  <c r="AF210" i="3"/>
  <c r="AF206" i="3"/>
  <c r="AF205" i="3"/>
  <c r="AF204" i="3"/>
  <c r="AF200" i="3"/>
  <c r="AF199" i="3"/>
  <c r="AF198" i="3"/>
  <c r="AF194" i="3"/>
  <c r="AF193" i="3"/>
  <c r="AF192" i="3"/>
  <c r="AF188" i="3"/>
  <c r="AF187" i="3"/>
  <c r="AF186" i="3"/>
  <c r="AF182" i="3"/>
  <c r="AF181" i="3"/>
  <c r="AF180" i="3"/>
  <c r="AF176" i="3"/>
  <c r="AF175" i="3"/>
  <c r="AF174" i="3"/>
  <c r="AF170" i="3"/>
  <c r="AF169" i="3"/>
  <c r="AF168" i="3"/>
  <c r="AF164" i="3"/>
  <c r="AF163" i="3"/>
  <c r="AF162" i="3"/>
  <c r="AF158" i="3"/>
  <c r="AF157" i="3"/>
  <c r="AF156" i="3"/>
  <c r="AF151" i="3"/>
  <c r="AF150" i="3"/>
  <c r="AF149" i="3"/>
  <c r="AF144" i="3"/>
  <c r="AF143" i="3"/>
  <c r="AF142" i="3"/>
  <c r="AF138" i="3"/>
  <c r="AF137" i="3"/>
  <c r="AF136" i="3"/>
  <c r="AF132" i="3"/>
  <c r="AF131" i="3"/>
  <c r="AF130" i="3"/>
  <c r="AF95" i="3"/>
  <c r="AF94" i="3"/>
  <c r="AF93" i="3"/>
  <c r="AF89" i="3"/>
  <c r="AF88" i="3"/>
  <c r="AF87" i="3"/>
  <c r="AF83" i="3"/>
  <c r="AF82" i="3"/>
  <c r="AF81" i="3"/>
  <c r="AF77" i="3"/>
  <c r="AF76" i="3"/>
  <c r="AF75" i="3"/>
  <c r="AF71" i="3"/>
  <c r="AF70" i="3"/>
  <c r="AF69" i="3"/>
  <c r="AF65" i="3"/>
  <c r="AF64" i="3"/>
  <c r="AF63" i="3"/>
  <c r="AF59" i="3"/>
  <c r="AF58" i="3"/>
  <c r="AF57" i="3"/>
  <c r="AF53" i="3"/>
  <c r="AF52" i="3"/>
  <c r="AF51" i="3"/>
  <c r="AF41" i="3"/>
  <c r="AF40" i="3"/>
  <c r="AF39" i="3"/>
  <c r="AF35" i="3"/>
  <c r="AF34" i="3"/>
  <c r="AF33" i="3"/>
  <c r="AF29" i="3"/>
  <c r="AF28" i="3"/>
  <c r="AF27" i="3"/>
  <c r="AE280" i="3"/>
  <c r="AE279" i="3"/>
  <c r="AE278" i="3"/>
  <c r="AE224" i="3"/>
  <c r="AE223" i="3"/>
  <c r="AE222" i="3"/>
  <c r="AE218" i="3"/>
  <c r="AE217" i="3"/>
  <c r="AE216" i="3"/>
  <c r="AE212" i="3"/>
  <c r="AE211" i="3"/>
  <c r="AE210" i="3"/>
  <c r="AE206" i="3"/>
  <c r="AE205" i="3"/>
  <c r="AE204" i="3"/>
  <c r="AE200" i="3"/>
  <c r="AE199" i="3"/>
  <c r="AE198" i="3"/>
  <c r="AE194" i="3"/>
  <c r="AE193" i="3"/>
  <c r="AE192" i="3"/>
  <c r="AE188" i="3"/>
  <c r="AE187" i="3"/>
  <c r="AE186" i="3"/>
  <c r="AE182" i="3"/>
  <c r="AE181" i="3"/>
  <c r="AE180" i="3"/>
  <c r="AE176" i="3"/>
  <c r="AE175" i="3"/>
  <c r="AE174" i="3"/>
  <c r="AE170" i="3"/>
  <c r="AE169" i="3"/>
  <c r="AE168" i="3"/>
  <c r="AE164" i="3"/>
  <c r="AE163" i="3"/>
  <c r="AE162" i="3"/>
  <c r="AE158" i="3"/>
  <c r="AE157" i="3"/>
  <c r="AE156" i="3"/>
  <c r="AE151" i="3"/>
  <c r="AE150" i="3"/>
  <c r="AE149" i="3"/>
  <c r="AE144" i="3"/>
  <c r="AE143" i="3"/>
  <c r="AE142" i="3"/>
  <c r="AE138" i="3"/>
  <c r="AE137" i="3"/>
  <c r="AE136" i="3"/>
  <c r="AE132" i="3"/>
  <c r="AE131" i="3"/>
  <c r="AE130" i="3"/>
  <c r="AE95" i="3"/>
  <c r="AE94" i="3"/>
  <c r="AE93" i="3"/>
  <c r="AE89" i="3"/>
  <c r="AE88" i="3"/>
  <c r="AE87" i="3"/>
  <c r="AE83" i="3"/>
  <c r="AE82" i="3"/>
  <c r="AE81" i="3"/>
  <c r="AE77" i="3"/>
  <c r="AE76" i="3"/>
  <c r="AE75" i="3"/>
  <c r="AE71" i="3"/>
  <c r="AE70" i="3"/>
  <c r="AE69" i="3"/>
  <c r="AE65" i="3"/>
  <c r="AE64" i="3"/>
  <c r="AE63" i="3"/>
  <c r="AE59" i="3"/>
  <c r="AE58" i="3"/>
  <c r="AE57" i="3"/>
  <c r="AE53" i="3"/>
  <c r="AE52" i="3"/>
  <c r="AE51" i="3"/>
  <c r="AE41" i="3"/>
  <c r="AE40" i="3"/>
  <c r="AE39" i="3"/>
  <c r="AE35" i="3"/>
  <c r="AE34" i="3"/>
  <c r="AE33" i="3"/>
  <c r="AE29" i="3"/>
  <c r="AE28" i="3"/>
  <c r="AE27" i="3"/>
  <c r="Y280" i="3"/>
  <c r="Y279" i="3"/>
  <c r="Y278" i="3"/>
  <c r="Z278" i="3" s="1"/>
  <c r="Y224" i="3"/>
  <c r="Y223" i="3"/>
  <c r="Y222" i="3"/>
  <c r="Y218" i="3"/>
  <c r="Z218" i="3" s="1"/>
  <c r="Y217" i="3"/>
  <c r="Z217" i="3" s="1"/>
  <c r="Y216" i="3"/>
  <c r="Z216" i="3" s="1"/>
  <c r="Y212" i="3"/>
  <c r="Z212" i="3" s="1"/>
  <c r="Y211" i="3"/>
  <c r="Y210" i="3"/>
  <c r="Y206" i="3"/>
  <c r="Y205" i="3"/>
  <c r="Y204" i="3"/>
  <c r="Y200" i="3"/>
  <c r="Y199" i="3"/>
  <c r="Z199" i="3" s="1"/>
  <c r="Y198" i="3"/>
  <c r="Z198" i="3" s="1"/>
  <c r="Y194" i="3"/>
  <c r="Z194" i="3" s="1"/>
  <c r="Y193" i="3"/>
  <c r="Z193" i="3" s="1"/>
  <c r="Y192" i="3"/>
  <c r="Z192" i="3" s="1"/>
  <c r="Y188" i="3"/>
  <c r="Y187" i="3"/>
  <c r="Y186" i="3"/>
  <c r="Y182" i="3"/>
  <c r="Y181" i="3"/>
  <c r="Y180" i="3"/>
  <c r="Z180" i="3" s="1"/>
  <c r="Y176" i="3"/>
  <c r="Z176" i="3" s="1"/>
  <c r="Y175" i="3"/>
  <c r="Z175" i="3" s="1"/>
  <c r="Y174" i="3"/>
  <c r="Z174" i="3" s="1"/>
  <c r="Y170" i="3"/>
  <c r="Y169" i="3"/>
  <c r="Y168" i="3"/>
  <c r="Y164" i="3"/>
  <c r="Y163" i="3"/>
  <c r="Y162" i="3"/>
  <c r="Y158" i="3"/>
  <c r="Z158" i="3" s="1"/>
  <c r="Y157" i="3"/>
  <c r="Z157" i="3" s="1"/>
  <c r="Y156" i="3"/>
  <c r="Z156" i="3" s="1"/>
  <c r="Y151" i="3"/>
  <c r="Z151" i="3" s="1"/>
  <c r="Y150" i="3"/>
  <c r="Z150" i="3" s="1"/>
  <c r="Y149" i="3"/>
  <c r="Y144" i="3"/>
  <c r="Y143" i="3"/>
  <c r="Y142" i="3"/>
  <c r="Y138" i="3"/>
  <c r="Y137" i="3"/>
  <c r="Z137" i="3" s="1"/>
  <c r="Y136" i="3"/>
  <c r="Z136" i="3" s="1"/>
  <c r="Y132" i="3"/>
  <c r="Z132" i="3" s="1"/>
  <c r="Y131" i="3"/>
  <c r="Z131" i="3" s="1"/>
  <c r="Y130" i="3"/>
  <c r="Y95" i="3"/>
  <c r="Z95" i="3" s="1"/>
  <c r="Y94" i="3"/>
  <c r="Z94" i="3" s="1"/>
  <c r="Y93" i="3"/>
  <c r="Z93" i="3" s="1"/>
  <c r="Y89" i="3"/>
  <c r="Z89" i="3" s="1"/>
  <c r="Y88" i="3"/>
  <c r="Z88" i="3" s="1"/>
  <c r="Y87" i="3"/>
  <c r="Z87" i="3" s="1"/>
  <c r="Y83" i="3"/>
  <c r="Z83" i="3" s="1"/>
  <c r="Y82" i="3"/>
  <c r="Y81" i="3"/>
  <c r="Z81" i="3" s="1"/>
  <c r="Y77" i="3"/>
  <c r="Y76" i="3"/>
  <c r="Y75" i="3"/>
  <c r="Z75" i="3" s="1"/>
  <c r="Y71" i="3"/>
  <c r="Z71" i="3" s="1"/>
  <c r="Y70" i="3"/>
  <c r="Z70" i="3" s="1"/>
  <c r="Y69" i="3"/>
  <c r="Z69" i="3" s="1"/>
  <c r="Y65" i="3"/>
  <c r="Z65" i="3" s="1"/>
  <c r="Y64" i="3"/>
  <c r="Z64" i="3" s="1"/>
  <c r="Y63" i="3"/>
  <c r="Z63" i="3" s="1"/>
  <c r="Y59" i="3"/>
  <c r="Z59" i="3" s="1"/>
  <c r="Y58" i="3"/>
  <c r="Y57" i="3"/>
  <c r="Z57" i="3" s="1"/>
  <c r="Y53" i="3"/>
  <c r="Z53" i="3" s="1"/>
  <c r="Y52" i="3"/>
  <c r="Z52" i="3" s="1"/>
  <c r="Y51" i="3"/>
  <c r="Z51" i="3" s="1"/>
  <c r="Y41" i="3"/>
  <c r="Y40" i="3"/>
  <c r="Y39" i="3"/>
  <c r="Y35" i="3"/>
  <c r="Z35" i="3" s="1"/>
  <c r="Y34" i="3"/>
  <c r="Z34" i="3" s="1"/>
  <c r="Y33" i="3"/>
  <c r="Z33" i="3" s="1"/>
  <c r="Y27" i="3"/>
  <c r="Y28" i="3"/>
  <c r="Y29" i="3"/>
  <c r="Z27" i="3"/>
  <c r="AA35" i="4"/>
  <c r="AC171" i="4"/>
  <c r="AC167" i="4"/>
  <c r="AC113" i="4"/>
  <c r="AC108" i="4"/>
  <c r="AC107" i="4"/>
  <c r="AC91" i="4"/>
  <c r="AC72" i="4"/>
  <c r="AC67" i="4"/>
  <c r="AC66" i="4"/>
  <c r="AC61" i="4"/>
  <c r="AC60" i="4"/>
  <c r="AC59" i="4"/>
  <c r="AC53" i="4"/>
  <c r="AA203" i="4"/>
  <c r="AA202" i="4"/>
  <c r="AA201" i="4"/>
  <c r="AA197" i="4"/>
  <c r="AB197" i="4" s="1"/>
  <c r="AC197" i="4" s="1"/>
  <c r="AA196" i="4"/>
  <c r="AB196" i="4" s="1"/>
  <c r="AC196" i="4" s="1"/>
  <c r="AA195" i="4"/>
  <c r="AA191" i="4"/>
  <c r="AB191" i="4" s="1"/>
  <c r="AC191" i="4" s="1"/>
  <c r="AA190" i="4"/>
  <c r="AB190" i="4" s="1"/>
  <c r="AC190" i="4" s="1"/>
  <c r="AA189" i="4"/>
  <c r="AB189" i="4" s="1"/>
  <c r="AC189" i="4" s="1"/>
  <c r="AA185" i="4"/>
  <c r="AB185" i="4" s="1"/>
  <c r="AC185" i="4" s="1"/>
  <c r="AA184" i="4"/>
  <c r="AB184" i="4" s="1"/>
  <c r="AC184" i="4" s="1"/>
  <c r="AA183" i="4"/>
  <c r="AB183" i="4" s="1"/>
  <c r="AC183" i="4" s="1"/>
  <c r="AA179" i="4"/>
  <c r="AB179" i="4" s="1"/>
  <c r="AC179" i="4" s="1"/>
  <c r="AA178" i="4"/>
  <c r="AB178" i="4" s="1"/>
  <c r="AC178" i="4" s="1"/>
  <c r="AA177" i="4"/>
  <c r="AB177" i="4" s="1"/>
  <c r="AC177" i="4" s="1"/>
  <c r="AA173" i="4"/>
  <c r="AA172" i="4"/>
  <c r="AA171" i="4"/>
  <c r="AA167" i="4"/>
  <c r="AA166" i="4"/>
  <c r="AA165" i="4"/>
  <c r="AA161" i="4"/>
  <c r="AA160" i="4"/>
  <c r="AA159" i="4"/>
  <c r="AB159" i="4" s="1"/>
  <c r="AC159" i="4" s="1"/>
  <c r="AA155" i="4"/>
  <c r="AB155" i="4" s="1"/>
  <c r="AC155" i="4" s="1"/>
  <c r="AA154" i="4"/>
  <c r="AA153" i="4"/>
  <c r="AB153" i="4" s="1"/>
  <c r="AC153" i="4" s="1"/>
  <c r="AA149" i="4"/>
  <c r="AB149" i="4" s="1"/>
  <c r="AC149" i="4" s="1"/>
  <c r="AA148" i="4"/>
  <c r="AB148" i="4" s="1"/>
  <c r="AC148" i="4" s="1"/>
  <c r="AA147" i="4"/>
  <c r="AB147" i="4" s="1"/>
  <c r="AC147" i="4" s="1"/>
  <c r="AA129" i="4"/>
  <c r="AB129" i="4" s="1"/>
  <c r="AC129" i="4" s="1"/>
  <c r="AA128" i="4"/>
  <c r="AB128" i="4" s="1"/>
  <c r="AC128" i="4" s="1"/>
  <c r="AA127" i="4"/>
  <c r="AB127" i="4" s="1"/>
  <c r="AC127" i="4" s="1"/>
  <c r="AA115" i="4"/>
  <c r="AB115" i="4" s="1"/>
  <c r="AC115" i="4" s="1"/>
  <c r="AA114" i="4"/>
  <c r="AB114" i="4" s="1"/>
  <c r="AC114" i="4" s="1"/>
  <c r="AA113" i="4"/>
  <c r="AA109" i="4"/>
  <c r="AA108" i="4"/>
  <c r="AA107" i="4"/>
  <c r="AA103" i="4"/>
  <c r="AA102" i="4"/>
  <c r="AA101" i="4"/>
  <c r="AA97" i="4"/>
  <c r="AA96" i="4"/>
  <c r="AB96" i="4" s="1"/>
  <c r="AC96" i="4" s="1"/>
  <c r="AA95" i="4"/>
  <c r="AB95" i="4" s="1"/>
  <c r="AC95" i="4" s="1"/>
  <c r="AA91" i="4"/>
  <c r="AA90" i="4"/>
  <c r="AB90" i="4" s="1"/>
  <c r="AC90" i="4" s="1"/>
  <c r="AA89" i="4"/>
  <c r="AB89" i="4" s="1"/>
  <c r="AC89" i="4" s="1"/>
  <c r="AA85" i="4"/>
  <c r="AB85" i="4" s="1"/>
  <c r="AC85" i="4" s="1"/>
  <c r="AA84" i="4"/>
  <c r="AB84" i="4" s="1"/>
  <c r="AC84" i="4" s="1"/>
  <c r="AA83" i="4"/>
  <c r="AB83" i="4" s="1"/>
  <c r="AC83" i="4" s="1"/>
  <c r="AA79" i="4"/>
  <c r="AB79" i="4" s="1"/>
  <c r="AC79" i="4" s="1"/>
  <c r="AA78" i="4"/>
  <c r="AB78" i="4" s="1"/>
  <c r="AC78" i="4" s="1"/>
  <c r="AA77" i="4"/>
  <c r="AB77" i="4" s="1"/>
  <c r="AC77" i="4" s="1"/>
  <c r="AA73" i="4"/>
  <c r="AB73" i="4" s="1"/>
  <c r="AC73" i="4" s="1"/>
  <c r="AA72" i="4"/>
  <c r="AA71" i="4"/>
  <c r="AA67" i="4"/>
  <c r="AA66" i="4"/>
  <c r="AA65" i="4"/>
  <c r="AA61" i="4"/>
  <c r="AA60" i="4"/>
  <c r="AA59" i="4"/>
  <c r="AA55" i="4"/>
  <c r="AB55" i="4" s="1"/>
  <c r="AC55" i="4" s="1"/>
  <c r="AA54" i="4"/>
  <c r="AB54" i="4" s="1"/>
  <c r="AC54" i="4" s="1"/>
  <c r="AA53" i="4"/>
  <c r="AA49" i="4"/>
  <c r="AB49" i="4" s="1"/>
  <c r="AC49" i="4" s="1"/>
  <c r="AA48" i="4"/>
  <c r="AB48" i="4" s="1"/>
  <c r="AC48" i="4" s="1"/>
  <c r="AA47" i="4"/>
  <c r="AB47" i="4" s="1"/>
  <c r="AC47" i="4" s="1"/>
  <c r="AA43" i="4"/>
  <c r="AB43" i="4" s="1"/>
  <c r="AC43" i="4" s="1"/>
  <c r="AA42" i="4"/>
  <c r="AB42" i="4" s="1"/>
  <c r="AC42" i="4" s="1"/>
  <c r="AA41" i="4"/>
  <c r="AB41" i="4" s="1"/>
  <c r="AC41" i="4" s="1"/>
  <c r="AA37" i="4"/>
  <c r="AB37" i="4" s="1"/>
  <c r="AC37" i="4" s="1"/>
  <c r="AA36" i="4"/>
  <c r="AB36" i="4" s="1"/>
  <c r="AC36" i="4" s="1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10" i="4"/>
  <c r="AA280" i="3"/>
  <c r="AA279" i="3"/>
  <c r="AA278" i="3"/>
  <c r="AA273" i="3"/>
  <c r="AD273" i="3" s="1"/>
  <c r="AA272" i="3"/>
  <c r="AD272" i="3" s="1"/>
  <c r="AA271" i="3"/>
  <c r="AD271" i="3" s="1"/>
  <c r="AA267" i="3"/>
  <c r="AD267" i="3" s="1"/>
  <c r="AA266" i="3"/>
  <c r="AD266" i="3" s="1"/>
  <c r="AA265" i="3"/>
  <c r="AD265" i="3" s="1"/>
  <c r="AA260" i="3"/>
  <c r="AD260" i="3" s="1"/>
  <c r="AA259" i="3"/>
  <c r="AD259" i="3" s="1"/>
  <c r="AA258" i="3"/>
  <c r="AD258" i="3" s="1"/>
  <c r="AA254" i="3"/>
  <c r="AD254" i="3" s="1"/>
  <c r="AA253" i="3"/>
  <c r="AD253" i="3" s="1"/>
  <c r="AA252" i="3"/>
  <c r="AD252" i="3" s="1"/>
  <c r="AA248" i="3"/>
  <c r="AD248" i="3" s="1"/>
  <c r="AA247" i="3"/>
  <c r="AD247" i="3" s="1"/>
  <c r="AA246" i="3"/>
  <c r="AD246" i="3" s="1"/>
  <c r="AA242" i="3"/>
  <c r="AD242" i="3" s="1"/>
  <c r="AA241" i="3"/>
  <c r="AD241" i="3" s="1"/>
  <c r="AA240" i="3"/>
  <c r="AD240" i="3" s="1"/>
  <c r="AA236" i="3"/>
  <c r="AD236" i="3" s="1"/>
  <c r="AA235" i="3"/>
  <c r="AD235" i="3" s="1"/>
  <c r="AA234" i="3"/>
  <c r="AD234" i="3" s="1"/>
  <c r="AA230" i="3"/>
  <c r="AD230" i="3" s="1"/>
  <c r="AA229" i="3"/>
  <c r="AD229" i="3" s="1"/>
  <c r="AA228" i="3"/>
  <c r="AD228" i="3" s="1"/>
  <c r="AA224" i="3"/>
  <c r="AD224" i="3" s="1"/>
  <c r="AA223" i="3"/>
  <c r="AD223" i="3" s="1"/>
  <c r="AA222" i="3"/>
  <c r="AD222" i="3" s="1"/>
  <c r="AA218" i="3"/>
  <c r="AD218" i="3" s="1"/>
  <c r="AA217" i="3"/>
  <c r="AD217" i="3" s="1"/>
  <c r="AA216" i="3"/>
  <c r="AD216" i="3" s="1"/>
  <c r="AA212" i="3"/>
  <c r="AD212" i="3" s="1"/>
  <c r="AA211" i="3"/>
  <c r="AD211" i="3" s="1"/>
  <c r="AA210" i="3"/>
  <c r="AD210" i="3" s="1"/>
  <c r="AA206" i="3"/>
  <c r="AD206" i="3" s="1"/>
  <c r="AA205" i="3"/>
  <c r="AD205" i="3" s="1"/>
  <c r="AA204" i="3"/>
  <c r="AD204" i="3" s="1"/>
  <c r="AA200" i="3"/>
  <c r="AD200" i="3" s="1"/>
  <c r="AA199" i="3"/>
  <c r="AD199" i="3" s="1"/>
  <c r="AA198" i="3"/>
  <c r="AD198" i="3" s="1"/>
  <c r="AA194" i="3"/>
  <c r="AD194" i="3" s="1"/>
  <c r="AA193" i="3"/>
  <c r="AD193" i="3" s="1"/>
  <c r="AA192" i="3"/>
  <c r="AD192" i="3" s="1"/>
  <c r="AA188" i="3"/>
  <c r="AD188" i="3" s="1"/>
  <c r="AA187" i="3"/>
  <c r="AD187" i="3" s="1"/>
  <c r="AA186" i="3"/>
  <c r="AD186" i="3" s="1"/>
  <c r="AA182" i="3"/>
  <c r="AD182" i="3" s="1"/>
  <c r="AA181" i="3"/>
  <c r="AD181" i="3" s="1"/>
  <c r="AA180" i="3"/>
  <c r="AD180" i="3" s="1"/>
  <c r="AA176" i="3"/>
  <c r="AD176" i="3" s="1"/>
  <c r="AA175" i="3"/>
  <c r="AD175" i="3" s="1"/>
  <c r="AA174" i="3"/>
  <c r="AD174" i="3" s="1"/>
  <c r="AA170" i="3"/>
  <c r="AD170" i="3" s="1"/>
  <c r="AA169" i="3"/>
  <c r="AD169" i="3" s="1"/>
  <c r="AA168" i="3"/>
  <c r="AD168" i="3" s="1"/>
  <c r="AA164" i="3"/>
  <c r="AD164" i="3" s="1"/>
  <c r="AA163" i="3"/>
  <c r="AD163" i="3" s="1"/>
  <c r="AA162" i="3"/>
  <c r="AD162" i="3" s="1"/>
  <c r="AA158" i="3"/>
  <c r="AD158" i="3" s="1"/>
  <c r="AA157" i="3"/>
  <c r="AD157" i="3" s="1"/>
  <c r="AA156" i="3"/>
  <c r="AD156" i="3" s="1"/>
  <c r="AA151" i="3"/>
  <c r="AD151" i="3" s="1"/>
  <c r="AA150" i="3"/>
  <c r="AD150" i="3" s="1"/>
  <c r="AA149" i="3"/>
  <c r="AD149" i="3" s="1"/>
  <c r="AA144" i="3"/>
  <c r="AD144" i="3" s="1"/>
  <c r="AA143" i="3"/>
  <c r="AD143" i="3" s="1"/>
  <c r="AA142" i="3"/>
  <c r="AD142" i="3" s="1"/>
  <c r="AA138" i="3"/>
  <c r="AD138" i="3" s="1"/>
  <c r="AA137" i="3"/>
  <c r="AD137" i="3" s="1"/>
  <c r="AA136" i="3"/>
  <c r="AD136" i="3" s="1"/>
  <c r="AA132" i="3"/>
  <c r="AD132" i="3" s="1"/>
  <c r="AA131" i="3"/>
  <c r="AD131" i="3" s="1"/>
  <c r="AA130" i="3"/>
  <c r="AD130" i="3" s="1"/>
  <c r="AA125" i="3"/>
  <c r="AD125" i="3" s="1"/>
  <c r="AA124" i="3"/>
  <c r="AD124" i="3" s="1"/>
  <c r="AA123" i="3"/>
  <c r="AD123" i="3" s="1"/>
  <c r="AA119" i="3"/>
  <c r="AD119" i="3" s="1"/>
  <c r="AA118" i="3"/>
  <c r="AD118" i="3" s="1"/>
  <c r="AA117" i="3"/>
  <c r="AD117" i="3" s="1"/>
  <c r="AA113" i="3"/>
  <c r="AD113" i="3" s="1"/>
  <c r="AA112" i="3"/>
  <c r="AD112" i="3" s="1"/>
  <c r="AA111" i="3"/>
  <c r="AD111" i="3" s="1"/>
  <c r="AA107" i="3"/>
  <c r="AD107" i="3" s="1"/>
  <c r="AA106" i="3"/>
  <c r="AD106" i="3" s="1"/>
  <c r="AA105" i="3"/>
  <c r="AD105" i="3" s="1"/>
  <c r="AA101" i="3"/>
  <c r="AD101" i="3" s="1"/>
  <c r="AA100" i="3"/>
  <c r="AD100" i="3" s="1"/>
  <c r="AA99" i="3"/>
  <c r="AD99" i="3" s="1"/>
  <c r="AA95" i="3"/>
  <c r="AD95" i="3" s="1"/>
  <c r="AA94" i="3"/>
  <c r="AD94" i="3" s="1"/>
  <c r="AA93" i="3"/>
  <c r="AD93" i="3" s="1"/>
  <c r="AA89" i="3"/>
  <c r="AD89" i="3" s="1"/>
  <c r="AA88" i="3"/>
  <c r="AD88" i="3" s="1"/>
  <c r="AA87" i="3"/>
  <c r="AD87" i="3" s="1"/>
  <c r="AA83" i="3"/>
  <c r="AD83" i="3" s="1"/>
  <c r="AA82" i="3"/>
  <c r="AD82" i="3" s="1"/>
  <c r="AA81" i="3"/>
  <c r="AD81" i="3" s="1"/>
  <c r="AA77" i="3"/>
  <c r="AD77" i="3" s="1"/>
  <c r="AA76" i="3"/>
  <c r="AD76" i="3" s="1"/>
  <c r="AA75" i="3"/>
  <c r="AD75" i="3" s="1"/>
  <c r="AA71" i="3"/>
  <c r="AD71" i="3" s="1"/>
  <c r="AA70" i="3"/>
  <c r="AD70" i="3" s="1"/>
  <c r="AA69" i="3"/>
  <c r="AD69" i="3" s="1"/>
  <c r="AA65" i="3"/>
  <c r="AD65" i="3" s="1"/>
  <c r="AA64" i="3"/>
  <c r="AD64" i="3" s="1"/>
  <c r="AA63" i="3"/>
  <c r="AD63" i="3" s="1"/>
  <c r="AA59" i="3"/>
  <c r="AD59" i="3" s="1"/>
  <c r="AA58" i="3"/>
  <c r="AD58" i="3" s="1"/>
  <c r="AA57" i="3"/>
  <c r="AD57" i="3" s="1"/>
  <c r="AA53" i="3"/>
  <c r="AD53" i="3" s="1"/>
  <c r="AA52" i="3"/>
  <c r="AD52" i="3" s="1"/>
  <c r="AA51" i="3"/>
  <c r="AD51" i="3" s="1"/>
  <c r="AA47" i="3"/>
  <c r="AD47" i="3" s="1"/>
  <c r="AA46" i="3"/>
  <c r="AD46" i="3" s="1"/>
  <c r="AA45" i="3"/>
  <c r="AD45" i="3" s="1"/>
  <c r="AA41" i="3"/>
  <c r="AD41" i="3" s="1"/>
  <c r="AA40" i="3"/>
  <c r="AD40" i="3" s="1"/>
  <c r="AA39" i="3"/>
  <c r="AD39" i="3" s="1"/>
  <c r="AA35" i="3"/>
  <c r="AD35" i="3" s="1"/>
  <c r="AA34" i="3"/>
  <c r="AD34" i="3" s="1"/>
  <c r="AA33" i="3"/>
  <c r="AD33" i="3" s="1"/>
  <c r="AA29" i="3"/>
  <c r="AD29" i="3" s="1"/>
  <c r="AA28" i="3"/>
  <c r="AD28" i="3" s="1"/>
  <c r="Z279" i="3"/>
  <c r="Z280" i="3"/>
  <c r="AA27" i="3"/>
  <c r="AD27" i="3" s="1"/>
  <c r="Y273" i="3"/>
  <c r="Z273" i="3" s="1"/>
  <c r="Y272" i="3"/>
  <c r="Z272" i="3" s="1"/>
  <c r="Y271" i="3"/>
  <c r="Z271" i="3" s="1"/>
  <c r="Y267" i="3"/>
  <c r="Z267" i="3" s="1"/>
  <c r="Y266" i="3"/>
  <c r="Z266" i="3" s="1"/>
  <c r="Y265" i="3"/>
  <c r="Z265" i="3" s="1"/>
  <c r="Y260" i="3"/>
  <c r="Z260" i="3" s="1"/>
  <c r="Y259" i="3"/>
  <c r="Z259" i="3" s="1"/>
  <c r="Y258" i="3"/>
  <c r="Z258" i="3" s="1"/>
  <c r="Y254" i="3"/>
  <c r="Z254" i="3" s="1"/>
  <c r="Y253" i="3"/>
  <c r="Z253" i="3" s="1"/>
  <c r="Y252" i="3"/>
  <c r="Z252" i="3" s="1"/>
  <c r="Y248" i="3"/>
  <c r="Z248" i="3" s="1"/>
  <c r="Y247" i="3"/>
  <c r="Z247" i="3" s="1"/>
  <c r="Y246" i="3"/>
  <c r="Z246" i="3" s="1"/>
  <c r="Y242" i="3"/>
  <c r="Z242" i="3" s="1"/>
  <c r="Y241" i="3"/>
  <c r="Z241" i="3" s="1"/>
  <c r="Y240" i="3"/>
  <c r="Z240" i="3" s="1"/>
  <c r="Y236" i="3"/>
  <c r="Z236" i="3" s="1"/>
  <c r="Y235" i="3"/>
  <c r="Z235" i="3" s="1"/>
  <c r="Y234" i="3"/>
  <c r="Z234" i="3" s="1"/>
  <c r="Y230" i="3"/>
  <c r="Z230" i="3" s="1"/>
  <c r="Y229" i="3"/>
  <c r="Z229" i="3" s="1"/>
  <c r="Y228" i="3"/>
  <c r="Z228" i="3" s="1"/>
  <c r="Z224" i="3"/>
  <c r="Z223" i="3"/>
  <c r="Z222" i="3"/>
  <c r="Z211" i="3"/>
  <c r="Z210" i="3"/>
  <c r="Z206" i="3"/>
  <c r="Z205" i="3"/>
  <c r="Z204" i="3"/>
  <c r="Z200" i="3"/>
  <c r="Z188" i="3"/>
  <c r="Z187" i="3"/>
  <c r="Z186" i="3"/>
  <c r="Z182" i="3"/>
  <c r="Z181" i="3"/>
  <c r="Z170" i="3"/>
  <c r="Z169" i="3"/>
  <c r="Z168" i="3"/>
  <c r="Z164" i="3"/>
  <c r="Z163" i="3"/>
  <c r="Z162" i="3"/>
  <c r="Z149" i="3"/>
  <c r="Z144" i="3"/>
  <c r="Z143" i="3"/>
  <c r="Z142" i="3"/>
  <c r="Z138" i="3"/>
  <c r="Z130" i="3"/>
  <c r="Y125" i="3"/>
  <c r="Z125" i="3" s="1"/>
  <c r="Y124" i="3"/>
  <c r="Z124" i="3" s="1"/>
  <c r="Y123" i="3"/>
  <c r="Z123" i="3" s="1"/>
  <c r="Y119" i="3"/>
  <c r="Z119" i="3" s="1"/>
  <c r="Y118" i="3"/>
  <c r="Z118" i="3" s="1"/>
  <c r="Y117" i="3"/>
  <c r="Z117" i="3" s="1"/>
  <c r="Y113" i="3"/>
  <c r="Z113" i="3" s="1"/>
  <c r="Y112" i="3"/>
  <c r="Z112" i="3" s="1"/>
  <c r="Y111" i="3"/>
  <c r="Z111" i="3" s="1"/>
  <c r="Y107" i="3"/>
  <c r="Z107" i="3" s="1"/>
  <c r="Y106" i="3"/>
  <c r="Z106" i="3" s="1"/>
  <c r="Y105" i="3"/>
  <c r="Z105" i="3" s="1"/>
  <c r="Y101" i="3"/>
  <c r="Z101" i="3" s="1"/>
  <c r="Y100" i="3"/>
  <c r="Z100" i="3" s="1"/>
  <c r="Y99" i="3"/>
  <c r="Z99" i="3" s="1"/>
  <c r="Z82" i="3"/>
  <c r="Z77" i="3"/>
  <c r="Z76" i="3"/>
  <c r="Z58" i="3"/>
  <c r="Y47" i="3"/>
  <c r="Z47" i="3" s="1"/>
  <c r="Y46" i="3"/>
  <c r="Z46" i="3" s="1"/>
  <c r="Y45" i="3"/>
  <c r="Z45" i="3" s="1"/>
  <c r="Z41" i="3"/>
  <c r="Z40" i="3"/>
  <c r="Z39" i="3"/>
  <c r="Z28" i="3"/>
  <c r="Z29" i="3"/>
  <c r="AB35" i="4" l="1"/>
  <c r="AC35" i="4" s="1"/>
</calcChain>
</file>

<file path=xl/sharedStrings.xml><?xml version="1.0" encoding="utf-8"?>
<sst xmlns="http://schemas.openxmlformats.org/spreadsheetml/2006/main" count="2292" uniqueCount="660">
  <si>
    <t>Starting - B11 @ 70keV - magnet current = 248, extractV = 70.2, DF mag curr = 24.667, amu = 11, extrv = 71.138</t>
  </si>
  <si>
    <t xml:space="preserve">Ch 2 - 22, 22, 22, 4, 3, 20, 23, 255, </t>
  </si>
  <si>
    <t xml:space="preserve">Ch 1 - 22, 22, 22, 4, 18, 1, 71, 136, 184, 0, 65, 48, 0, 0, 66, 20, 0, 0, 5, 0, 0, 102, 255, </t>
  </si>
  <si>
    <t xml:space="preserve">Ch 1 - 22, 22, 22, 4, 18, 1, 71, 136, 134, 0, 65, 48, 0, 0, 66, 20, 0, 0, 5, 0, 0, 52, 255, </t>
  </si>
  <si>
    <t>Setting extrv and mag to 0</t>
  </si>
  <si>
    <t xml:space="preserve">Ch 1 - 22, 22, 22, 4, 18, 1, 0, 0, 0, 0, 0, 0, 0, 0, 0, 0, 0, 0, 5, 0, 0, 24, 255, </t>
  </si>
  <si>
    <t>extrv = 0.6</t>
  </si>
  <si>
    <t xml:space="preserve">Ch 1 - 22, 22, 22, 4, 18, 1, 66, 200, 0, 0, 0, 0, 0, 0, 0, 0, 0, 0, 5, 0, 0, 34, 255, </t>
  </si>
  <si>
    <t xml:space="preserve">extrv = 1.0 </t>
  </si>
  <si>
    <t xml:space="preserve">Ch 1 - 22, 22, 22, 4, 18, 1, 67, 250, 0, 0, 0, 0, 0, 0, 0, 0, 0, 0, 5, 0, 0, 85, 255, </t>
  </si>
  <si>
    <t xml:space="preserve">Ch 1 - 22, 22, 22, 4, 18, 1, 67, 150, 0, 0, 0, 0, 0, 0, 0, 0, 0, 0, 5, 0, 0, 241, 255, </t>
  </si>
  <si>
    <t>extrv = 1.7</t>
  </si>
  <si>
    <t xml:space="preserve">Ch 1 - 22, 22, 22, 4, 18, 1, 68, 150, 0, 0, 0, 0, 0, 0, 0, 0, 0, 0, 5, 0, 0, 242, 255, </t>
  </si>
  <si>
    <t>extrv = 2.2</t>
  </si>
  <si>
    <t xml:space="preserve">Ch 1 - 22, 22, 22, 4, 18, 1, 68, 212, 128, 0, 0, 0, 0, 0, 0, 0, 0, 0, 5, 0, 0, 176, 255, </t>
  </si>
  <si>
    <t>extrv = 2.9</t>
  </si>
  <si>
    <t xml:space="preserve">Ch 1 - 22, 22, 22, 4, 18, 1, 69, 22, 0, 0, 0, 0, 0, 0, 0, 0, 0, 0, 5, 0, 0, 115, 255, </t>
  </si>
  <si>
    <t xml:space="preserve">Ch 1 - 22, 22, 22, 4, 18, 1, 69, 15, 192, 0, 0, 0, 0, 0, 0, 0, 0, 0, 5, 0, 0, 44, 255, </t>
  </si>
  <si>
    <t>extrv = 3.6</t>
  </si>
  <si>
    <t xml:space="preserve">Ch 1 - 22, 22, 22, 4, 18, 1, 69, 65, 192, 0, 0, 0, 0, 0, 0, 0, 0, 0, 5, 0, 0, 94, 255, </t>
  </si>
  <si>
    <t xml:space="preserve">Ch 1 - 22, 22, 22, 4, 18, 1, 69, 72, 0, 0, 0, 0, 0, 0, 0, 0, 0, 0, 5, 0, 0, 165, 255, </t>
  </si>
  <si>
    <t>extrv = 4.3</t>
  </si>
  <si>
    <t xml:space="preserve">Ch 1 - 22, 22, 22, 4, 18, 1, 69, 109, 128, 0, 0, 0, 0, 0, 0, 0, 0, 0, 5, 0, 0, 74, 255, </t>
  </si>
  <si>
    <t>extrv = 4.8</t>
  </si>
  <si>
    <t xml:space="preserve">Ch 1 - 22, 22, 22, 4, 18, 1, 69, 134, 96, 0, 0, 0, 0, 0, 0, 0, 0, 0, 5, 0, 0, 67, 255, </t>
  </si>
  <si>
    <t xml:space="preserve">Ch 1 - 22, 22, 22, 4, 18, 1, 69, 131, 64, 0, 0, 0, 0, 0, 0, 0, 0, 0, 5, 0, 0, 32, 255, </t>
  </si>
  <si>
    <t>extrv = 5.6</t>
  </si>
  <si>
    <t xml:space="preserve">Ch 1 - 22, 22, 22, 4, 18, 1, 69, 159, 96, 0, 0, 0, 0, 0, 0, 0, 0, 0, 5, 0, 0, 92, 255, </t>
  </si>
  <si>
    <t xml:space="preserve">Ch 1 - 22, 22, 22, 4, 18, 1, 69, 78, 64, 0, 0, 0, 0, 0, 0, 0, 0, 0, 5, 0, 0, 235, 255, </t>
  </si>
  <si>
    <t>extrv = 6.4</t>
  </si>
  <si>
    <t xml:space="preserve">Ch 1 - 22, 22, 22, 4, 18, 1, 69, 184, 96, 0, 0, 0, 0, 0, 0, 0, 0, 0, 5, 0, 0, 117, 255, </t>
  </si>
  <si>
    <t xml:space="preserve">Ch 1 - 22, 22, 22, 4, 18, 1, 69, 103, 64, 0, 0, 0, 0, 0, 0, 0, 0, 0, 5, 0, 0, 4, 255, </t>
  </si>
  <si>
    <t>extrv = 7.1</t>
  </si>
  <si>
    <t xml:space="preserve">Ch 1 - 22, 22, 22, 4, 18, 1, 69, 203, 32, 0, 0, 0, 0, 0, 0, 0, 0, 0, 5, 0, 0, 72, 255, </t>
  </si>
  <si>
    <t>extrv = 7.6</t>
  </si>
  <si>
    <t xml:space="preserve">Ch 1 - 22, 22, 22, 4, 18, 1, 69, 225, 0, 0, 0, 0, 0, 0, 0, 0, 0, 0, 5, 0, 0, 62, 255, </t>
  </si>
  <si>
    <t xml:space="preserve">Ch 1 - 22, 22, 22, 4, 18, 1, 69, 221, 224, 0, 0, 0, 0, 0, 0, 0, 0, 0, 5, 0, 0, 26, 255, </t>
  </si>
  <si>
    <t>extrv = 8.5</t>
  </si>
  <si>
    <t xml:space="preserve">Ch 1 - 22, 22, 22, 4, 18, 1, 69, 250, 0, 0, 0, 0, 0, 0, 0, 0, 0, 0, 5, 0, 0, 87, 255, </t>
  </si>
  <si>
    <t>extrv = 9.4</t>
  </si>
  <si>
    <t xml:space="preserve">Ch 1 - 22, 22, 22, 4, 18, 1, 70, 12, 160, 0, 0, 0, 0, 0, 0, 0, 0, 0, 5, 0, 0, 10, 255, </t>
  </si>
  <si>
    <t xml:space="preserve">Ch 1 - 22, 22, 22, 4, 18, 1, 70, 11, 16, 0, 0, 0, 0, 0, 0, 0, 0, 0, 5, 0, 0, 121, 255, </t>
  </si>
  <si>
    <t>extrv = 10.7</t>
  </si>
  <si>
    <t xml:space="preserve">Ch 1 - 22, 22, 22, 4, 18, 1, 70, 32, 240, 0, 0, 0, 0, 0, 0, 0, 0, 0, 5, 0, 0, 110, 255, </t>
  </si>
  <si>
    <t>extrv = 11.5</t>
  </si>
  <si>
    <t xml:space="preserve">Ch 1 - 22, 22, 22, 4, 18, 1, 70, 43, 224, 0, 0, 0, 0, 0, 0, 0, 0, 0, 5, 0, 0, 105, 255, </t>
  </si>
  <si>
    <t>extrv = 12.6</t>
  </si>
  <si>
    <t xml:space="preserve">Ch 1 - 22, 22, 22, 4, 18, 1, 70, 59, 128, 0, 0, 0, 0, 0, 0, 0, 0, 0, 5, 0, 0, 25, 255, </t>
  </si>
  <si>
    <t xml:space="preserve">Ch 1 - 22, 22, 22, 4, 18, 1, 70, 61, 16, 0, 0, 0, 0, 0, 0, 0, 0, 0, 5, 0, 0, 171, 255, </t>
  </si>
  <si>
    <t>extrv = 13.3</t>
  </si>
  <si>
    <t xml:space="preserve">Ch 1 - 22, 22, 22, 4, 18, 1, 70, 73, 144, 0, 0, 0, 0, 0, 0, 0, 0, 0, 5, 0, 0, 55, 255, </t>
  </si>
  <si>
    <t xml:space="preserve">Ch 1 - 22, 22, 22, 4, 18, 1, 70, 75, 32, 0, 0, 0, 0, 0, 0, 0, 0, 0, 5, 0, 0, 201, 255, </t>
  </si>
  <si>
    <t>extrv = 14.5</t>
  </si>
  <si>
    <t xml:space="preserve">Ch 1 - 22, 22, 22, 4, 18, 1, 70, 93, 224, 0, 0, 0, 0, 0, 0, 0, 0, 0, 5, 0, 0, 155, 255, </t>
  </si>
  <si>
    <t>extrv = 16.3</t>
  </si>
  <si>
    <t xml:space="preserve">Ch 1 - 22, 22, 22, 4, 18, 1, 70, 120, 112, 0, 0, 0, 0, 0, 0, 0, 0, 0, 5, 0, 0, 70, 255, </t>
  </si>
  <si>
    <t>extrv = 18.4 / 18.638</t>
  </si>
  <si>
    <t xml:space="preserve">Ch 1 - 22, 22, 22, 4, 18, 1, 70, 142, 48, 0, 0, 0, 0, 0, 0, 0, 0, 0, 5, 0, 0, 28, 255, </t>
  </si>
  <si>
    <t xml:space="preserve">Ch 1 - 22, 22, 22, 4, 18, 1, 70, 142, 248, 0, 0, 0, 0, 0, 0, 0, 0, 0, 5, 0, 0, 228, 255, </t>
  </si>
  <si>
    <t xml:space="preserve">extrv = 20.5 / 20.346 </t>
  </si>
  <si>
    <t xml:space="preserve">Ch 1 - 22, 22, 22, 4, 18, 1, 70, 155, 120, 0, 0, 0, 0, 0, 0, 0, 0, 0, 5, 0, 0, 113, 255, </t>
  </si>
  <si>
    <t>extrv = 22.8 / 22.737</t>
  </si>
  <si>
    <t xml:space="preserve">Ch 1 - 22, 22, 22, 4, 18, 1, 70, 173, 112, 0, 0, 0, 0, 0, 0, 0, 0, 0, 5, 0, 0, 123, 255, </t>
  </si>
  <si>
    <t>extrv = 24.5 / 24.493</t>
  </si>
  <si>
    <t xml:space="preserve">Ch 1 - 22, 22, 22, 4, 18, 1, 70, 186, 184, 0, 0, 0, 0, 0, 0, 0, 0, 0, 5, 0, 0, 208, 255, </t>
  </si>
  <si>
    <t xml:space="preserve">Ch 1 - 22, 22, 22, 4, 18, 1, 70, 187, 128, 0, 0, 0, 0, 0, 0, 0, 0, 0, 5, 0, 0, 153, 255, </t>
  </si>
  <si>
    <t>extrv = 26.4 / 26.396</t>
  </si>
  <si>
    <t xml:space="preserve">Ch 1 - 22, 22, 22, 4, 18, 1, 70, 201, 144, 0, 0, 0, 0, 0, 0, 0, 0, 0, 5, 0, 0, 183, 255, </t>
  </si>
  <si>
    <t>extrv = 29.0 / 28.982</t>
  </si>
  <si>
    <t xml:space="preserve">Ch 1 - 22, 22, 22, 4, 18, 1, 70, 221, 224, 0, 0, 0, 0, 0, 0, 0, 0, 0, 5, 0, 0, 27, 255, </t>
  </si>
  <si>
    <t>extrv = 30.4 / 30.446</t>
  </si>
  <si>
    <t xml:space="preserve">Ch 1 - 22, 22, 22, 4, 18, 1, 70, 232, 208, 0, 0, 0, 0, 0, 0, 0, 0, 0, 5, 0, 0, 22, 255, </t>
  </si>
  <si>
    <t xml:space="preserve">Ch 1 - 22, 22, 22, 4, 18, 1, 70, 233, 152, 0, 0, 0, 0, 0, 0, 0, 0, 0, 5, 0, 0, 223, 255, </t>
  </si>
  <si>
    <t>extrv = 32.0 / 32.007</t>
  </si>
  <si>
    <t xml:space="preserve">Ch 1 - 22, 22, 22, 4, 18, 1, 70, 245, 80, 0, 0, 0, 0, 0, 0, 0, 0, 0, 5, 0, 0, 163, 255, </t>
  </si>
  <si>
    <t>extrv = 34.6 / 34.642</t>
  </si>
  <si>
    <t xml:space="preserve">Ch 1 - 22, 22, 22, 4, 18, 1, 71, 4, 108, 0, 0, 0, 0, 0, 0, 0, 0, 0, 5, 0, 0, 207, 255, </t>
  </si>
  <si>
    <t xml:space="preserve">Ch 1 - 22, 22, 22, 4, 18, 1, 71, 4, 208, 0, 0, 0, 0, 0, 0, 0, 0, 0, 5, 0, 0, 51, 255, </t>
  </si>
  <si>
    <t>extrv = 36.8 / 36.886</t>
  </si>
  <si>
    <t xml:space="preserve">Ch 1 - 22, 22, 22, 4, 18, 1, 71, 13, 104, 0, 0, 0, 0, 0, 0, 0, 0, 0, 5, 0, 0, 212, 255, </t>
  </si>
  <si>
    <t>extrv = 39 / 39.131</t>
  </si>
  <si>
    <t xml:space="preserve">Ch 1 - 22, 22, 22, 4, 18, 1, 71, 22, 0, 0, 0, 0, 0, 0, 0, 0, 0, 0, 5, 0, 0, 117, 255, </t>
  </si>
  <si>
    <t>extrv = 41.3 / 41.424</t>
  </si>
  <si>
    <t xml:space="preserve">Ch 1 - 22, 22, 22, 4, 18, 1, 71, 30, 252, 0, 0, 0, 0, 0, 0, 0, 0, 0, 5, 0, 0, 121, 255, </t>
  </si>
  <si>
    <t>extrv = 43.4 / 43.668</t>
  </si>
  <si>
    <t xml:space="preserve">Ch 1 - 22, 22, 22, 4, 18, 1, 71, 39, 48, 0, 0, 0, 0, 0, 0, 0, 0, 0, 5, 0, 0, 182, 255, </t>
  </si>
  <si>
    <t xml:space="preserve">Ch 1 - 22, 22, 22, 4, 18, 1, 71, 39, 148, 0, 0, 0, 0, 0, 0, 0, 0, 0, 5, 0, 0, 26, 255, </t>
  </si>
  <si>
    <t>extrv = 45.8 / 46.108</t>
  </si>
  <si>
    <t xml:space="preserve">Ch 1 - 22, 22, 22, 4, 18, 1, 71, 48, 244, 0, 0, 0, 0, 0, 0, 0, 0, 0, 5, 0, 0, 131, 255, </t>
  </si>
  <si>
    <t xml:space="preserve">Ch 1 - 22, 22, 22, 4, 18, 1, 71, 48, 144, 0, 0, 0, 0, 0, 0, 0, 0, 0, 5, 0, 0, 31, 255, </t>
  </si>
  <si>
    <t>extrv = 47.3 / 47.571</t>
  </si>
  <si>
    <t xml:space="preserve">Ch 1 - 22, 22, 22, 4, 18, 1, 71, 54, 108, 0, 0, 0, 0, 0, 0, 0, 0, 0, 5, 0, 0, 1, 255, </t>
  </si>
  <si>
    <t xml:space="preserve">Ch 1 - 22, 22, 22, 4, 18, 1, 71, 54, 8, 0, 0, 0, 0, 0, 0, 0, 0, 0, 5, 0, 0, 157, 255, </t>
  </si>
  <si>
    <t>extrv = 48.9 / 49.230</t>
  </si>
  <si>
    <t xml:space="preserve">Ch 1 - 22, 22, 22, 4, 18, 1, 71, 61, 16, 0, 0, 0, 0, 0, 0, 0, 0, 0, 5, 0, 0, 172, 255, </t>
  </si>
  <si>
    <t>extrv = 50.5 / 50.840</t>
  </si>
  <si>
    <t xml:space="preserve">Ch 1 - 22, 22, 22, 4, 18, 1, 71, 66, 236, 0, 0, 0, 0, 0, 0, 0, 0, 0, 5, 0, 0, 141, 255, </t>
  </si>
  <si>
    <t>extrv = 52.5 / 52.841</t>
  </si>
  <si>
    <t xml:space="preserve">Ch 1 - 22, 22, 22, 4, 18, 1, 71, 74, 188, 0, 0, 0, 0, 0, 0, 0, 0, 0, 5, 0, 0, 101, 255, </t>
  </si>
  <si>
    <t xml:space="preserve">Ch 1 - 22, 22, 22, 4, 18, 1, 71, 75, 32, 0, 0, 0, 0, 0, 0, 0, 0, 0, 5, 0, 0, 202, 255, </t>
  </si>
  <si>
    <t>extrv = 55.4 / 55.817</t>
  </si>
  <si>
    <t xml:space="preserve">Ch 1 - 22, 22, 22, 4, 18, 1, 71, 86, 16, 0, 0, 0, 0, 0, 0, 0, 0, 0, 5, 0, 0, 197, 255, </t>
  </si>
  <si>
    <t>extrv = 58.7 / 59.184</t>
  </si>
  <si>
    <t xml:space="preserve">Ch 1 - 22, 22, 22, 4, 18, 1, 71, 98, 244, 0, 0, 0, 0, 0, 0, 0, 0, 0, 5, 0, 0, 181, 255, </t>
  </si>
  <si>
    <t>extrv = 61.4 / 61.916</t>
  </si>
  <si>
    <t xml:space="preserve">Ch 1 - 22, 22, 22, 4, 18, 1, 71, 109, 128, 0, 0, 0, 0, 0, 0, 0, 0, 0, 5, 0, 0, 76, 255, </t>
  </si>
  <si>
    <t xml:space="preserve">Ch 1 - 22, 22, 22, 4, 18, 1, 71, 109, 228, 0, 0, 0, 0, 0, 0, 0, 0, 0, 5, 0, 0, 176, 255, </t>
  </si>
  <si>
    <t>extrv = 63.5 / 63.96</t>
  </si>
  <si>
    <t xml:space="preserve">Ch 1 - 22, 22, 22, 4, 18, 1, 71, 117, 180, 0, 0, 0, 0, 0, 0, 0, 0, 0, 5, 0, 0, 136, 255, </t>
  </si>
  <si>
    <t>extrv = 66.2 / 66.746</t>
  </si>
  <si>
    <t xml:space="preserve">Ch 1 - 22, 22, 22, 4, 18, 1, 71, 127, 220, 0, 0, 0, 0, 0, 0, 0, 0, 0, 5, 0, 0, 186, 255, </t>
  </si>
  <si>
    <t xml:space="preserve">Ch 1 - 22, 22, 22, 4, 18, 1, 71, 128, 32, 0, 0, 0, 0, 0, 0, 0, 0, 0, 5, 0, 0, 255, 255, </t>
  </si>
  <si>
    <t>extrv = 68.5 / 69.137</t>
  </si>
  <si>
    <t xml:space="preserve">Ch 1 - 22, 22, 22, 4, 18, 1, 71, 132, 158, 0, 0, 0, 0, 0, 0, 0, 0, 0, 5, 0, 0, 129, 255, </t>
  </si>
  <si>
    <t>extrv = 70.4 / 71.040</t>
  </si>
  <si>
    <t xml:space="preserve">Ch 1 - 22, 22, 22, 4, 18, 1, 71, 136, 134, 0, 0, 0, 0, 0, 0, 0, 0, 0, 5, 0, 0, 109, 255, </t>
  </si>
  <si>
    <t xml:space="preserve">Ch 1 - 22, 22, 22, 4, 18, 1, 71, 136, 84, 0, 0, 0, 0, 0, 0, 0, 0, 0, 5, 0, 0, 59, 255, </t>
  </si>
  <si>
    <t>extrv = 73.3 / 74.016</t>
  </si>
  <si>
    <t xml:space="preserve">Ch 1 - 22, 22, 22, 4, 18, 1, 71, 141, 254, 0, 0, 0, 0, 0, 0, 0, 0, 0, 5, 0, 0, 234, 255, </t>
  </si>
  <si>
    <t>extrv = 74.3 / 75.090</t>
  </si>
  <si>
    <t xml:space="preserve">Ch 1 - 22, 22, 22, 4, 18, 1, 71, 144, 36, 0, 0, 0, 0, 0, 0, 0, 0, 0, 5, 0, 0, 19, 255, </t>
  </si>
  <si>
    <t>extrv = 75.7 / 76.456</t>
  </si>
  <si>
    <t xml:space="preserve">Ch 1 - 22, 22, 22, 4, 18, 1, 71, 146, 174, 0, 0, 0, 0, 0, 0, 0, 0, 0, 5, 0, 0, 159, 255, </t>
  </si>
  <si>
    <t>extrv = 77.5 / 78.359</t>
  </si>
  <si>
    <t xml:space="preserve">Ch 1 - 22, 22, 22, 4, 18, 1, 71, 150, 100, 0, 0, 0, 0, 0, 0, 0, 0, 0, 5, 0, 0, 89, 255, </t>
  </si>
  <si>
    <t xml:space="preserve">Ch 1 - 22, 22, 22, 4, 18, 1, 71, 150, 150, 0, 0, 0, 0, 0, 0, 0, 0, 0, 5, 0, 0, 139, 255, </t>
  </si>
  <si>
    <t>extrv = 80 /  80.896</t>
  </si>
  <si>
    <t xml:space="preserve">Ch 1 - 22, 22, 22, 4, 18, 1, 71, 155, 70, 0, 0, 0, 0, 0, 0, 0, 0, 0, 5, 0, 0, 64, 255, </t>
  </si>
  <si>
    <t xml:space="preserve">Ch 1 - 22, 22, 22, 4, 18, 1, 71, 155, 120, 0, 0, 0, 0, 0, 0, 0, 0, 0, 5, 0, 0, 114, 255, </t>
  </si>
  <si>
    <t>Now for the magnet current - Extrv back to zero</t>
  </si>
  <si>
    <t>Mag = 10 /0.667</t>
  </si>
  <si>
    <t xml:space="preserve">Ch 1 - 22, 22, 22, 4, 18, 1, 0, 0, 0, 0, 0, 0, 0, 0, 63, 128, 0, 0, 5, 0, 0, 215, 255, </t>
  </si>
  <si>
    <t>mag = 21/ 2</t>
  </si>
  <si>
    <t xml:space="preserve">Ch 1 - 22, 22, 22, 4, 18, 1, 0, 0, 0, 0, 0, 0, 0, 0, 64, 64, 0, 0, 5, 0, 0, 152, 255, </t>
  </si>
  <si>
    <t>mag = 33 / 2.667</t>
  </si>
  <si>
    <t xml:space="preserve">Ch 1 - 22, 22, 22, 4, 18, 1, 0, 0, 0, 0, 0, 0, 0, 0, 64, 128, 0, 0, 5, 0, 0, 216, 255, </t>
  </si>
  <si>
    <t>mag = 44 / 4.0</t>
  </si>
  <si>
    <t xml:space="preserve">Ch 1 - 22, 22, 22, 4, 18, 1, 0, 0, 0, 0, 0, 0, 0, 0, 64, 192, 0, 0, 5, 0, 0, 24, 255, </t>
  </si>
  <si>
    <t>mag = 55 / 5.333</t>
  </si>
  <si>
    <t xml:space="preserve">Ch 1 - 22, 22, 22, 4, 18, 1, 0, 0, 0, 0, 0, 0, 0, 0, 65, 0, 0, 0, 5, 0, 0, 89, 255, </t>
  </si>
  <si>
    <t>mag = 66 / 6.0</t>
  </si>
  <si>
    <t xml:space="preserve">Ch 1 - 22, 22, 22, 4, 18, 1, 0, 0, 0, 0, 0, 0, 0, 0, 65, 16, 0, 0, 5, 0, 0, 105, 255, </t>
  </si>
  <si>
    <t>mag = 77 / 7.333</t>
  </si>
  <si>
    <t xml:space="preserve">Ch 1 - 22, 22, 22, 4, 18, 1, 0, 0, 0, 0, 0, 0, 0, 0, 65, 48, 0, 0, 5, 0, 0, 137, 255, </t>
  </si>
  <si>
    <t>mag = 88 / 8.667</t>
  </si>
  <si>
    <t xml:space="preserve">Ch 1 - 22, 22, 22, 4, 18, 1, 0, 0, 0, 0, 0, 0, 0, 0, 65, 80, 0, 0, 5, 0, 0, 169, 255, </t>
  </si>
  <si>
    <t>mag = 99 / 10.0</t>
  </si>
  <si>
    <t xml:space="preserve">Ch 1 - 22, 22, 22, 4, 18, 1, 0, 0, 0, 0, 0, 0, 0, 0, 65, 96, 0, 0, 5, 0, 0, 185, 255, </t>
  </si>
  <si>
    <t>mag = 112 / 10.67</t>
  </si>
  <si>
    <t xml:space="preserve">Ch 1 - 22, 22, 22, 4, 18, 1, 0, 0, 0, 0, 0, 0, 0, 0, 65, 128, 0, 0, 5, 0, 0, 217, 255, </t>
  </si>
  <si>
    <t>mag = 124 / 12.0</t>
  </si>
  <si>
    <t xml:space="preserve">Ch 1 - 22, 22, 22, 4, 18, 1, 0, 0, 0, 0, 0, 0, 0, 0, 65, 144, 0, 0, 5, 0, 0, 233, 255, </t>
  </si>
  <si>
    <t>mag = 136 / 13.333</t>
  </si>
  <si>
    <t xml:space="preserve">Ch 1 - 22, 22, 22, 4, 18, 1, 0, 0, 0, 0, 0, 0, 0, 0, 65, 160, 0, 0, 5, 0, 0, 249, 255, </t>
  </si>
  <si>
    <t>mag = 148 / 14.667</t>
  </si>
  <si>
    <t xml:space="preserve">Ch 1 - 22, 22, 22, 4, 18, 1, 0, 0, 0, 0, 0, 0, 0, 0, 65, 176, 0, 0, 5, 0, 0, 9, 255, </t>
  </si>
  <si>
    <t>mag = 160 / 16.0</t>
  </si>
  <si>
    <t xml:space="preserve">Ch 1 - 22, 22, 22, 4, 18, 1, 0, 0, 0, 0, 0, 0, 0, 0, 65, 192, 0, 0, 5, 0, 0, 25, 255, </t>
  </si>
  <si>
    <t>mag = 175 / 17.333</t>
  </si>
  <si>
    <t xml:space="preserve">Ch 1 - 22, 22, 22, 4, 18, 1, 0, 0, 0, 0, 0, 0, 0, 0, 65, 208, 0, 0, 5, 0, 0, 41, 255, </t>
  </si>
  <si>
    <t>mag = 191 / 19.333</t>
  </si>
  <si>
    <t xml:space="preserve">Ch 1 - 22, 22, 22, 4, 18, 1, 0, 0, 0, 0, 0, 0, 0, 0, 65, 232, 0, 0, 5, 0, 0, 65, 255, </t>
  </si>
  <si>
    <t>mag = 207 / 20.667</t>
  </si>
  <si>
    <t xml:space="preserve">Ch 1 - 22, 22, 22, 4, 18, 1, 0, 0, 0, 0, 0, 0, 0, 0, 65, 248, 0, 0, 5, 0, 0, 81, 255, </t>
  </si>
  <si>
    <t>mag = 226 / 22.667</t>
  </si>
  <si>
    <t xml:space="preserve">Ch 1 - 22, 22, 22, 4, 18, 1, 0, 0, 0, 0, 0, 0, 0, 0, 66, 8, 0, 0, 5, 0, 0, 98, 255, </t>
  </si>
  <si>
    <t>mag = 245 / 24.667</t>
  </si>
  <si>
    <t xml:space="preserve">Ch 1 - 22, 22, 22, 4, 18, 1, 0, 0, 0, 0, 0, 0, 0, 0, 66, 20, 0, 0, 5, 0, 0, 110, 255, </t>
  </si>
  <si>
    <t>mag = 264 / 26.667</t>
  </si>
  <si>
    <t xml:space="preserve">Ch 1 - 22, 22, 22, 4, 18, 1, 0, 0, 0, 0, 0, 0, 0, 0, 66, 32, 0, 0, 5, 0, 0, 122, 255, </t>
  </si>
  <si>
    <t>mag = 283 / 28.667</t>
  </si>
  <si>
    <t xml:space="preserve">Ch 1 - 22, 22, 22, 4, 18, 1, 0, 0, 0, 0, 0, 0, 0, 0, 66, 44, 0, 0, 5, 0, 0, 134, 255, </t>
  </si>
  <si>
    <t>mag = 302 / 30.667</t>
  </si>
  <si>
    <t xml:space="preserve">Ch 1 - 22, 22, 22, 4, 18, 1, 0, 0, 0, 0, 0, 0, 0, 0, 66, 56, 0, 0, 5, 0, 0, 146, 255, </t>
  </si>
  <si>
    <t>mag = 321 / 32.0</t>
  </si>
  <si>
    <t xml:space="preserve">Ch 1 - 22, 22, 22, 4, 18, 1, 0, 0, 0, 0, 0, 0, 0, 0, 66, 64, 0, 0, 5, 0, 0, 154, 255, </t>
  </si>
  <si>
    <t xml:space="preserve">Ch 1 - 22, 22, 22, 4, 18, 1, 0, 0, 0, 0, 0, 0, 0, 0, 66, 68, 0, 0, 5, 0, 0, 158, 255, </t>
  </si>
  <si>
    <t>mag = 340 / 34.667</t>
  </si>
  <si>
    <t xml:space="preserve">Ch 1 - 22, 22, 22, 4, 18, 1, 0, 0, 0, 0, 0, 0, 0, 0, 66, 80, 0, 0, 5, 0, 0, 170, 255, </t>
  </si>
  <si>
    <t xml:space="preserve">Ch 1 - 22, 22, 22, 4, 18, 1, 0, 0, 0, 0, 0, 0, 0, 0, 66, 76, 0, 0, 5, 0, 0, 166, 255, </t>
  </si>
  <si>
    <t>mag = 361 / 36.667</t>
  </si>
  <si>
    <t xml:space="preserve">Ch 1 - 22, 22, 22, 4, 18, 1, 0, 0, 0, 0, 0, 0, 0, 0, 66, 92, 0, 0, 5, 0, 0, 182, 255, </t>
  </si>
  <si>
    <t>mag = 382 / 38.667</t>
  </si>
  <si>
    <t xml:space="preserve">Ch 1 - 22, 22, 22, 4, 18, 1, 0, 0, 0, 0, 0, 0, 0, 0, 66, 104, 0, 0, 5, 0, 0, 194, 255, </t>
  </si>
  <si>
    <t>mag = 403 / 40.667</t>
  </si>
  <si>
    <t xml:space="preserve">Ch 1 - 22, 22, 22, 4, 18, 1, 0, 0, 0, 0, 0, 0, 0, 0, 66, 116, 0, 0, 5, 0, 0, 206, 255, </t>
  </si>
  <si>
    <t>mag = 424 / 42.667</t>
  </si>
  <si>
    <t xml:space="preserve">Ch 1 - 22, 22, 22, 4, 18, 1, 0, 0, 0, 0, 0, 0, 0, 0, 66, 128, 0, 0, 5, 0, 0, 218, 255, </t>
  </si>
  <si>
    <t>mag = 445 / 45.334</t>
  </si>
  <si>
    <t xml:space="preserve">Ch 1 - 22, 22, 22, 4, 18, 1, 0, 0, 0, 0, 0, 0, 0, 0, 66, 136, 0, 0, 5, 0, 0, 226, 255, </t>
  </si>
  <si>
    <t>mag = 466 / 47.334</t>
  </si>
  <si>
    <t xml:space="preserve">Ch 1 - 22, 22, 22, 4, 18, 1, 0, 0, 0, 0, 0, 0, 0, 0, 66, 142, 0, 0, 5, 0, 0, 232, 255, </t>
  </si>
  <si>
    <t xml:space="preserve">mag = 487 / 49.334 </t>
  </si>
  <si>
    <t xml:space="preserve">Ch 1 - 22, 22, 22, 4, 18, 1, 0, 0, 0, 0, 0, 0, 0, 0, 66, 148, 0, 0, 5, 0, 0, 238, 255, </t>
  </si>
  <si>
    <t>mag = 508 / 51.334</t>
  </si>
  <si>
    <t xml:space="preserve">Ch 1 - 22, 22, 22, 4, 18, 1, 0, 0, 0, 0, 0, 0, 0, 0, 66, 154, 0, 0, 5, 0, 0, 244, 255, </t>
  </si>
  <si>
    <t>mag = 529 / 54.0</t>
  </si>
  <si>
    <t xml:space="preserve">Ch 1 - 22, 22, 22, 4, 18, 1, 0, 0, 0, 0, 0, 0, 0, 0, 66, 162, 0, 0, 5, 0, 0, 252, 255, </t>
  </si>
  <si>
    <t xml:space="preserve">Ch 1 - 22, 22, 22, 4, 18, 1, 0, 0, 0, 0, 0, 0, 0, 0, 66, 160, 0, 0, 5, 0, 0, 250, 255, </t>
  </si>
  <si>
    <t>mag = 550 / 56.0</t>
  </si>
  <si>
    <t xml:space="preserve">Ch 1 - 22, 22, 22, 4, 18, 1, 0, 0, 0, 0, 0, 0, 0, 0, 66, 168, 0, 0, 5, 0, 0, 2, 255, </t>
  </si>
  <si>
    <t>mag = 573 / 58</t>
  </si>
  <si>
    <t xml:space="preserve">Ch 1 - 22, 22, 22, 4, 18, 1, 0, 0, 0, 0, 0, 0, 0, 0, 66, 174, 0, 0, 5, 0, 0, 8, 255, </t>
  </si>
  <si>
    <t>mag = 595 / 60.667</t>
  </si>
  <si>
    <t xml:space="preserve">Ch 1 - 22, 22, 22, 4, 18, 1, 0, 0, 0, 0, 0, 0, 0, 0, 66, 182, 0, 0, 5, 0, 0, 16, 255, </t>
  </si>
  <si>
    <t>mag = 624 / 63.334</t>
  </si>
  <si>
    <t xml:space="preserve">Ch 1 - 22, 22, 22, 4, 18, 1, 0, 0, 0, 0, 0, 0, 0, 0, 66, 190, 0, 0, 5, 0, 0, 24, 255, </t>
  </si>
  <si>
    <t>mag = 645 / 65.334</t>
  </si>
  <si>
    <t xml:space="preserve">Ch 1 - 22, 22, 22, 4, 18, 1, 0, 0, 0, 0, 0, 0, 0, 0, 66, 196, 0, 0, 5, 0, 0, 30, 255, </t>
  </si>
  <si>
    <t>mag = 660 / 67.334</t>
  </si>
  <si>
    <t xml:space="preserve">Ch 1 - 22, 22, 22, 4, 18, 1, 0, 0, 0, 0, 0, 0, 0, 0, 66, 202, 0, 0, 5, 0, 0, 36, 255, </t>
  </si>
  <si>
    <t>mag = 675 / 68.667</t>
  </si>
  <si>
    <t xml:space="preserve">Ch 1 - 22, 22, 22, 4, 18, 1, 0, 0, 0, 0, 0, 0, 0, 0, 66, 206, 0, 0, 5, 0, 0, 40, 255, </t>
  </si>
  <si>
    <t>mag = 700 / 71.334</t>
  </si>
  <si>
    <t xml:space="preserve">Ch 1 - 22, 22, 22, 4, 18, 1, 0, 0, 0, 0, 0, 0, 0, 0, 66, 214, 0, 0, 5, 0, 0, 48, 255, </t>
  </si>
  <si>
    <t xml:space="preserve">Alright, mag back to zero </t>
  </si>
  <si>
    <t xml:space="preserve">mag = 0 / 0 </t>
  </si>
  <si>
    <t>Alright, Extraction V to 35kV</t>
  </si>
  <si>
    <t xml:space="preserve">extrv = 35.0 / 34.4 </t>
  </si>
  <si>
    <t>mag = 75 / 7.333 amu = 1.9 / 1.9</t>
  </si>
  <si>
    <t xml:space="preserve">Ch 1 - 22, 22, 22, 4, 18, 1, 71, 6, 96, 0, 63, 243, 51, 51, 65, 48, 0, 0, 5, 0, 0, 206, 255, </t>
  </si>
  <si>
    <t>mag = 101 / 10.0 amu = 3.5 / 3.5</t>
  </si>
  <si>
    <t xml:space="preserve">Ch 1 - 22, 22, 22, 4, 18, 1, 71, 6, 96, 0, 64, 96, 0, 0, 65, 112, 0, 0, 5, 0, 0, 22, 255, </t>
  </si>
  <si>
    <t>mag = 151 / 14.667 amu = 8.2 / 8.2</t>
  </si>
  <si>
    <t xml:space="preserve">Ch 1 - 22, 22, 22, 4, 18, 1, 71, 6, 96, 0, 65, 3, 51, 51, 65, 176, 0, 0, 5, 0, 0, 96, 255, </t>
  </si>
  <si>
    <t xml:space="preserve">Ch 1 - 22, 22, 22, 4, 18, 1, 71, 6, 196, 0, 65, 3, 51, 51, 65, 176, 0, 0, 5, 0, 0, 196, 255, </t>
  </si>
  <si>
    <t xml:space="preserve">mag = 203 / 20.0 amu = 15.0 / 15.0 </t>
  </si>
  <si>
    <t xml:space="preserve">Ch 1 - 22, 22, 22, 4, 18, 1, 71, 6, 96, 0, 65, 112, 0, 0, 65, 240, 0, 0, 5, 0, 0, 167, 255, </t>
  </si>
  <si>
    <t>mag = 222 / 22.0 amu = 17.9 / 17.9</t>
  </si>
  <si>
    <t xml:space="preserve">Ch 1 - 22, 22, 22, 4, 18, 1, 71, 6, 96, 0, 65, 143, 51, 51, 66, 4, 0, 0, 5, 0, 0, 65, 255, </t>
  </si>
  <si>
    <t>mag = 275 / 28.0 amu = 27.6 / 27.7</t>
  </si>
  <si>
    <t xml:space="preserve">Ch 1 - 22, 22, 22, 4, 18, 1, 71, 6, 96, 0, 65, 221, 153, 153, 66, 40, 0, 0, 5, 0, 0, 127, 255, </t>
  </si>
  <si>
    <t xml:space="preserve">Ch 1 - 22, 22, 22, 4, 18, 1, 71, 6, 96, 0, 65, 220, 204, 204, 66, 40, 0, 0, 5, 0, 0, 228, 255, </t>
  </si>
  <si>
    <t>mag = 325 / 32.667 amu = 38.7 / 38.7</t>
  </si>
  <si>
    <t xml:space="preserve">Ch 1 - 22, 22, 22, 4, 18, 1, 71, 6, 96, 0, 66, 26, 102, 102, 66, 68, 0, 0, 5, 0, 0, 115, 255, </t>
  </si>
  <si>
    <t xml:space="preserve">Ch 1 - 22, 22, 22, 4, 18, 1, 71, 6, 196, 0, 66, 26, 204, 204, 66, 68, 0, 0, 5, 0, 0, 163, 255, </t>
  </si>
  <si>
    <t xml:space="preserve">Ch 1 - 22, 22, 22, 4, 18, 1, 71, 6, 96, 0, 66, 26, 204, 204, 66, 68, 0, 0, 5, 0, 0, 63, 255, </t>
  </si>
  <si>
    <t>mag = 368 / 37.334 amu = 49.3 / 49.4</t>
  </si>
  <si>
    <t xml:space="preserve">Ch 1 - 22, 22, 22, 4, 18, 1, 71, 6, 96, 0, 66, 70, 0, 0, 66, 96, 0, 0, 5, 0, 0, 239, 255, </t>
  </si>
  <si>
    <t xml:space="preserve">Ch 1 - 22, 22, 22, 4, 18, 1, 71, 6, 96, 0, 66, 69, 153, 153, 66, 96, 0, 0, 5, 0, 0, 32, 255, </t>
  </si>
  <si>
    <t xml:space="preserve">Ch 1 - 22, 22, 22, 4, 18, 1, 71, 6, 96, 0, 66, 69, 51, 51, 66, 96, 0, 0, 5, 0, 0, 84, 255, </t>
  </si>
  <si>
    <t>mag = 425 / 43.334 amu = 65.7 / 65.6</t>
  </si>
  <si>
    <t xml:space="preserve">Ch 1 - 22, 22, 22, 4, 18, 1, 71, 6, 196, 0, 66, 131, 102, 102, 66, 130, 0, 0, 5, 0, 0, 126, 255, </t>
  </si>
  <si>
    <t xml:space="preserve">Ch 1 - 22, 22, 22, 4, 18, 1, 71, 6, 96, 0, 66, 131, 51, 51, 66, 130, 0, 0, 5, 0, 0, 180, 255, </t>
  </si>
  <si>
    <t>mag = 475 / 48.0 amu = 81.7 / 81.6</t>
  </si>
  <si>
    <t xml:space="preserve">Ch 1 - 22, 22, 22, 4, 18, 1, 71, 6, 96, 0, 66, 163, 102, 102, 66, 144, 0, 0, 5, 0, 0, 72, 255, </t>
  </si>
  <si>
    <t xml:space="preserve">Ch 1 - 22, 22, 22, 4, 18, 1, 71, 6, 196, 0, 66, 163, 51, 51, 66, 144, 0, 0, 5, 0, 0, 70, 255, </t>
  </si>
  <si>
    <t>mag = 525 / 53.334 amu = 99.0 / 99.1</t>
  </si>
  <si>
    <t xml:space="preserve">Ch 1 - 22, 22, 22, 4, 18, 1, 71, 6, 196, 0, 66, 197, 153, 153, 66, 160, 0, 0, 5, 0, 0, 68, 255, </t>
  </si>
  <si>
    <t xml:space="preserve">Ch 1 - 22, 22, 22, 4, 18, 1, 71, 6, 196, 0, 66, 198, 0, 0, 66, 160, 0, 0, 5, 0, 0, 19, 255, </t>
  </si>
  <si>
    <t xml:space="preserve">Ch 1 - 22, 22, 22, 4, 18, 1, 71, 6, 96, 0, 66, 198, 0, 0, 66, 160, 0, 0, 5, 0, 0, 175, 255, </t>
  </si>
  <si>
    <t>mag = 575 / 58.667 amu = 118.1 / 118.1</t>
  </si>
  <si>
    <t xml:space="preserve">Ch 1 - 22, 22, 22, 4, 18, 1, 71, 6, 96, 0, 66, 236, 0, 0, 66, 176, 0, 0, 5, 0, 0, 229, 255, </t>
  </si>
  <si>
    <t xml:space="preserve">Ch 1 - 22, 22, 22, 4, 18, 1, 71, 6, 196, 0, 66, 236, 51, 51, 66, 176, 0, 0, 5, 0, 0, 175, 255, </t>
  </si>
  <si>
    <t>mag = 633 / 64.667 amu = 142.1 / 142.2</t>
  </si>
  <si>
    <t xml:space="preserve">Ch 1 - 22, 22, 22, 4, 18, 1, 71, 6, 96, 0, 67, 14, 25, 153, 66, 194, 0, 0, 5, 0, 0, 204, 255, </t>
  </si>
  <si>
    <t xml:space="preserve">Ch 1 - 22, 22, 22, 4, 18, 1, 71, 6, 196, 0, 67, 13, 230, 102, 66, 194, 0, 0, 5, 0, 0, 201, 255, </t>
  </si>
  <si>
    <t xml:space="preserve">Ch 1 - 22, 22, 22, 4, 18, 1, 71, 6, 96, 0, 67, 14, 0, 0, 66, 194, 0, 0, 5, 0, 0, 26, 255, </t>
  </si>
  <si>
    <t>mag = 700 / 71.334 amu = 171.9 / 171.6</t>
  </si>
  <si>
    <t xml:space="preserve">Ch 1 - 22, 22, 22, 4, 18, 1, 71, 6, 196, 0, 67, 43, 230, 102, 66, 214, 0, 0, 5, 0, 0, 251, 255, </t>
  </si>
  <si>
    <t xml:space="preserve">Ch 1 - 22, 22, 22, 4, 18, 1, 71, 6, 96, 0, 67, 43, 230, 102, 66, 214, 0, 0, 5, 0, 0, 151, 255, </t>
  </si>
  <si>
    <t xml:space="preserve">Ch 1 - 22, 22, 22, 4, 18, 1, 71, 6, 196, 0, 67, 43, 153, 153, 66, 214, 0, 0, 5, 0, 0, 225, 255, </t>
  </si>
  <si>
    <t xml:space="preserve">magnet back to zero </t>
  </si>
  <si>
    <t xml:space="preserve">Ch 1 - 22, 22, 22, 4, 18, 1, 71, 6, 96, 0, 0, 0, 0, 0, 0, 0, 0, 0, 5, 0, 0, 197, 255, </t>
  </si>
  <si>
    <t>Just to check</t>
  </si>
  <si>
    <t>mag = 175 / 17.333 amu = 11.0 / 11.0 - yup, got beam current</t>
  </si>
  <si>
    <t xml:space="preserve">Ch 1 - 22, 22, 22, 4, 18, 1, 71, 6, 196, 0, 65, 48, 0, 0, 65, 208, 0, 0, 5, 0, 0, 171, 255, </t>
  </si>
  <si>
    <t xml:space="preserve">Ch 1 - 22, 22, 22, 4, 18, 1, 71, 7, 40, 0, 65, 48, 0, 0, 65, 208, 0, 0, 5, 0, 0, 16, 255, </t>
  </si>
  <si>
    <t>Magnet back to zero</t>
  </si>
  <si>
    <t>Extraction to 70kV</t>
  </si>
  <si>
    <t>Extrv = 70.0 / 70.552 mag = 0</t>
  </si>
  <si>
    <t xml:space="preserve">Ch 1 - 22, 22, 22, 4, 18, 1, 71, 135, 90, 0, 0, 0, 0, 0, 0, 0, 0, 0, 5, 0, 0, 64, 255, </t>
  </si>
  <si>
    <t>mag = 100 / 10.0</t>
  </si>
  <si>
    <t xml:space="preserve">Ch 1 - 22, 22, 22, 4, 18, 1, 71, 135, 90, 0, 63, 217, 153, 153, 65, 112, 0, 0, 5, 0, 0, 59, 255, </t>
  </si>
  <si>
    <t>mag = 177 / 17.333 amu = 5.5 / 5.5</t>
  </si>
  <si>
    <t xml:space="preserve">Ch 1 - 22, 22, 22, 4, 18, 1, 71, 135, 140, 0, 64, 176, 0, 0, 65, 208, 0, 0, 5, 0, 0, 115, 255, </t>
  </si>
  <si>
    <t>mag = 247 / 24.667 amu = 11.0 / 11.0 yup, I have beam current</t>
  </si>
  <si>
    <t xml:space="preserve">Ch 1 - 22, 22, 22, 4, 18, 1, 71, 135, 140, 0, 65, 48, 0, 0, 66, 20, 0, 0, 5, 0, 0, 57, 255, </t>
  </si>
  <si>
    <t>mag = 326 / 32.667 amu = 19.2 / 19.2 yup, I have beam current</t>
  </si>
  <si>
    <t xml:space="preserve">Ch 1 - 22, 22, 22, 4, 18, 1, 71, 135, 140, 0, 65, 153, 153, 153, 66, 68, 0, 0, 5, 0, 0, 4, 255, </t>
  </si>
  <si>
    <t>mag = 395 / 40.0 amu = 28.0 / 28.0 I have beam current? N2?</t>
  </si>
  <si>
    <t xml:space="preserve">Ch 1 - 22, 22, 22, 4, 18, 1, 71, 135, 190, 0, 65, 224, 0, 0, 66, 112, 0, 0, 5, 0, 0, 119, 255, </t>
  </si>
  <si>
    <t>mag = 410 / 41.334 amu = 30.2 / 30.2 I have beam current BF</t>
  </si>
  <si>
    <t xml:space="preserve">Ch 1 - 22, 22, 22, 4, 18, 1, 71, 135, 190, 0, 65, 241, 153, 153, 66, 120, 0, 0, 5, 0, 0, 194, 255, </t>
  </si>
  <si>
    <t>mag = 528 / 53.334 amu = 49.5 / 49.6 I have beam current BF2</t>
  </si>
  <si>
    <t xml:space="preserve">Ch 1 - 22, 22, 22, 4, 18, 1, 71, 135, 240, 0, 66, 70, 102, 102, 66, 160, 0, 0, 5, 0, 0, 12, 255, </t>
  </si>
  <si>
    <t xml:space="preserve">Ch 1 - 22, 22, 22, 4, 18, 1, 71, 135, 190, 0, 66, 70, 0, 0, 66, 160, 0, 0, 5, 0, 0, 14, 255, </t>
  </si>
  <si>
    <t xml:space="preserve">Ch 1 - 22, 22, 22, 4, 18, 1, 71, 135, 190, 0, 66, 70, 102, 102, 66, 160, 0, 0, 5, 0, 0, 218, 255, </t>
  </si>
  <si>
    <t>mag = 600 / 60.667 amu = 63.3 / 63.4</t>
  </si>
  <si>
    <t xml:space="preserve">Ch 1 - 22, 22, 22, 4, 18, 1, 71, 135, 190, 0, 66, 125, 153, 153, 66, 184, 0, 0, 5, 0, 0, 143, 255, </t>
  </si>
  <si>
    <t xml:space="preserve">Ch 1 - 22, 22, 22, 4, 18, 1, 71, 135, 190, 0, 66, 125, 153, 153, 66, 182, 0, 0, 5, 0, 0, 141, 255, </t>
  </si>
  <si>
    <t xml:space="preserve">mag = 650 / 66.0 amu = 73.9 / 73.8 </t>
  </si>
  <si>
    <t xml:space="preserve">Ch 1 - 22, 22, 22, 4, 18, 1, 71, 135, 190, 0, 66, 147, 204, 204, 66, 198, 0, 0, 5, 0, 0, 25, 255, </t>
  </si>
  <si>
    <t xml:space="preserve">Ch 1 - 22, 22, 22, 4, 18, 1, 71, 135, 190, 0, 66, 147, 153, 153, 66, 198, 0, 0, 5, 0, 0, 179, 255, </t>
  </si>
  <si>
    <t xml:space="preserve">mag = 700 / 71.334 amu = 85.0 / 85.0 </t>
  </si>
  <si>
    <t xml:space="preserve">Ch 1 - 22, 22, 22, 4, 18, 1, 71, 135, 190, 0, 66, 170, 0, 0, 66, 214, 0, 0, 5, 0, 0, 168, 255, </t>
  </si>
  <si>
    <t xml:space="preserve"> </t>
  </si>
  <si>
    <t xml:space="preserve">Ch 1 </t>
  </si>
  <si>
    <t xml:space="preserve">Now for the magnet current </t>
  </si>
  <si>
    <t xml:space="preserve"> Extrv back to zero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</si>
  <si>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</si>
  <si>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</si>
  <si>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</si>
  <si>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</si>
  <si>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</si>
  <si>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</si>
  <si>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</si>
  <si>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</si>
  <si>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</si>
  <si>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</si>
  <si>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</si>
  <si>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</si>
  <si>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</si>
  <si>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</si>
  <si>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</si>
  <si>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Byte 16</t>
  </si>
  <si>
    <t>Byte 17</t>
  </si>
  <si>
    <t>Byte 18</t>
  </si>
  <si>
    <t>Byte 19</t>
  </si>
  <si>
    <t>Byte 20</t>
  </si>
  <si>
    <t>Byte 21</t>
  </si>
  <si>
    <t>Byte 22</t>
  </si>
  <si>
    <t>Byte 23</t>
  </si>
  <si>
    <t>Channel</t>
  </si>
  <si>
    <t>Alright</t>
  </si>
  <si>
    <t xml:space="preserve"> mag back to zero </t>
  </si>
  <si>
    <t xml:space="preserve"> Extraction V to 35kV</t>
  </si>
  <si>
    <t xml:space="preserve">mag = 175 / 17.333 amu = 11.0 / 11.0 </t>
  </si>
  <si>
    <t xml:space="preserve"> yup</t>
  </si>
  <si>
    <t xml:space="preserve"> got beam current</t>
  </si>
  <si>
    <t>mag = 247 / 24.667 amu = 11.0 / 11.0 yup</t>
  </si>
  <si>
    <t xml:space="preserve"> I have beam current</t>
  </si>
  <si>
    <t>mag = 326 / 32.667 amu = 19.2 / 19.2 yup</t>
  </si>
  <si>
    <t>ExtrV</t>
  </si>
  <si>
    <t>DF-ExtrV</t>
  </si>
  <si>
    <t>col 8 seems to change more quickly</t>
  </si>
  <si>
    <t xml:space="preserve">Magnet current </t>
  </si>
  <si>
    <t>The only bytes that changed are 15 and 16.</t>
  </si>
  <si>
    <t>Extr V</t>
  </si>
  <si>
    <t>Magnet I</t>
  </si>
  <si>
    <t>AMU</t>
  </si>
  <si>
    <t>Check sum check</t>
  </si>
  <si>
    <t>Diff</t>
  </si>
  <si>
    <t>Checksum Check</t>
  </si>
  <si>
    <t>Delta</t>
  </si>
  <si>
    <t>CalcMag</t>
  </si>
  <si>
    <t>Mag</t>
  </si>
  <si>
    <t>DF Mag</t>
  </si>
  <si>
    <t>Constant</t>
  </si>
  <si>
    <t>Exp mult</t>
  </si>
  <si>
    <t>My fit</t>
  </si>
  <si>
    <t>Byte 11+12</t>
  </si>
  <si>
    <t>Byte 11+12+13</t>
  </si>
  <si>
    <t>Byte</t>
  </si>
  <si>
    <t>Fixed</t>
  </si>
  <si>
    <t>MSB</t>
  </si>
  <si>
    <t>LSB</t>
  </si>
  <si>
    <t xml:space="preserve">AMU </t>
  </si>
  <si>
    <t>Mag I</t>
  </si>
  <si>
    <t xml:space="preserve">Fixed </t>
  </si>
  <si>
    <t>Check sum</t>
  </si>
  <si>
    <t>Checksum</t>
  </si>
  <si>
    <t>Checksum Test</t>
  </si>
  <si>
    <t>Mod</t>
  </si>
  <si>
    <t>Difference</t>
  </si>
  <si>
    <t>Checksum?</t>
  </si>
  <si>
    <t>Calc ExtrV1</t>
  </si>
  <si>
    <t>snipit</t>
  </si>
  <si>
    <t>168 to 248</t>
  </si>
  <si>
    <t>2 to 81</t>
  </si>
  <si>
    <t>0 to 162</t>
  </si>
  <si>
    <t>0 delta</t>
  </si>
  <si>
    <t>1 delta</t>
  </si>
  <si>
    <t>24 to 252</t>
  </si>
  <si>
    <t>Sum</t>
  </si>
  <si>
    <t xml:space="preserve">Current Arduino </t>
  </si>
  <si>
    <t>DataFlow / Implanter</t>
  </si>
  <si>
    <t>I found that if I disconnected the AMU cable:</t>
  </si>
  <si>
    <t>1. I get the error "AMU Link Down, Check Please!"</t>
  </si>
  <si>
    <t>2. The values on the monitor page don't disappear, they just stop updating.</t>
  </si>
  <si>
    <t>3. Check picks for which stop updating…</t>
  </si>
  <si>
    <t>The only bytes that changed were 7, 8, 9, and 22 (check sum)</t>
  </si>
  <si>
    <t>I got the DataFlow to connect to the Teensy4.1 and have the Teensy act like the implanter.  I had to put a 3msec</t>
  </si>
  <si>
    <t xml:space="preserve">delay in between receiving the request and sending the reply message.  Turns out that bytes 7, 8, and 9 changed </t>
  </si>
  <si>
    <t>the beam energy, not the extraction voltage.  So that's interesting.  The fit was exponential for byte 7 but linear for</t>
  </si>
  <si>
    <t>bytes 8 and 9.  The equation that fits is:</t>
  </si>
  <si>
    <t>`1. Starts</t>
  </si>
  <si>
    <t xml:space="preserve">  2. Completes</t>
  </si>
  <si>
    <t xml:space="preserve">  3. Goes outside the implant limits and goes into hold.</t>
  </si>
  <si>
    <t xml:space="preserve">  4. Resumes from hold.</t>
  </si>
  <si>
    <t>AMU Calc</t>
  </si>
  <si>
    <t>AMU Delta</t>
  </si>
  <si>
    <t>Beam Energy</t>
  </si>
  <si>
    <t>Done, but the serial monitor seems to flake out.  Is this an issue with the Teensy or the new Arduino IDE?</t>
  </si>
  <si>
    <t>Grabbed a snap shot from the other controllers.  I think the beam controller has the bulk of the data.  It will take a while to decode.</t>
  </si>
  <si>
    <t>Col 7 is zero when extraction is zero, but it then jumps to 66.  After that it slowly increases with extrv, msb.</t>
  </si>
  <si>
    <t>Beam Energy (originally assumed to be Extraction Voltage)</t>
  </si>
  <si>
    <t>Data from the implanter to DataFlow.  The first six bytes of channel 1 never change</t>
  </si>
  <si>
    <t>col 9 is all over the place, least significant byte.</t>
  </si>
  <si>
    <t>When Byte 8 is greater than 127, the slope of Byte 8 and Byte 9 double.  So I had to modify Byte 8 and Byte 9</t>
  </si>
  <si>
    <t>&lt; 128</t>
  </si>
  <si>
    <t>&gt;= 128</t>
  </si>
  <si>
    <t>Beam Enegy = (0.032/32768) * 4^(Byte7 - 66) * (32768 + 256 * Modified Byte8 + Modified Byte9)</t>
  </si>
  <si>
    <t>First of all, serial settings:  9600, Even parity, 8 data bits, 1 stop bit</t>
  </si>
  <si>
    <t>It looks like there is approximately a 3msec delay from receive to tranmit.</t>
  </si>
  <si>
    <t>Data from DataFlow to the implanter, never changes, at least not yet.  I suspect I will see something when I look for implant start, stop, hold, resume, etc.</t>
  </si>
  <si>
    <t>AMU Controller</t>
  </si>
  <si>
    <t>Dose Controller</t>
  </si>
  <si>
    <t>Vac Controller</t>
  </si>
  <si>
    <t>Beam Controller</t>
  </si>
  <si>
    <t>Endstation Controller didn't respond with any data, but then nothing was happening either.  Channel 3?</t>
  </si>
  <si>
    <t>Dose Contoller</t>
  </si>
  <si>
    <t>23 total bytes, 3 initial 22's = 20, Checksum and 255 -&gt; 18</t>
  </si>
  <si>
    <t>34 total bytes, 3 initial 22's = 31, Checksum and 255 -&gt; 29</t>
  </si>
  <si>
    <t>205 total bytes, 3 initial 22's = 202, Checksum and 255 = 200</t>
  </si>
  <si>
    <t>44 total bytes, 3 initial 22's = 41, Checksum and 255 -&gt; 39</t>
  </si>
  <si>
    <t>So messages coming from DataFlow to the implanter and messages coming back always start with three 22's (beginning of message) and then the channel ID.</t>
  </si>
  <si>
    <t>Floor</t>
  </si>
  <si>
    <t>Mod-Floor</t>
  </si>
  <si>
    <t>The check sum in the second to last column is calculated by:</t>
  </si>
  <si>
    <t>1. Summing all of the columns AFTER the channel ID (after byte 4) to the column before the check sum.</t>
  </si>
  <si>
    <t>2. Taking the mod of the sum and 255 and subtracting the floor of the sum</t>
  </si>
  <si>
    <t>3. If this value is negative, add 256.</t>
  </si>
  <si>
    <t>Magnet current follows the same formula as Beam Energy.</t>
  </si>
  <si>
    <t>So you can specify Beam Energy with two constants:</t>
  </si>
  <si>
    <t>Overall multiplier</t>
  </si>
  <si>
    <t>Beam Enegy = (K1/32768) * 4^(Byte7 - K2) * (32768 + 256 * Modified Byte8 + Modified Byte9)</t>
  </si>
  <si>
    <t>Magnet Current = (1.333/32768) * 4^(Byte7 - 64) * (32768 + 256 * Modified Byte15 + Modified Byte16 which is zero)</t>
  </si>
  <si>
    <t>Again, the AMU follows the same formula with the constants</t>
  </si>
  <si>
    <t>K1</t>
  </si>
  <si>
    <t>K2</t>
  </si>
  <si>
    <t>AMU = (0.3125038/32768) * 4^(Byte11 - 61) * (32768 + 256 * Modified Byte12 + Modified Byte13)</t>
  </si>
  <si>
    <t>Channel ID</t>
  </si>
  <si>
    <t>?</t>
  </si>
  <si>
    <t>End of message</t>
  </si>
  <si>
    <t>What is this?</t>
  </si>
  <si>
    <t>What is this?  Almost the same as Byte 13, but not always?</t>
  </si>
  <si>
    <t>1. Change Arduino code to capture text into the SD card data file so I can capture data quicker.</t>
  </si>
  <si>
    <t>2. Capture data for the Source, Terminal, and Vacuum controllers.</t>
  </si>
  <si>
    <t>3. Decode the rest of the controllers.</t>
  </si>
  <si>
    <t>4. Build a cable so that I can watch all of the controllers simulaneously.</t>
  </si>
  <si>
    <t>5. Monitor what happens when an implant:</t>
  </si>
  <si>
    <t>So if I am going to monitor: AMU, Vac, Dose, and Beam with 2 wires each plus a ground, I will need a cable with at least 7 conductors.  I could use two 4 conductor cables… but that seems like asking for problems (two cables with the same colors).</t>
  </si>
  <si>
    <t>Dose/AMU/Vac Controller</t>
  </si>
  <si>
    <t>Dose</t>
  </si>
  <si>
    <t>Beam Current</t>
  </si>
  <si>
    <t>Wafer size</t>
  </si>
  <si>
    <t>Preset scans</t>
  </si>
  <si>
    <t>Estimated Time</t>
  </si>
  <si>
    <t>Actual Time</t>
  </si>
  <si>
    <t>Pres Comp</t>
  </si>
  <si>
    <t>Trim</t>
  </si>
  <si>
    <t>Magnet Current</t>
  </si>
  <si>
    <t>Pressure P1</t>
  </si>
  <si>
    <t>Pressure P2</t>
  </si>
  <si>
    <t>Pressure P3</t>
  </si>
  <si>
    <t>E.S. Press: Start</t>
  </si>
  <si>
    <t>E.S. Press: Stop</t>
  </si>
  <si>
    <t xml:space="preserve">Source Arc I </t>
  </si>
  <si>
    <t>Source Arc V</t>
  </si>
  <si>
    <t>Source Fil I</t>
  </si>
  <si>
    <t>Source Fil V</t>
  </si>
  <si>
    <t>Source Mag I</t>
  </si>
  <si>
    <t>Vaporizer (on / off)</t>
  </si>
  <si>
    <t>Vaporizer Oven</t>
  </si>
  <si>
    <t>Vaporizer Heater</t>
  </si>
  <si>
    <t>Extraction I</t>
  </si>
  <si>
    <t>Extraction V</t>
  </si>
  <si>
    <t>E.S. Aperture V</t>
  </si>
  <si>
    <t>Extraction Axis 1</t>
  </si>
  <si>
    <t>Extraction Axis 2</t>
  </si>
  <si>
    <t>Extraction Axis 3</t>
  </si>
  <si>
    <t>Ext Suppress I</t>
  </si>
  <si>
    <t>Ext Suppress V</t>
  </si>
  <si>
    <t>Acceleration I</t>
  </si>
  <si>
    <t>Accel Axis 3</t>
  </si>
  <si>
    <t xml:space="preserve">Accel Supp I </t>
  </si>
  <si>
    <t>Accel Supp V</t>
  </si>
  <si>
    <t>E.S. Primary I</t>
  </si>
  <si>
    <t>E.S. Secondary I</t>
  </si>
  <si>
    <t>Gas Leak Valv 1</t>
  </si>
  <si>
    <t>Gas Leak Valv 2</t>
  </si>
  <si>
    <t>Gas Leak Valv 3</t>
  </si>
  <si>
    <t>Gas Leak Valv 4</t>
  </si>
  <si>
    <t>Plus Ten 1</t>
  </si>
  <si>
    <t>Plus Ten 2</t>
  </si>
  <si>
    <t>Plus Ten 3</t>
  </si>
  <si>
    <t>Ground 1</t>
  </si>
  <si>
    <t>B7, B8, B9</t>
  </si>
  <si>
    <t>B11, B12, B13, B14</t>
  </si>
  <si>
    <t>B15, B16</t>
  </si>
  <si>
    <t>Number of data bytes (excluding the 3 columns of 22's, check sum, and message end)</t>
  </si>
  <si>
    <t>MSB Signal 1</t>
  </si>
  <si>
    <t>MSB Signal 2</t>
  </si>
  <si>
    <t>MSB Signal 3</t>
  </si>
  <si>
    <t>MSB Signal 4</t>
  </si>
  <si>
    <t>MSB Signal 5</t>
  </si>
  <si>
    <t>MSB Signal 6</t>
  </si>
  <si>
    <t>MSB Signal 7</t>
  </si>
  <si>
    <t>MSB Signal 8</t>
  </si>
  <si>
    <t>MSB Signal 9</t>
  </si>
  <si>
    <t>MSB Signal 10</t>
  </si>
  <si>
    <t>MSB Signal 11</t>
  </si>
  <si>
    <t>MSB Signal 12</t>
  </si>
  <si>
    <t>MSB Signal 13</t>
  </si>
  <si>
    <t>Souce Arc Current - 59 = 0.002</t>
  </si>
  <si>
    <t>Souce Filament Current - 59 = 0.002</t>
  </si>
  <si>
    <t>Gas 1 - 64 = 2</t>
  </si>
  <si>
    <t>Gas 2 - 64 = 2</t>
  </si>
  <si>
    <t>Gas 3 - 64 = 2</t>
  </si>
  <si>
    <t>Gas 4 - 64 = 2</t>
  </si>
  <si>
    <t>Source Arc V - 59 = 0.002</t>
  </si>
  <si>
    <t>Source Filament Voltage - 59 = 0.002</t>
  </si>
  <si>
    <t>Plus Ten 1 - 64 = 2</t>
  </si>
  <si>
    <t>Ground 1 - 64 = 2</t>
  </si>
  <si>
    <t>MSB Signal 14</t>
  </si>
  <si>
    <t>Vaporizer Oven - 59 = 0.002</t>
  </si>
  <si>
    <t>MSB Signal 15</t>
  </si>
  <si>
    <t>Vaporizer Temp - 59 = 0.002</t>
  </si>
  <si>
    <t>MSB Signal 16</t>
  </si>
  <si>
    <t>Source Magnet Current - 59 = 0.002</t>
  </si>
  <si>
    <t>MSB Signal 17</t>
  </si>
  <si>
    <t>Extraction Voltage - 64 = 0.002</t>
  </si>
  <si>
    <t>MSB Signal 18</t>
  </si>
  <si>
    <t>Extraction Axis 1 - 64 = 2</t>
  </si>
  <si>
    <t>MSB Signal 19</t>
  </si>
  <si>
    <t>MSB Signal 20</t>
  </si>
  <si>
    <t>Extraction Axis 2 - 64 = 2</t>
  </si>
  <si>
    <t>Extraction Axis 3 - 64 = 2</t>
  </si>
  <si>
    <t>MSB Signal 21</t>
  </si>
  <si>
    <t>MSB Signal 22</t>
  </si>
  <si>
    <t>MSB Signal 23</t>
  </si>
  <si>
    <t>MSB Signal 24</t>
  </si>
  <si>
    <t>MSB Signal 25</t>
  </si>
  <si>
    <t>MSB Signal 26</t>
  </si>
  <si>
    <t>MSB Signal 27</t>
  </si>
  <si>
    <t>MSB Signal 28</t>
  </si>
  <si>
    <t>MSB Signal 29</t>
  </si>
  <si>
    <t>MSB Signal 30</t>
  </si>
  <si>
    <t>MSB Signal 31</t>
  </si>
  <si>
    <t>MSB Signal 32</t>
  </si>
  <si>
    <t>MSB Signal 33</t>
  </si>
  <si>
    <t>MSB Signal 34</t>
  </si>
  <si>
    <t>MSB Signal 35</t>
  </si>
  <si>
    <t>MSB Signal 36</t>
  </si>
  <si>
    <t>MSB Signal 37</t>
  </si>
  <si>
    <t>There is data in the capture, but it doesn't map to the DataFlow monitor page</t>
  </si>
  <si>
    <t>Extraction Current - 54 = 0.002</t>
  </si>
  <si>
    <t>Plus Ten 2 - 64 = 2</t>
  </si>
  <si>
    <t>Extraction Suppresion Current - 54 = 0.002</t>
  </si>
  <si>
    <t>Extraction Suppresion Voltage - 64 = 0.002</t>
  </si>
  <si>
    <t>Accel Axis 3 - 64 = 2</t>
  </si>
  <si>
    <t>E Shower Secondary Current - 54 = 0.002</t>
  </si>
  <si>
    <t>E Shower Primary Current - 54 = 0.002</t>
  </si>
  <si>
    <t>Accel Current - 54 = 0.002</t>
  </si>
  <si>
    <t>Accel Suppression Current - 54 = 0.002</t>
  </si>
  <si>
    <t>Accel Suppression Voltage - 64 = 0.002</t>
  </si>
  <si>
    <t>34 to 37</t>
  </si>
  <si>
    <t>98 to 113</t>
  </si>
  <si>
    <t>122 to 125</t>
  </si>
  <si>
    <t>134 to 149</t>
  </si>
  <si>
    <t>158 to 165</t>
  </si>
  <si>
    <t>Vaporizer Status - 0 to 15 = Off, 16 - 31 = On, 32 - ? = Cool, but it cycles back to Off?  When I captured data it was at 64.</t>
  </si>
  <si>
    <t>Byte 0</t>
  </si>
  <si>
    <t>So Byte 3 looks like the "Channel ID"</t>
  </si>
  <si>
    <t>Messages coming from the implanter to the DataFlow computer end with a checksum and a 255 byte.  Byte 4 seems to be the length of the data in the message.</t>
  </si>
  <si>
    <t>Beam Enegy = (0.032/32768) * 4^(Byte6 - 66) * (32768 + 256 * Byte7 + Byte8)</t>
  </si>
  <si>
    <t xml:space="preserve">Byte 7 </t>
  </si>
  <si>
    <t xml:space="preserve">Modified Byte 7 </t>
  </si>
  <si>
    <t>Moditied Byte 8</t>
  </si>
  <si>
    <t>2 * Byte 7 - 128</t>
  </si>
  <si>
    <t>2 * Byte 8</t>
  </si>
  <si>
    <t>The value to subtract from Byte 6</t>
  </si>
  <si>
    <t>Byte 14 is zero when the magnet current is zero and then starts at 63.  MSB</t>
  </si>
  <si>
    <t>Byte 15 is LSB.</t>
  </si>
  <si>
    <t xml:space="preserve">Bytes 10, 11, 12, and 13 change when I have both the extrV and magnet current on.  </t>
  </si>
  <si>
    <t>Byte 10 is zero when the AMU is zero and jumps to 61 when it is not, then it looks like the MSB.</t>
  </si>
  <si>
    <t>Byte 11 looks like the LSB</t>
  </si>
  <si>
    <t>Bytes 12 and 13 jump around, but they almost always match each other, but not always. Very similar shape.</t>
  </si>
  <si>
    <t>Dose - 64 = 2</t>
  </si>
  <si>
    <t>Beam Current - 54 = 0.002</t>
  </si>
  <si>
    <t>Wafer Size - 64 = 2</t>
  </si>
  <si>
    <t>Preset Scans - 64 = 2</t>
  </si>
  <si>
    <t>Estimated Time - 59 = 0.002</t>
  </si>
  <si>
    <t>Actual Time - 59 = 0.002</t>
  </si>
  <si>
    <t>Pressure Comp - 59 = 0.002</t>
  </si>
  <si>
    <t>Trim - 59 = 0.002</t>
  </si>
  <si>
    <t xml:space="preserve">MSB Signal 9 </t>
  </si>
  <si>
    <t>Pressure P1 - 64 = 2, 52 = 1.192e-7</t>
  </si>
  <si>
    <t>Pressure P2 - 64 = 2, 52 = 1.192e-7</t>
  </si>
  <si>
    <t>Pressure P3 - 64 = 2, 52 = 1.192e-7</t>
  </si>
  <si>
    <t>End Station Start Pressure - 64 = 2, 52 = 1.192e-7</t>
  </si>
  <si>
    <t>End Station Stop Pressure - 64 = 2, 52 = 1.192e-7</t>
  </si>
  <si>
    <t>26 to 31</t>
  </si>
  <si>
    <t>0 (There is not a lot of data, I should collect more to verify these stay zero)</t>
  </si>
  <si>
    <t>Vac</t>
  </si>
  <si>
    <t>B6 to B9</t>
  </si>
  <si>
    <t xml:space="preserve">Vac </t>
  </si>
  <si>
    <t>B10 to B13</t>
  </si>
  <si>
    <t>B14 to B17</t>
  </si>
  <si>
    <t>B18 to B21</t>
  </si>
  <si>
    <t>B22 to B25</t>
  </si>
  <si>
    <t>B26 to B29</t>
  </si>
  <si>
    <t>B30 to B33</t>
  </si>
  <si>
    <t>B34 to B37</t>
  </si>
  <si>
    <t>Beam</t>
  </si>
  <si>
    <t>B38 to B41</t>
  </si>
  <si>
    <t>B198 to B201</t>
  </si>
  <si>
    <t>B182 to B185</t>
  </si>
  <si>
    <t>B190 to B193</t>
  </si>
  <si>
    <t>B194 to B197</t>
  </si>
  <si>
    <t>B114 to B117</t>
  </si>
  <si>
    <t>B118 to B121</t>
  </si>
  <si>
    <t>B126 to B129</t>
  </si>
  <si>
    <t>B130 to B133</t>
  </si>
  <si>
    <t>B138 to B141</t>
  </si>
  <si>
    <t>B150 to B153</t>
  </si>
  <si>
    <t>B166 to B169</t>
  </si>
  <si>
    <t>B174 to B177</t>
  </si>
  <si>
    <t>B178 to B181</t>
  </si>
  <si>
    <t>B42 to B45</t>
  </si>
  <si>
    <t>B54 to B57</t>
  </si>
  <si>
    <t>B58 to B61</t>
  </si>
  <si>
    <t>B62 to B65</t>
  </si>
  <si>
    <t>B66 to B69</t>
  </si>
  <si>
    <t>B70 to B73</t>
  </si>
  <si>
    <t>B74 to B77</t>
  </si>
  <si>
    <t>B78 to B81</t>
  </si>
  <si>
    <t>B82 to B85</t>
  </si>
  <si>
    <t>B86 to B89</t>
  </si>
  <si>
    <t>Plus Ten 3 - 64 = 2</t>
  </si>
  <si>
    <t>Calc ExtrV 2</t>
  </si>
  <si>
    <t>Calc ExtrV 1</t>
  </si>
  <si>
    <t>MyCalc</t>
  </si>
  <si>
    <t>Calc ExtrV</t>
  </si>
  <si>
    <t>Calc/2250</t>
  </si>
  <si>
    <t>ExtrV/80</t>
  </si>
  <si>
    <t>X2</t>
  </si>
  <si>
    <t>X1</t>
  </si>
  <si>
    <t>It might be quicker to make the app that allows me to send the three values and see what shows up on the screen?</t>
  </si>
  <si>
    <t xml:space="preserve">I captured a chunk of data.  </t>
  </si>
  <si>
    <t>Message Length</t>
  </si>
  <si>
    <t>Count</t>
  </si>
  <si>
    <t>Percent</t>
  </si>
  <si>
    <t>Total messages</t>
  </si>
  <si>
    <t xml:space="preserve">In most cases (99.9%) the message is the same… but my OCD.  </t>
  </si>
  <si>
    <t>From DataFlow (Chan5)</t>
  </si>
  <si>
    <t>From Implanter (Chan1)</t>
  </si>
  <si>
    <t>From Implanter (Chan2)</t>
  </si>
  <si>
    <t>From Implanter (Chan3)</t>
  </si>
  <si>
    <t>From DataFlow (Chan6)</t>
  </si>
  <si>
    <t>From DataFlow (Chan7)</t>
  </si>
  <si>
    <t>Bytes 5 and 6 are always 20 and 23</t>
  </si>
  <si>
    <t>It looks like a valid message (length and format).  When this message is sent, the implanter replies with an 8 byte message with bytes 5 and 6 = 50 and 53 (what does that mean?)</t>
  </si>
  <si>
    <t>These all come after DataFlow sends a 74 byte message to the implanter.  Bytes 5 and 6 are always 50 and 53</t>
  </si>
  <si>
    <t>It looks like a valid message with two values.  When DataFlow sends this message, the implanter will reply with bytes 5 and 6 = 50 and 53 (if it responds - about half the time it didn't)</t>
  </si>
  <si>
    <t>Bytes 5 and 6 are either 50 and 53 (8 time) or 51 and 54 (457 times).   50, 53 seems the response to DataFlow sending the 16 byte message.</t>
  </si>
  <si>
    <t>Bytes 5 and 6 are usually 20 and 23, but 26 messages out of 90k were 4 and 7.  Implant hold?</t>
  </si>
  <si>
    <t>Looks like a valid message.  Bytes 5, 6 and 7 are always 3, 0, 7</t>
  </si>
  <si>
    <t>Bytes 5 and 6 are always 50 and 53. A fair number of these messages come after DataFlow sends a message with length 9 or 21, but not always.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</si>
</sst>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2" fontId="0" fillId="0" borderId="0" xfId="0" applyNumberFormat="1"/>
    <xf numFmtId="164" fontId="0" fillId="0" borderId="0" xfId="42" applyNumberFormat="1" applyFont="1"/>
    <xf numFmtId="10" fontId="0" fillId="0" borderId="0" xfId="42" applyNumberFormat="1" applyFont="1"/>
    <xf numFmtId="0" fontId="18" fillId="0" borderId="0" xfId="0" applyFont="1"/>
    <xf numFmtId="0" fontId="16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03596636352592E-2"/>
          <c:y val="9.1639784946236577E-2"/>
          <c:w val="0.94064214600319318"/>
          <c:h val="0.7694130471594276"/>
        </c:manualLayout>
      </c:layout>
      <c:lineChart>
        <c:grouping val="standard"/>
        <c:varyColors val="0"/>
        <c:ser>
          <c:idx val="0"/>
          <c:order val="0"/>
          <c:tx>
            <c:strRef>
              <c:f>ExtrV!$H$31</c:f>
              <c:strCache>
                <c:ptCount val="1"/>
                <c:pt idx="0">
                  <c:v>Byte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ExtrV!$H$32:$H$340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66</c:v>
                </c:pt>
                <c:pt idx="4">
                  <c:v>0</c:v>
                </c:pt>
                <c:pt idx="5">
                  <c:v>66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71</c:v>
                </c:pt>
                <c:pt idx="93">
                  <c:v>71</c:v>
                </c:pt>
                <c:pt idx="94">
                  <c:v>71</c:v>
                </c:pt>
                <c:pt idx="95">
                  <c:v>71</c:v>
                </c:pt>
                <c:pt idx="96">
                  <c:v>71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71</c:v>
                </c:pt>
                <c:pt idx="152">
                  <c:v>71</c:v>
                </c:pt>
                <c:pt idx="153">
                  <c:v>71</c:v>
                </c:pt>
                <c:pt idx="15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D-4266-BA19-14AD403FD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637824"/>
        <c:axId val="1643638304"/>
      </c:lineChart>
      <c:catAx>
        <c:axId val="164363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38304"/>
        <c:crosses val="autoZero"/>
        <c:auto val="1"/>
        <c:lblAlgn val="ctr"/>
        <c:lblOffset val="100"/>
        <c:noMultiLvlLbl val="0"/>
      </c:catAx>
      <c:valAx>
        <c:axId val="16436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ExtrV!$O$504</c:f>
              <c:strCache>
                <c:ptCount val="1"/>
                <c:pt idx="0">
                  <c:v>Calc ExtrV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ExtrV!$N$505:$N$655</c:f>
              <c:numCache>
                <c:formatCode>General</c:formatCode>
                <c:ptCount val="151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5.6</c:v>
                </c:pt>
                <c:pt idx="25">
                  <c:v>5.6</c:v>
                </c:pt>
                <c:pt idx="26">
                  <c:v>5.6</c:v>
                </c:pt>
                <c:pt idx="27">
                  <c:v>6.4</c:v>
                </c:pt>
                <c:pt idx="28">
                  <c:v>6.4</c:v>
                </c:pt>
                <c:pt idx="29">
                  <c:v>6.4</c:v>
                </c:pt>
                <c:pt idx="30">
                  <c:v>7.1</c:v>
                </c:pt>
                <c:pt idx="31">
                  <c:v>7.1</c:v>
                </c:pt>
                <c:pt idx="32">
                  <c:v>7.1</c:v>
                </c:pt>
                <c:pt idx="33">
                  <c:v>7.6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10.7</c:v>
                </c:pt>
                <c:pt idx="44">
                  <c:v>10.7</c:v>
                </c:pt>
                <c:pt idx="45">
                  <c:v>10.7</c:v>
                </c:pt>
                <c:pt idx="46">
                  <c:v>11.5</c:v>
                </c:pt>
                <c:pt idx="47">
                  <c:v>11.5</c:v>
                </c:pt>
                <c:pt idx="48">
                  <c:v>11.5</c:v>
                </c:pt>
                <c:pt idx="49">
                  <c:v>12.6</c:v>
                </c:pt>
                <c:pt idx="50">
                  <c:v>12.6</c:v>
                </c:pt>
                <c:pt idx="51">
                  <c:v>12.6</c:v>
                </c:pt>
                <c:pt idx="52">
                  <c:v>13.3</c:v>
                </c:pt>
                <c:pt idx="53">
                  <c:v>13.3</c:v>
                </c:pt>
                <c:pt idx="54">
                  <c:v>13.3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16.3</c:v>
                </c:pt>
                <c:pt idx="59">
                  <c:v>16.3</c:v>
                </c:pt>
                <c:pt idx="60">
                  <c:v>16.3</c:v>
                </c:pt>
                <c:pt idx="61">
                  <c:v>18.399999999999999</c:v>
                </c:pt>
                <c:pt idx="62">
                  <c:v>18.399999999999999</c:v>
                </c:pt>
                <c:pt idx="63">
                  <c:v>18.399999999999999</c:v>
                </c:pt>
                <c:pt idx="64">
                  <c:v>20.5</c:v>
                </c:pt>
                <c:pt idx="65">
                  <c:v>20.5</c:v>
                </c:pt>
                <c:pt idx="66">
                  <c:v>20.5</c:v>
                </c:pt>
                <c:pt idx="67">
                  <c:v>22.8</c:v>
                </c:pt>
                <c:pt idx="68">
                  <c:v>22.8</c:v>
                </c:pt>
                <c:pt idx="69">
                  <c:v>22.8</c:v>
                </c:pt>
                <c:pt idx="70">
                  <c:v>24.5</c:v>
                </c:pt>
                <c:pt idx="71">
                  <c:v>24.5</c:v>
                </c:pt>
                <c:pt idx="72">
                  <c:v>24.5</c:v>
                </c:pt>
                <c:pt idx="73">
                  <c:v>26.4</c:v>
                </c:pt>
                <c:pt idx="74">
                  <c:v>26.4</c:v>
                </c:pt>
                <c:pt idx="75">
                  <c:v>26.4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30.4</c:v>
                </c:pt>
                <c:pt idx="80">
                  <c:v>30.4</c:v>
                </c:pt>
                <c:pt idx="81">
                  <c:v>30.4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43.4</c:v>
                </c:pt>
                <c:pt idx="98">
                  <c:v>43.4</c:v>
                </c:pt>
                <c:pt idx="99">
                  <c:v>43.4</c:v>
                </c:pt>
                <c:pt idx="100">
                  <c:v>45.8</c:v>
                </c:pt>
                <c:pt idx="101">
                  <c:v>45.8</c:v>
                </c:pt>
                <c:pt idx="102">
                  <c:v>45.8</c:v>
                </c:pt>
                <c:pt idx="103">
                  <c:v>47.3</c:v>
                </c:pt>
                <c:pt idx="104">
                  <c:v>47.3</c:v>
                </c:pt>
                <c:pt idx="105">
                  <c:v>47.3</c:v>
                </c:pt>
                <c:pt idx="106">
                  <c:v>48.9</c:v>
                </c:pt>
                <c:pt idx="107">
                  <c:v>48.9</c:v>
                </c:pt>
                <c:pt idx="108">
                  <c:v>48.9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52.5</c:v>
                </c:pt>
                <c:pt idx="113">
                  <c:v>52.5</c:v>
                </c:pt>
                <c:pt idx="114">
                  <c:v>52.5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58.7</c:v>
                </c:pt>
                <c:pt idx="119">
                  <c:v>58.7</c:v>
                </c:pt>
                <c:pt idx="120">
                  <c:v>58.7</c:v>
                </c:pt>
                <c:pt idx="121">
                  <c:v>61.4</c:v>
                </c:pt>
                <c:pt idx="122">
                  <c:v>61.4</c:v>
                </c:pt>
                <c:pt idx="123">
                  <c:v>61.4</c:v>
                </c:pt>
                <c:pt idx="124">
                  <c:v>63.5</c:v>
                </c:pt>
                <c:pt idx="125">
                  <c:v>63.5</c:v>
                </c:pt>
                <c:pt idx="126">
                  <c:v>63.5</c:v>
                </c:pt>
                <c:pt idx="127">
                  <c:v>66.2</c:v>
                </c:pt>
                <c:pt idx="128">
                  <c:v>66.2</c:v>
                </c:pt>
                <c:pt idx="129">
                  <c:v>66.2</c:v>
                </c:pt>
                <c:pt idx="130">
                  <c:v>68.5</c:v>
                </c:pt>
                <c:pt idx="131">
                  <c:v>68.5</c:v>
                </c:pt>
                <c:pt idx="132">
                  <c:v>68.5</c:v>
                </c:pt>
                <c:pt idx="133">
                  <c:v>70.400000000000006</c:v>
                </c:pt>
                <c:pt idx="134">
                  <c:v>70.400000000000006</c:v>
                </c:pt>
                <c:pt idx="135">
                  <c:v>70.400000000000006</c:v>
                </c:pt>
                <c:pt idx="136">
                  <c:v>73.3</c:v>
                </c:pt>
                <c:pt idx="137">
                  <c:v>73.3</c:v>
                </c:pt>
                <c:pt idx="138">
                  <c:v>73.3</c:v>
                </c:pt>
                <c:pt idx="139">
                  <c:v>74.3</c:v>
                </c:pt>
                <c:pt idx="140">
                  <c:v>74.3</c:v>
                </c:pt>
                <c:pt idx="141">
                  <c:v>74.3</c:v>
                </c:pt>
                <c:pt idx="142">
                  <c:v>75.7</c:v>
                </c:pt>
                <c:pt idx="143">
                  <c:v>75.7</c:v>
                </c:pt>
                <c:pt idx="144">
                  <c:v>75.7</c:v>
                </c:pt>
                <c:pt idx="145">
                  <c:v>77.5</c:v>
                </c:pt>
                <c:pt idx="146">
                  <c:v>77.5</c:v>
                </c:pt>
                <c:pt idx="147">
                  <c:v>77.5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</c:numCache>
            </c:numRef>
          </c:xVal>
          <c:yVal>
            <c:numRef>
              <c:f>ExtrV!$O$505:$O$655</c:f>
              <c:numCache>
                <c:formatCode>General</c:formatCode>
                <c:ptCount val="151"/>
                <c:pt idx="0">
                  <c:v>51200</c:v>
                </c:pt>
                <c:pt idx="1">
                  <c:v>51200</c:v>
                </c:pt>
                <c:pt idx="2">
                  <c:v>129536</c:v>
                </c:pt>
                <c:pt idx="3">
                  <c:v>129536</c:v>
                </c:pt>
                <c:pt idx="4">
                  <c:v>103936</c:v>
                </c:pt>
                <c:pt idx="5">
                  <c:v>169472</c:v>
                </c:pt>
                <c:pt idx="6">
                  <c:v>169472</c:v>
                </c:pt>
                <c:pt idx="7">
                  <c:v>169472</c:v>
                </c:pt>
                <c:pt idx="8">
                  <c:v>185472</c:v>
                </c:pt>
                <c:pt idx="9">
                  <c:v>185472</c:v>
                </c:pt>
                <c:pt idx="10">
                  <c:v>185472</c:v>
                </c:pt>
                <c:pt idx="11">
                  <c:v>185472</c:v>
                </c:pt>
                <c:pt idx="12">
                  <c:v>202240</c:v>
                </c:pt>
                <c:pt idx="13">
                  <c:v>200640</c:v>
                </c:pt>
                <c:pt idx="14">
                  <c:v>200640</c:v>
                </c:pt>
                <c:pt idx="15">
                  <c:v>213440</c:v>
                </c:pt>
                <c:pt idx="16">
                  <c:v>213440</c:v>
                </c:pt>
                <c:pt idx="17">
                  <c:v>215040</c:v>
                </c:pt>
                <c:pt idx="18">
                  <c:v>224640</c:v>
                </c:pt>
                <c:pt idx="19">
                  <c:v>224640</c:v>
                </c:pt>
                <c:pt idx="20">
                  <c:v>224640</c:v>
                </c:pt>
                <c:pt idx="21">
                  <c:v>231008</c:v>
                </c:pt>
                <c:pt idx="22">
                  <c:v>231008</c:v>
                </c:pt>
                <c:pt idx="23">
                  <c:v>230208</c:v>
                </c:pt>
                <c:pt idx="24">
                  <c:v>237408</c:v>
                </c:pt>
                <c:pt idx="25">
                  <c:v>216640</c:v>
                </c:pt>
                <c:pt idx="26">
                  <c:v>237408</c:v>
                </c:pt>
                <c:pt idx="27">
                  <c:v>243808</c:v>
                </c:pt>
                <c:pt idx="28">
                  <c:v>243808</c:v>
                </c:pt>
                <c:pt idx="29">
                  <c:v>223040</c:v>
                </c:pt>
                <c:pt idx="30">
                  <c:v>248608</c:v>
                </c:pt>
                <c:pt idx="31">
                  <c:v>248608</c:v>
                </c:pt>
                <c:pt idx="32">
                  <c:v>248608</c:v>
                </c:pt>
                <c:pt idx="33">
                  <c:v>254208</c:v>
                </c:pt>
                <c:pt idx="34">
                  <c:v>253408</c:v>
                </c:pt>
                <c:pt idx="35">
                  <c:v>253408</c:v>
                </c:pt>
                <c:pt idx="36">
                  <c:v>253408</c:v>
                </c:pt>
                <c:pt idx="37">
                  <c:v>260608</c:v>
                </c:pt>
                <c:pt idx="38">
                  <c:v>260608</c:v>
                </c:pt>
                <c:pt idx="39">
                  <c:v>260608</c:v>
                </c:pt>
                <c:pt idx="40">
                  <c:v>265376</c:v>
                </c:pt>
                <c:pt idx="41">
                  <c:v>265376</c:v>
                </c:pt>
                <c:pt idx="42">
                  <c:v>264976</c:v>
                </c:pt>
                <c:pt idx="43">
                  <c:v>270576</c:v>
                </c:pt>
                <c:pt idx="44">
                  <c:v>270576</c:v>
                </c:pt>
                <c:pt idx="45">
                  <c:v>270576</c:v>
                </c:pt>
                <c:pt idx="46">
                  <c:v>273376</c:v>
                </c:pt>
                <c:pt idx="47">
                  <c:v>273376</c:v>
                </c:pt>
                <c:pt idx="48">
                  <c:v>273376</c:v>
                </c:pt>
                <c:pt idx="49">
                  <c:v>277376</c:v>
                </c:pt>
                <c:pt idx="50">
                  <c:v>277376</c:v>
                </c:pt>
                <c:pt idx="51">
                  <c:v>277776</c:v>
                </c:pt>
                <c:pt idx="52">
                  <c:v>280976</c:v>
                </c:pt>
                <c:pt idx="53">
                  <c:v>281376</c:v>
                </c:pt>
                <c:pt idx="54">
                  <c:v>280976</c:v>
                </c:pt>
                <c:pt idx="55">
                  <c:v>286176</c:v>
                </c:pt>
                <c:pt idx="56">
                  <c:v>286176</c:v>
                </c:pt>
                <c:pt idx="57">
                  <c:v>286176</c:v>
                </c:pt>
                <c:pt idx="58">
                  <c:v>292976</c:v>
                </c:pt>
                <c:pt idx="59">
                  <c:v>292976</c:v>
                </c:pt>
                <c:pt idx="60">
                  <c:v>292976</c:v>
                </c:pt>
                <c:pt idx="61">
                  <c:v>298544</c:v>
                </c:pt>
                <c:pt idx="62">
                  <c:v>298744</c:v>
                </c:pt>
                <c:pt idx="63">
                  <c:v>298744</c:v>
                </c:pt>
                <c:pt idx="64">
                  <c:v>301944</c:v>
                </c:pt>
                <c:pt idx="65">
                  <c:v>301944</c:v>
                </c:pt>
                <c:pt idx="66">
                  <c:v>301944</c:v>
                </c:pt>
                <c:pt idx="67">
                  <c:v>306544</c:v>
                </c:pt>
                <c:pt idx="68">
                  <c:v>306544</c:v>
                </c:pt>
                <c:pt idx="69">
                  <c:v>306544</c:v>
                </c:pt>
                <c:pt idx="70">
                  <c:v>309944</c:v>
                </c:pt>
                <c:pt idx="71">
                  <c:v>309944</c:v>
                </c:pt>
                <c:pt idx="72">
                  <c:v>310144</c:v>
                </c:pt>
                <c:pt idx="73">
                  <c:v>313744</c:v>
                </c:pt>
                <c:pt idx="74">
                  <c:v>313744</c:v>
                </c:pt>
                <c:pt idx="75">
                  <c:v>313744</c:v>
                </c:pt>
                <c:pt idx="76">
                  <c:v>318944</c:v>
                </c:pt>
                <c:pt idx="77">
                  <c:v>318944</c:v>
                </c:pt>
                <c:pt idx="78">
                  <c:v>318944</c:v>
                </c:pt>
                <c:pt idx="79">
                  <c:v>321744</c:v>
                </c:pt>
                <c:pt idx="80">
                  <c:v>321944</c:v>
                </c:pt>
                <c:pt idx="81">
                  <c:v>321744</c:v>
                </c:pt>
                <c:pt idx="82">
                  <c:v>324944</c:v>
                </c:pt>
                <c:pt idx="83">
                  <c:v>324944</c:v>
                </c:pt>
                <c:pt idx="84">
                  <c:v>324944</c:v>
                </c:pt>
                <c:pt idx="85">
                  <c:v>328812</c:v>
                </c:pt>
                <c:pt idx="86">
                  <c:v>328912</c:v>
                </c:pt>
                <c:pt idx="87">
                  <c:v>328912</c:v>
                </c:pt>
                <c:pt idx="88">
                  <c:v>331112</c:v>
                </c:pt>
                <c:pt idx="89">
                  <c:v>331112</c:v>
                </c:pt>
                <c:pt idx="90">
                  <c:v>331112</c:v>
                </c:pt>
                <c:pt idx="91">
                  <c:v>333312</c:v>
                </c:pt>
                <c:pt idx="92">
                  <c:v>333312</c:v>
                </c:pt>
                <c:pt idx="93">
                  <c:v>333312</c:v>
                </c:pt>
                <c:pt idx="94">
                  <c:v>335612</c:v>
                </c:pt>
                <c:pt idx="95">
                  <c:v>335612</c:v>
                </c:pt>
                <c:pt idx="96">
                  <c:v>335612</c:v>
                </c:pt>
                <c:pt idx="97">
                  <c:v>337712</c:v>
                </c:pt>
                <c:pt idx="98">
                  <c:v>337812</c:v>
                </c:pt>
                <c:pt idx="99">
                  <c:v>337712</c:v>
                </c:pt>
                <c:pt idx="100">
                  <c:v>340212</c:v>
                </c:pt>
                <c:pt idx="101">
                  <c:v>340112</c:v>
                </c:pt>
                <c:pt idx="102">
                  <c:v>340112</c:v>
                </c:pt>
                <c:pt idx="103">
                  <c:v>341612</c:v>
                </c:pt>
                <c:pt idx="104">
                  <c:v>341512</c:v>
                </c:pt>
                <c:pt idx="105">
                  <c:v>341512</c:v>
                </c:pt>
                <c:pt idx="106">
                  <c:v>343312</c:v>
                </c:pt>
                <c:pt idx="107">
                  <c:v>343312</c:v>
                </c:pt>
                <c:pt idx="108">
                  <c:v>343312</c:v>
                </c:pt>
                <c:pt idx="109">
                  <c:v>344812</c:v>
                </c:pt>
                <c:pt idx="110">
                  <c:v>344812</c:v>
                </c:pt>
                <c:pt idx="111">
                  <c:v>344812</c:v>
                </c:pt>
                <c:pt idx="112">
                  <c:v>346812</c:v>
                </c:pt>
                <c:pt idx="113">
                  <c:v>346812</c:v>
                </c:pt>
                <c:pt idx="114">
                  <c:v>346912</c:v>
                </c:pt>
                <c:pt idx="115">
                  <c:v>349712</c:v>
                </c:pt>
                <c:pt idx="116">
                  <c:v>349712</c:v>
                </c:pt>
                <c:pt idx="117">
                  <c:v>349712</c:v>
                </c:pt>
                <c:pt idx="118">
                  <c:v>353012</c:v>
                </c:pt>
                <c:pt idx="119">
                  <c:v>353012</c:v>
                </c:pt>
                <c:pt idx="120">
                  <c:v>353012</c:v>
                </c:pt>
                <c:pt idx="121">
                  <c:v>355712</c:v>
                </c:pt>
                <c:pt idx="122">
                  <c:v>355812</c:v>
                </c:pt>
                <c:pt idx="123">
                  <c:v>355712</c:v>
                </c:pt>
                <c:pt idx="124">
                  <c:v>357812</c:v>
                </c:pt>
                <c:pt idx="125">
                  <c:v>357812</c:v>
                </c:pt>
                <c:pt idx="126">
                  <c:v>357812</c:v>
                </c:pt>
                <c:pt idx="127">
                  <c:v>360412</c:v>
                </c:pt>
                <c:pt idx="128">
                  <c:v>360412</c:v>
                </c:pt>
                <c:pt idx="129">
                  <c:v>360480</c:v>
                </c:pt>
                <c:pt idx="130">
                  <c:v>361630</c:v>
                </c:pt>
                <c:pt idx="131">
                  <c:v>361630</c:v>
                </c:pt>
                <c:pt idx="132">
                  <c:v>361630</c:v>
                </c:pt>
                <c:pt idx="133">
                  <c:v>362630</c:v>
                </c:pt>
                <c:pt idx="134">
                  <c:v>362580</c:v>
                </c:pt>
                <c:pt idx="135">
                  <c:v>362580</c:v>
                </c:pt>
                <c:pt idx="136">
                  <c:v>364030</c:v>
                </c:pt>
                <c:pt idx="137">
                  <c:v>364030</c:v>
                </c:pt>
                <c:pt idx="138">
                  <c:v>364030</c:v>
                </c:pt>
                <c:pt idx="139">
                  <c:v>364580</c:v>
                </c:pt>
                <c:pt idx="140">
                  <c:v>364580</c:v>
                </c:pt>
                <c:pt idx="141">
                  <c:v>364580</c:v>
                </c:pt>
                <c:pt idx="142">
                  <c:v>365230</c:v>
                </c:pt>
                <c:pt idx="143">
                  <c:v>365230</c:v>
                </c:pt>
                <c:pt idx="144">
                  <c:v>365230</c:v>
                </c:pt>
                <c:pt idx="145">
                  <c:v>366180</c:v>
                </c:pt>
                <c:pt idx="146">
                  <c:v>366230</c:v>
                </c:pt>
                <c:pt idx="147">
                  <c:v>366180</c:v>
                </c:pt>
                <c:pt idx="148">
                  <c:v>367430</c:v>
                </c:pt>
                <c:pt idx="149">
                  <c:v>367430</c:v>
                </c:pt>
                <c:pt idx="150">
                  <c:v>367480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D-42CB-8F9B-EDC243EF9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91103"/>
        <c:axId val="1229491583"/>
      </c:scatterChart>
      <c:valAx>
        <c:axId val="12294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91583"/>
        <c:crosses val="autoZero"/>
        <c:crossBetween val="midCat"/>
      </c:valAx>
      <c:valAx>
        <c:axId val="1229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9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ExtrV!$AB$502</c:f>
              <c:strCache>
                <c:ptCount val="1"/>
                <c:pt idx="0">
                  <c:v>Diff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ExtrV!$AA$503:$AA$660</c:f>
              <c:numCache>
                <c:formatCode>General</c:formatCode>
                <c:ptCount val="15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289</c:v>
                </c:pt>
                <c:pt idx="4">
                  <c:v>23</c:v>
                </c:pt>
                <c:pt idx="5">
                  <c:v>289</c:v>
                </c:pt>
                <c:pt idx="6">
                  <c:v>340</c:v>
                </c:pt>
                <c:pt idx="7">
                  <c:v>340</c:v>
                </c:pt>
                <c:pt idx="8">
                  <c:v>240</c:v>
                </c:pt>
                <c:pt idx="9">
                  <c:v>241</c:v>
                </c:pt>
                <c:pt idx="10">
                  <c:v>241</c:v>
                </c:pt>
                <c:pt idx="11">
                  <c:v>241</c:v>
                </c:pt>
                <c:pt idx="12">
                  <c:v>431</c:v>
                </c:pt>
                <c:pt idx="13">
                  <c:v>431</c:v>
                </c:pt>
                <c:pt idx="14">
                  <c:v>431</c:v>
                </c:pt>
                <c:pt idx="15">
                  <c:v>431</c:v>
                </c:pt>
                <c:pt idx="16">
                  <c:v>114</c:v>
                </c:pt>
                <c:pt idx="17">
                  <c:v>299</c:v>
                </c:pt>
                <c:pt idx="18">
                  <c:v>299</c:v>
                </c:pt>
                <c:pt idx="19">
                  <c:v>349</c:v>
                </c:pt>
                <c:pt idx="20">
                  <c:v>349</c:v>
                </c:pt>
                <c:pt idx="21">
                  <c:v>164</c:v>
                </c:pt>
                <c:pt idx="22">
                  <c:v>329</c:v>
                </c:pt>
                <c:pt idx="23">
                  <c:v>329</c:v>
                </c:pt>
                <c:pt idx="24">
                  <c:v>329</c:v>
                </c:pt>
                <c:pt idx="25">
                  <c:v>322</c:v>
                </c:pt>
                <c:pt idx="26">
                  <c:v>322</c:v>
                </c:pt>
                <c:pt idx="27">
                  <c:v>287</c:v>
                </c:pt>
                <c:pt idx="28">
                  <c:v>347</c:v>
                </c:pt>
                <c:pt idx="29">
                  <c:v>234</c:v>
                </c:pt>
                <c:pt idx="30">
                  <c:v>347</c:v>
                </c:pt>
                <c:pt idx="31">
                  <c:v>372</c:v>
                </c:pt>
                <c:pt idx="32">
                  <c:v>372</c:v>
                </c:pt>
                <c:pt idx="33">
                  <c:v>259</c:v>
                </c:pt>
                <c:pt idx="34">
                  <c:v>327</c:v>
                </c:pt>
                <c:pt idx="35">
                  <c:v>327</c:v>
                </c:pt>
                <c:pt idx="36">
                  <c:v>327</c:v>
                </c:pt>
                <c:pt idx="37">
                  <c:v>317</c:v>
                </c:pt>
                <c:pt idx="38">
                  <c:v>537</c:v>
                </c:pt>
                <c:pt idx="39">
                  <c:v>537</c:v>
                </c:pt>
                <c:pt idx="40">
                  <c:v>537</c:v>
                </c:pt>
                <c:pt idx="41">
                  <c:v>342</c:v>
                </c:pt>
                <c:pt idx="42">
                  <c:v>342</c:v>
                </c:pt>
                <c:pt idx="43">
                  <c:v>342</c:v>
                </c:pt>
                <c:pt idx="44">
                  <c:v>265</c:v>
                </c:pt>
                <c:pt idx="45">
                  <c:v>265</c:v>
                </c:pt>
                <c:pt idx="46">
                  <c:v>120</c:v>
                </c:pt>
                <c:pt idx="47">
                  <c:v>365</c:v>
                </c:pt>
                <c:pt idx="48">
                  <c:v>365</c:v>
                </c:pt>
                <c:pt idx="49">
                  <c:v>365</c:v>
                </c:pt>
                <c:pt idx="50">
                  <c:v>360</c:v>
                </c:pt>
                <c:pt idx="51">
                  <c:v>360</c:v>
                </c:pt>
                <c:pt idx="52">
                  <c:v>360</c:v>
                </c:pt>
                <c:pt idx="53">
                  <c:v>280</c:v>
                </c:pt>
                <c:pt idx="54">
                  <c:v>280</c:v>
                </c:pt>
                <c:pt idx="55">
                  <c:v>170</c:v>
                </c:pt>
                <c:pt idx="56">
                  <c:v>310</c:v>
                </c:pt>
                <c:pt idx="57">
                  <c:v>200</c:v>
                </c:pt>
                <c:pt idx="58">
                  <c:v>310</c:v>
                </c:pt>
                <c:pt idx="59">
                  <c:v>410</c:v>
                </c:pt>
                <c:pt idx="60">
                  <c:v>410</c:v>
                </c:pt>
                <c:pt idx="61">
                  <c:v>410</c:v>
                </c:pt>
                <c:pt idx="62">
                  <c:v>325</c:v>
                </c:pt>
                <c:pt idx="63">
                  <c:v>325</c:v>
                </c:pt>
                <c:pt idx="64">
                  <c:v>325</c:v>
                </c:pt>
                <c:pt idx="65">
                  <c:v>283</c:v>
                </c:pt>
                <c:pt idx="66">
                  <c:v>483</c:v>
                </c:pt>
                <c:pt idx="67">
                  <c:v>483</c:v>
                </c:pt>
                <c:pt idx="68">
                  <c:v>368</c:v>
                </c:pt>
                <c:pt idx="69">
                  <c:v>368</c:v>
                </c:pt>
                <c:pt idx="70">
                  <c:v>368</c:v>
                </c:pt>
                <c:pt idx="71">
                  <c:v>378</c:v>
                </c:pt>
                <c:pt idx="72">
                  <c:v>378</c:v>
                </c:pt>
                <c:pt idx="73">
                  <c:v>378</c:v>
                </c:pt>
                <c:pt idx="74">
                  <c:v>463</c:v>
                </c:pt>
                <c:pt idx="75">
                  <c:v>463</c:v>
                </c:pt>
                <c:pt idx="76">
                  <c:v>408</c:v>
                </c:pt>
                <c:pt idx="77">
                  <c:v>438</c:v>
                </c:pt>
                <c:pt idx="78">
                  <c:v>438</c:v>
                </c:pt>
                <c:pt idx="79">
                  <c:v>438</c:v>
                </c:pt>
                <c:pt idx="80">
                  <c:v>538</c:v>
                </c:pt>
                <c:pt idx="81">
                  <c:v>538</c:v>
                </c:pt>
                <c:pt idx="82">
                  <c:v>538</c:v>
                </c:pt>
                <c:pt idx="83">
                  <c:v>533</c:v>
                </c:pt>
                <c:pt idx="84">
                  <c:v>478</c:v>
                </c:pt>
                <c:pt idx="85">
                  <c:v>533</c:v>
                </c:pt>
                <c:pt idx="86">
                  <c:v>418</c:v>
                </c:pt>
                <c:pt idx="87">
                  <c:v>418</c:v>
                </c:pt>
                <c:pt idx="88">
                  <c:v>418</c:v>
                </c:pt>
                <c:pt idx="89">
                  <c:v>206</c:v>
                </c:pt>
                <c:pt idx="90">
                  <c:v>306</c:v>
                </c:pt>
                <c:pt idx="91">
                  <c:v>306</c:v>
                </c:pt>
                <c:pt idx="92">
                  <c:v>211</c:v>
                </c:pt>
                <c:pt idx="93">
                  <c:v>211</c:v>
                </c:pt>
                <c:pt idx="94">
                  <c:v>211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376</c:v>
                </c:pt>
                <c:pt idx="99">
                  <c:v>376</c:v>
                </c:pt>
                <c:pt idx="100">
                  <c:v>376</c:v>
                </c:pt>
                <c:pt idx="101">
                  <c:v>181</c:v>
                </c:pt>
                <c:pt idx="102">
                  <c:v>281</c:v>
                </c:pt>
                <c:pt idx="103">
                  <c:v>181</c:v>
                </c:pt>
                <c:pt idx="104">
                  <c:v>386</c:v>
                </c:pt>
                <c:pt idx="105">
                  <c:v>286</c:v>
                </c:pt>
                <c:pt idx="106">
                  <c:v>286</c:v>
                </c:pt>
                <c:pt idx="107">
                  <c:v>256</c:v>
                </c:pt>
                <c:pt idx="108">
                  <c:v>156</c:v>
                </c:pt>
                <c:pt idx="109">
                  <c:v>156</c:v>
                </c:pt>
                <c:pt idx="110">
                  <c:v>171</c:v>
                </c:pt>
                <c:pt idx="111">
                  <c:v>171</c:v>
                </c:pt>
                <c:pt idx="112">
                  <c:v>171</c:v>
                </c:pt>
                <c:pt idx="113">
                  <c:v>396</c:v>
                </c:pt>
                <c:pt idx="114">
                  <c:v>396</c:v>
                </c:pt>
                <c:pt idx="115">
                  <c:v>396</c:v>
                </c:pt>
                <c:pt idx="116">
                  <c:v>356</c:v>
                </c:pt>
                <c:pt idx="117">
                  <c:v>356</c:v>
                </c:pt>
                <c:pt idx="118">
                  <c:v>201</c:v>
                </c:pt>
                <c:pt idx="119">
                  <c:v>196</c:v>
                </c:pt>
                <c:pt idx="120">
                  <c:v>196</c:v>
                </c:pt>
                <c:pt idx="121">
                  <c:v>196</c:v>
                </c:pt>
                <c:pt idx="122">
                  <c:v>436</c:v>
                </c:pt>
                <c:pt idx="123">
                  <c:v>436</c:v>
                </c:pt>
                <c:pt idx="124">
                  <c:v>436</c:v>
                </c:pt>
                <c:pt idx="125">
                  <c:v>331</c:v>
                </c:pt>
                <c:pt idx="126">
                  <c:v>431</c:v>
                </c:pt>
                <c:pt idx="127">
                  <c:v>331</c:v>
                </c:pt>
                <c:pt idx="128">
                  <c:v>391</c:v>
                </c:pt>
                <c:pt idx="129">
                  <c:v>391</c:v>
                </c:pt>
                <c:pt idx="130">
                  <c:v>391</c:v>
                </c:pt>
                <c:pt idx="131">
                  <c:v>441</c:v>
                </c:pt>
                <c:pt idx="132">
                  <c:v>441</c:v>
                </c:pt>
                <c:pt idx="133">
                  <c:v>254</c:v>
                </c:pt>
                <c:pt idx="134">
                  <c:v>384</c:v>
                </c:pt>
                <c:pt idx="135">
                  <c:v>384</c:v>
                </c:pt>
                <c:pt idx="136">
                  <c:v>384</c:v>
                </c:pt>
                <c:pt idx="137">
                  <c:v>364</c:v>
                </c:pt>
                <c:pt idx="138">
                  <c:v>314</c:v>
                </c:pt>
                <c:pt idx="139">
                  <c:v>314</c:v>
                </c:pt>
                <c:pt idx="140">
                  <c:v>489</c:v>
                </c:pt>
                <c:pt idx="141">
                  <c:v>489</c:v>
                </c:pt>
                <c:pt idx="142">
                  <c:v>489</c:v>
                </c:pt>
                <c:pt idx="143">
                  <c:v>274</c:v>
                </c:pt>
                <c:pt idx="144">
                  <c:v>274</c:v>
                </c:pt>
                <c:pt idx="145">
                  <c:v>274</c:v>
                </c:pt>
                <c:pt idx="146">
                  <c:v>414</c:v>
                </c:pt>
                <c:pt idx="147">
                  <c:v>414</c:v>
                </c:pt>
                <c:pt idx="148">
                  <c:v>414</c:v>
                </c:pt>
                <c:pt idx="149">
                  <c:v>344</c:v>
                </c:pt>
                <c:pt idx="150">
                  <c:v>394</c:v>
                </c:pt>
                <c:pt idx="151">
                  <c:v>344</c:v>
                </c:pt>
                <c:pt idx="152">
                  <c:v>319</c:v>
                </c:pt>
                <c:pt idx="153">
                  <c:v>319</c:v>
                </c:pt>
                <c:pt idx="154">
                  <c:v>369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</c:numCache>
            </c:numRef>
          </c:xVal>
          <c:yVal>
            <c:numRef>
              <c:f>ExtrV!$AB$503:$AB$660</c:f>
              <c:numCache>
                <c:formatCode>General</c:formatCode>
                <c:ptCount val="1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6-4EBD-BC74-2B293BAA0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330879"/>
        <c:axId val="1771334239"/>
      </c:scatterChart>
      <c:valAx>
        <c:axId val="177133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34239"/>
        <c:crosses val="autoZero"/>
        <c:crossBetween val="midCat"/>
      </c:valAx>
      <c:valAx>
        <c:axId val="17713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3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Calc ExtrV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2061243421164179E-2"/>
                  <c:y val="0.15498156947345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Sheet1!$C$2:$C$65</c:f>
              <c:numCache>
                <c:formatCode>General</c:formatCode>
                <c:ptCount val="64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1.7</c:v>
                </c:pt>
                <c:pt idx="4">
                  <c:v>2.2000000000000002</c:v>
                </c:pt>
                <c:pt idx="5">
                  <c:v>2.9</c:v>
                </c:pt>
                <c:pt idx="6">
                  <c:v>2.9</c:v>
                </c:pt>
                <c:pt idx="7">
                  <c:v>3.6</c:v>
                </c:pt>
                <c:pt idx="8">
                  <c:v>3.6</c:v>
                </c:pt>
                <c:pt idx="9">
                  <c:v>4.3</c:v>
                </c:pt>
                <c:pt idx="10">
                  <c:v>4.8</c:v>
                </c:pt>
                <c:pt idx="11">
                  <c:v>4.8</c:v>
                </c:pt>
                <c:pt idx="12">
                  <c:v>5.6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7.6</c:v>
                </c:pt>
                <c:pt idx="17">
                  <c:v>8.5</c:v>
                </c:pt>
                <c:pt idx="18">
                  <c:v>9.4</c:v>
                </c:pt>
                <c:pt idx="19">
                  <c:v>9.4</c:v>
                </c:pt>
                <c:pt idx="20">
                  <c:v>10.7</c:v>
                </c:pt>
                <c:pt idx="21">
                  <c:v>11.5</c:v>
                </c:pt>
                <c:pt idx="22">
                  <c:v>12.6</c:v>
                </c:pt>
                <c:pt idx="23">
                  <c:v>12.6</c:v>
                </c:pt>
                <c:pt idx="24">
                  <c:v>13.3</c:v>
                </c:pt>
                <c:pt idx="25">
                  <c:v>13.3</c:v>
                </c:pt>
                <c:pt idx="26">
                  <c:v>13.3</c:v>
                </c:pt>
                <c:pt idx="27">
                  <c:v>14.5</c:v>
                </c:pt>
                <c:pt idx="28">
                  <c:v>16.3</c:v>
                </c:pt>
                <c:pt idx="29">
                  <c:v>18.399999999999999</c:v>
                </c:pt>
                <c:pt idx="30">
                  <c:v>20.5</c:v>
                </c:pt>
                <c:pt idx="31">
                  <c:v>22.8</c:v>
                </c:pt>
                <c:pt idx="32">
                  <c:v>24.5</c:v>
                </c:pt>
                <c:pt idx="33">
                  <c:v>24.5</c:v>
                </c:pt>
                <c:pt idx="34">
                  <c:v>26.4</c:v>
                </c:pt>
                <c:pt idx="35">
                  <c:v>29</c:v>
                </c:pt>
                <c:pt idx="36">
                  <c:v>30.4</c:v>
                </c:pt>
                <c:pt idx="37">
                  <c:v>30.4</c:v>
                </c:pt>
                <c:pt idx="38">
                  <c:v>30.4</c:v>
                </c:pt>
                <c:pt idx="39">
                  <c:v>32</c:v>
                </c:pt>
                <c:pt idx="40">
                  <c:v>34.6</c:v>
                </c:pt>
                <c:pt idx="41">
                  <c:v>36.799999999999997</c:v>
                </c:pt>
                <c:pt idx="42">
                  <c:v>39</c:v>
                </c:pt>
                <c:pt idx="43">
                  <c:v>41.3</c:v>
                </c:pt>
                <c:pt idx="44">
                  <c:v>43.4</c:v>
                </c:pt>
                <c:pt idx="45">
                  <c:v>45.8</c:v>
                </c:pt>
                <c:pt idx="46">
                  <c:v>47.3</c:v>
                </c:pt>
                <c:pt idx="47">
                  <c:v>48.9</c:v>
                </c:pt>
                <c:pt idx="48">
                  <c:v>50.5</c:v>
                </c:pt>
                <c:pt idx="49">
                  <c:v>52.5</c:v>
                </c:pt>
                <c:pt idx="50">
                  <c:v>52.5</c:v>
                </c:pt>
                <c:pt idx="51">
                  <c:v>55.4</c:v>
                </c:pt>
                <c:pt idx="52">
                  <c:v>58.7</c:v>
                </c:pt>
                <c:pt idx="53">
                  <c:v>61.4</c:v>
                </c:pt>
                <c:pt idx="54">
                  <c:v>63.5</c:v>
                </c:pt>
                <c:pt idx="55">
                  <c:v>66.2</c:v>
                </c:pt>
                <c:pt idx="56">
                  <c:v>66.2</c:v>
                </c:pt>
                <c:pt idx="57">
                  <c:v>68.5</c:v>
                </c:pt>
                <c:pt idx="58">
                  <c:v>70.400000000000006</c:v>
                </c:pt>
                <c:pt idx="59">
                  <c:v>73.3</c:v>
                </c:pt>
                <c:pt idx="60">
                  <c:v>74.3</c:v>
                </c:pt>
                <c:pt idx="61">
                  <c:v>75.7</c:v>
                </c:pt>
                <c:pt idx="62">
                  <c:v>77.5</c:v>
                </c:pt>
                <c:pt idx="63">
                  <c:v>80</c:v>
                </c:pt>
              </c:numCache>
            </c:numRef>
          </c:xVal>
          <c:yVal>
            <c:numRef>
              <c:f>Sheet1!$D$2:$D$65</c:f>
              <c:numCache>
                <c:formatCode>General</c:formatCode>
                <c:ptCount val="64"/>
                <c:pt idx="0">
                  <c:v>200</c:v>
                </c:pt>
                <c:pt idx="1">
                  <c:v>506</c:v>
                </c:pt>
                <c:pt idx="2">
                  <c:v>406</c:v>
                </c:pt>
                <c:pt idx="3">
                  <c:v>662</c:v>
                </c:pt>
                <c:pt idx="4">
                  <c:v>724</c:v>
                </c:pt>
                <c:pt idx="5">
                  <c:v>790</c:v>
                </c:pt>
                <c:pt idx="6">
                  <c:v>783</c:v>
                </c:pt>
                <c:pt idx="7">
                  <c:v>833</c:v>
                </c:pt>
                <c:pt idx="8">
                  <c:v>840</c:v>
                </c:pt>
                <c:pt idx="9">
                  <c:v>877</c:v>
                </c:pt>
                <c:pt idx="10">
                  <c:v>902</c:v>
                </c:pt>
                <c:pt idx="11">
                  <c:v>899</c:v>
                </c:pt>
                <c:pt idx="12">
                  <c:v>927</c:v>
                </c:pt>
                <c:pt idx="13">
                  <c:v>952</c:v>
                </c:pt>
                <c:pt idx="14">
                  <c:v>971</c:v>
                </c:pt>
                <c:pt idx="15">
                  <c:v>993</c:v>
                </c:pt>
                <c:pt idx="16">
                  <c:v>989</c:v>
                </c:pt>
                <c:pt idx="17">
                  <c:v>1018</c:v>
                </c:pt>
                <c:pt idx="18">
                  <c:v>1036</c:v>
                </c:pt>
                <c:pt idx="19">
                  <c:v>1035</c:v>
                </c:pt>
                <c:pt idx="20">
                  <c:v>1056</c:v>
                </c:pt>
                <c:pt idx="21">
                  <c:v>1067</c:v>
                </c:pt>
                <c:pt idx="22">
                  <c:v>1083</c:v>
                </c:pt>
                <c:pt idx="23">
                  <c:v>1085</c:v>
                </c:pt>
                <c:pt idx="24">
                  <c:v>1097</c:v>
                </c:pt>
                <c:pt idx="25">
                  <c:v>1099</c:v>
                </c:pt>
                <c:pt idx="26">
                  <c:v>1097</c:v>
                </c:pt>
                <c:pt idx="27">
                  <c:v>1117</c:v>
                </c:pt>
                <c:pt idx="28">
                  <c:v>1144</c:v>
                </c:pt>
                <c:pt idx="29">
                  <c:v>1166</c:v>
                </c:pt>
                <c:pt idx="30">
                  <c:v>1179</c:v>
                </c:pt>
                <c:pt idx="31">
                  <c:v>1197</c:v>
                </c:pt>
                <c:pt idx="32">
                  <c:v>1210</c:v>
                </c:pt>
                <c:pt idx="33">
                  <c:v>1211</c:v>
                </c:pt>
                <c:pt idx="34">
                  <c:v>1225</c:v>
                </c:pt>
                <c:pt idx="35">
                  <c:v>1245</c:v>
                </c:pt>
                <c:pt idx="36">
                  <c:v>1256</c:v>
                </c:pt>
                <c:pt idx="37">
                  <c:v>1257</c:v>
                </c:pt>
                <c:pt idx="38">
                  <c:v>1256</c:v>
                </c:pt>
                <c:pt idx="39">
                  <c:v>1269</c:v>
                </c:pt>
                <c:pt idx="40">
                  <c:v>1284</c:v>
                </c:pt>
                <c:pt idx="41">
                  <c:v>1293</c:v>
                </c:pt>
                <c:pt idx="42">
                  <c:v>1302</c:v>
                </c:pt>
                <c:pt idx="43">
                  <c:v>1310</c:v>
                </c:pt>
                <c:pt idx="44">
                  <c:v>1319</c:v>
                </c:pt>
                <c:pt idx="45">
                  <c:v>1328</c:v>
                </c:pt>
                <c:pt idx="46">
                  <c:v>1334</c:v>
                </c:pt>
                <c:pt idx="47">
                  <c:v>1341</c:v>
                </c:pt>
                <c:pt idx="48">
                  <c:v>1346</c:v>
                </c:pt>
                <c:pt idx="49">
                  <c:v>1354</c:v>
                </c:pt>
                <c:pt idx="50">
                  <c:v>1355</c:v>
                </c:pt>
                <c:pt idx="51">
                  <c:v>1366</c:v>
                </c:pt>
                <c:pt idx="52">
                  <c:v>1378</c:v>
                </c:pt>
                <c:pt idx="53">
                  <c:v>1389</c:v>
                </c:pt>
                <c:pt idx="54">
                  <c:v>1397</c:v>
                </c:pt>
                <c:pt idx="55">
                  <c:v>1407</c:v>
                </c:pt>
                <c:pt idx="56">
                  <c:v>1408</c:v>
                </c:pt>
                <c:pt idx="57">
                  <c:v>1412</c:v>
                </c:pt>
                <c:pt idx="58">
                  <c:v>1416</c:v>
                </c:pt>
                <c:pt idx="59">
                  <c:v>1421</c:v>
                </c:pt>
                <c:pt idx="60">
                  <c:v>1424</c:v>
                </c:pt>
                <c:pt idx="61">
                  <c:v>1426</c:v>
                </c:pt>
                <c:pt idx="62">
                  <c:v>1430</c:v>
                </c:pt>
                <c:pt idx="63">
                  <c:v>1435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5-4156-A79A-975F986C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866607"/>
        <c:axId val="1310867087"/>
      </c:scatterChart>
      <c:valAx>
        <c:axId val="131086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67087"/>
        <c:crosses val="autoZero"/>
        <c:crossBetween val="midCat"/>
      </c:valAx>
      <c:valAx>
        <c:axId val="13108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6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Sheet1!$E$67</c:f>
              <c:strCache>
                <c:ptCount val="1"/>
                <c:pt idx="0">
                  <c:v>Calc ExtrV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0328972822620277E-2"/>
                  <c:y val="0.2142541784925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Sheet1!$D$68:$D$138</c:f>
              <c:numCache>
                <c:formatCode>General</c:formatCode>
                <c:ptCount val="71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1.7</c:v>
                </c:pt>
                <c:pt idx="4">
                  <c:v>2.2000000000000002</c:v>
                </c:pt>
                <c:pt idx="5">
                  <c:v>2.9</c:v>
                </c:pt>
                <c:pt idx="6">
                  <c:v>2.9</c:v>
                </c:pt>
                <c:pt idx="7">
                  <c:v>3.6</c:v>
                </c:pt>
                <c:pt idx="8">
                  <c:v>3.6</c:v>
                </c:pt>
                <c:pt idx="9">
                  <c:v>4.3</c:v>
                </c:pt>
                <c:pt idx="10">
                  <c:v>4.8</c:v>
                </c:pt>
                <c:pt idx="11">
                  <c:v>4.8</c:v>
                </c:pt>
                <c:pt idx="12">
                  <c:v>5.6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7.6</c:v>
                </c:pt>
                <c:pt idx="17">
                  <c:v>8.5</c:v>
                </c:pt>
                <c:pt idx="18">
                  <c:v>9.4</c:v>
                </c:pt>
                <c:pt idx="19">
                  <c:v>9.4</c:v>
                </c:pt>
                <c:pt idx="20">
                  <c:v>10.7</c:v>
                </c:pt>
                <c:pt idx="21">
                  <c:v>11.5</c:v>
                </c:pt>
                <c:pt idx="22">
                  <c:v>12.6</c:v>
                </c:pt>
                <c:pt idx="23">
                  <c:v>12.6</c:v>
                </c:pt>
                <c:pt idx="24">
                  <c:v>13.3</c:v>
                </c:pt>
                <c:pt idx="25">
                  <c:v>13.3</c:v>
                </c:pt>
                <c:pt idx="26">
                  <c:v>14.5</c:v>
                </c:pt>
                <c:pt idx="27">
                  <c:v>16.3</c:v>
                </c:pt>
                <c:pt idx="28">
                  <c:v>18.399999999999999</c:v>
                </c:pt>
                <c:pt idx="29">
                  <c:v>18.399999999999999</c:v>
                </c:pt>
                <c:pt idx="30">
                  <c:v>20.5</c:v>
                </c:pt>
                <c:pt idx="31">
                  <c:v>22.8</c:v>
                </c:pt>
                <c:pt idx="32">
                  <c:v>24.5</c:v>
                </c:pt>
                <c:pt idx="33">
                  <c:v>24.5</c:v>
                </c:pt>
                <c:pt idx="34">
                  <c:v>26.4</c:v>
                </c:pt>
                <c:pt idx="35">
                  <c:v>29</c:v>
                </c:pt>
                <c:pt idx="36">
                  <c:v>30.4</c:v>
                </c:pt>
                <c:pt idx="37">
                  <c:v>30.4</c:v>
                </c:pt>
                <c:pt idx="38">
                  <c:v>32</c:v>
                </c:pt>
                <c:pt idx="39">
                  <c:v>34.6</c:v>
                </c:pt>
                <c:pt idx="40">
                  <c:v>34.6</c:v>
                </c:pt>
                <c:pt idx="41">
                  <c:v>36.799999999999997</c:v>
                </c:pt>
                <c:pt idx="42">
                  <c:v>39</c:v>
                </c:pt>
                <c:pt idx="43">
                  <c:v>41.3</c:v>
                </c:pt>
                <c:pt idx="44">
                  <c:v>43.4</c:v>
                </c:pt>
                <c:pt idx="45">
                  <c:v>43.4</c:v>
                </c:pt>
                <c:pt idx="46">
                  <c:v>45.8</c:v>
                </c:pt>
                <c:pt idx="47">
                  <c:v>45.8</c:v>
                </c:pt>
                <c:pt idx="48">
                  <c:v>47.3</c:v>
                </c:pt>
                <c:pt idx="49">
                  <c:v>47.3</c:v>
                </c:pt>
                <c:pt idx="50">
                  <c:v>48.9</c:v>
                </c:pt>
                <c:pt idx="51">
                  <c:v>50.5</c:v>
                </c:pt>
                <c:pt idx="52">
                  <c:v>52.5</c:v>
                </c:pt>
                <c:pt idx="53">
                  <c:v>52.5</c:v>
                </c:pt>
                <c:pt idx="54">
                  <c:v>55.4</c:v>
                </c:pt>
                <c:pt idx="55">
                  <c:v>58.7</c:v>
                </c:pt>
                <c:pt idx="56">
                  <c:v>61.4</c:v>
                </c:pt>
                <c:pt idx="57">
                  <c:v>61.4</c:v>
                </c:pt>
                <c:pt idx="58">
                  <c:v>63.5</c:v>
                </c:pt>
                <c:pt idx="59">
                  <c:v>66.2</c:v>
                </c:pt>
                <c:pt idx="60">
                  <c:v>66.2</c:v>
                </c:pt>
                <c:pt idx="61">
                  <c:v>68.5</c:v>
                </c:pt>
                <c:pt idx="62">
                  <c:v>70.400000000000006</c:v>
                </c:pt>
                <c:pt idx="63">
                  <c:v>70.400000000000006</c:v>
                </c:pt>
                <c:pt idx="64">
                  <c:v>73.3</c:v>
                </c:pt>
                <c:pt idx="65">
                  <c:v>74.3</c:v>
                </c:pt>
                <c:pt idx="66">
                  <c:v>75.7</c:v>
                </c:pt>
                <c:pt idx="67">
                  <c:v>77.5</c:v>
                </c:pt>
                <c:pt idx="68">
                  <c:v>77.5</c:v>
                </c:pt>
                <c:pt idx="69">
                  <c:v>80</c:v>
                </c:pt>
                <c:pt idx="70">
                  <c:v>80</c:v>
                </c:pt>
              </c:numCache>
            </c:numRef>
          </c:xVal>
          <c:yVal>
            <c:numRef>
              <c:f>Sheet1!$E$68:$E$138</c:f>
              <c:numCache>
                <c:formatCode>General</c:formatCode>
                <c:ptCount val="71"/>
                <c:pt idx="0">
                  <c:v>51200</c:v>
                </c:pt>
                <c:pt idx="1">
                  <c:v>129536</c:v>
                </c:pt>
                <c:pt idx="2">
                  <c:v>103936</c:v>
                </c:pt>
                <c:pt idx="3">
                  <c:v>169472</c:v>
                </c:pt>
                <c:pt idx="4">
                  <c:v>185472</c:v>
                </c:pt>
                <c:pt idx="5">
                  <c:v>202240</c:v>
                </c:pt>
                <c:pt idx="6">
                  <c:v>200640</c:v>
                </c:pt>
                <c:pt idx="7">
                  <c:v>213440</c:v>
                </c:pt>
                <c:pt idx="8">
                  <c:v>215040</c:v>
                </c:pt>
                <c:pt idx="9">
                  <c:v>224640</c:v>
                </c:pt>
                <c:pt idx="10">
                  <c:v>231008</c:v>
                </c:pt>
                <c:pt idx="11">
                  <c:v>230208</c:v>
                </c:pt>
                <c:pt idx="12">
                  <c:v>237408</c:v>
                </c:pt>
                <c:pt idx="13">
                  <c:v>243808</c:v>
                </c:pt>
                <c:pt idx="14">
                  <c:v>248608</c:v>
                </c:pt>
                <c:pt idx="15">
                  <c:v>254208</c:v>
                </c:pt>
                <c:pt idx="16">
                  <c:v>253408</c:v>
                </c:pt>
                <c:pt idx="17">
                  <c:v>260608</c:v>
                </c:pt>
                <c:pt idx="18">
                  <c:v>265376</c:v>
                </c:pt>
                <c:pt idx="19">
                  <c:v>264976</c:v>
                </c:pt>
                <c:pt idx="20">
                  <c:v>270576</c:v>
                </c:pt>
                <c:pt idx="21">
                  <c:v>273376</c:v>
                </c:pt>
                <c:pt idx="22">
                  <c:v>277376</c:v>
                </c:pt>
                <c:pt idx="23">
                  <c:v>277776</c:v>
                </c:pt>
                <c:pt idx="24">
                  <c:v>280976</c:v>
                </c:pt>
                <c:pt idx="25">
                  <c:v>281376</c:v>
                </c:pt>
                <c:pt idx="26">
                  <c:v>286176</c:v>
                </c:pt>
                <c:pt idx="27">
                  <c:v>292976</c:v>
                </c:pt>
                <c:pt idx="28">
                  <c:v>298544</c:v>
                </c:pt>
                <c:pt idx="29">
                  <c:v>298744</c:v>
                </c:pt>
                <c:pt idx="30">
                  <c:v>301944</c:v>
                </c:pt>
                <c:pt idx="31">
                  <c:v>306544</c:v>
                </c:pt>
                <c:pt idx="32">
                  <c:v>309944</c:v>
                </c:pt>
                <c:pt idx="33">
                  <c:v>310144</c:v>
                </c:pt>
                <c:pt idx="34">
                  <c:v>313744</c:v>
                </c:pt>
                <c:pt idx="35">
                  <c:v>318944</c:v>
                </c:pt>
                <c:pt idx="36">
                  <c:v>321744</c:v>
                </c:pt>
                <c:pt idx="37">
                  <c:v>321944</c:v>
                </c:pt>
                <c:pt idx="38">
                  <c:v>324944</c:v>
                </c:pt>
                <c:pt idx="39">
                  <c:v>328812</c:v>
                </c:pt>
                <c:pt idx="40">
                  <c:v>328912</c:v>
                </c:pt>
                <c:pt idx="41">
                  <c:v>331112</c:v>
                </c:pt>
                <c:pt idx="42">
                  <c:v>333312</c:v>
                </c:pt>
                <c:pt idx="43">
                  <c:v>335612</c:v>
                </c:pt>
                <c:pt idx="44">
                  <c:v>337712</c:v>
                </c:pt>
                <c:pt idx="45">
                  <c:v>337812</c:v>
                </c:pt>
                <c:pt idx="46">
                  <c:v>340212</c:v>
                </c:pt>
                <c:pt idx="47">
                  <c:v>340112</c:v>
                </c:pt>
                <c:pt idx="48">
                  <c:v>341612</c:v>
                </c:pt>
                <c:pt idx="49">
                  <c:v>341512</c:v>
                </c:pt>
                <c:pt idx="50">
                  <c:v>343312</c:v>
                </c:pt>
                <c:pt idx="51">
                  <c:v>344812</c:v>
                </c:pt>
                <c:pt idx="52">
                  <c:v>346812</c:v>
                </c:pt>
                <c:pt idx="53">
                  <c:v>346912</c:v>
                </c:pt>
                <c:pt idx="54">
                  <c:v>349712</c:v>
                </c:pt>
                <c:pt idx="55">
                  <c:v>353012</c:v>
                </c:pt>
                <c:pt idx="56">
                  <c:v>355712</c:v>
                </c:pt>
                <c:pt idx="57">
                  <c:v>355812</c:v>
                </c:pt>
                <c:pt idx="58">
                  <c:v>357812</c:v>
                </c:pt>
                <c:pt idx="59">
                  <c:v>360412</c:v>
                </c:pt>
                <c:pt idx="60">
                  <c:v>360480</c:v>
                </c:pt>
                <c:pt idx="61">
                  <c:v>361630</c:v>
                </c:pt>
                <c:pt idx="62">
                  <c:v>362630</c:v>
                </c:pt>
                <c:pt idx="63">
                  <c:v>362580</c:v>
                </c:pt>
                <c:pt idx="64">
                  <c:v>364030</c:v>
                </c:pt>
                <c:pt idx="65">
                  <c:v>364580</c:v>
                </c:pt>
                <c:pt idx="66">
                  <c:v>365230</c:v>
                </c:pt>
                <c:pt idx="67">
                  <c:v>366230</c:v>
                </c:pt>
                <c:pt idx="68">
                  <c:v>366180</c:v>
                </c:pt>
                <c:pt idx="69">
                  <c:v>367430</c:v>
                </c:pt>
                <c:pt idx="70">
                  <c:v>367480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F-49CE-8514-65B6B319D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05103"/>
        <c:axId val="1448089055"/>
      </c:scatterChart>
      <c:valAx>
        <c:axId val="180240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89055"/>
        <c:crosses val="autoZero"/>
        <c:crossBetween val="midCat"/>
      </c:valAx>
      <c:valAx>
        <c:axId val="14480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0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Sheet1!$E$67</c:f>
              <c:strCache>
                <c:ptCount val="1"/>
                <c:pt idx="0">
                  <c:v>Calc ExtrV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Sheet1!$D$68:$D$86</c:f>
              <c:numCache>
                <c:formatCode>General</c:formatCode>
                <c:ptCount val="1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1.7</c:v>
                </c:pt>
                <c:pt idx="4">
                  <c:v>2.2000000000000002</c:v>
                </c:pt>
                <c:pt idx="5">
                  <c:v>2.9</c:v>
                </c:pt>
                <c:pt idx="6">
                  <c:v>2.9</c:v>
                </c:pt>
                <c:pt idx="7">
                  <c:v>3.6</c:v>
                </c:pt>
                <c:pt idx="8">
                  <c:v>3.6</c:v>
                </c:pt>
                <c:pt idx="9">
                  <c:v>4.3</c:v>
                </c:pt>
                <c:pt idx="10">
                  <c:v>4.8</c:v>
                </c:pt>
                <c:pt idx="11">
                  <c:v>4.8</c:v>
                </c:pt>
                <c:pt idx="12">
                  <c:v>5.6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7.6</c:v>
                </c:pt>
                <c:pt idx="17">
                  <c:v>8.5</c:v>
                </c:pt>
                <c:pt idx="18">
                  <c:v>9.4</c:v>
                </c:pt>
              </c:numCache>
            </c:numRef>
          </c:xVal>
          <c:yVal>
            <c:numRef>
              <c:f>Sheet1!$E$68:$E$86</c:f>
              <c:numCache>
                <c:formatCode>General</c:formatCode>
                <c:ptCount val="19"/>
                <c:pt idx="0">
                  <c:v>51200</c:v>
                </c:pt>
                <c:pt idx="1">
                  <c:v>129536</c:v>
                </c:pt>
                <c:pt idx="2">
                  <c:v>103936</c:v>
                </c:pt>
                <c:pt idx="3">
                  <c:v>169472</c:v>
                </c:pt>
                <c:pt idx="4">
                  <c:v>185472</c:v>
                </c:pt>
                <c:pt idx="5">
                  <c:v>202240</c:v>
                </c:pt>
                <c:pt idx="6">
                  <c:v>200640</c:v>
                </c:pt>
                <c:pt idx="7">
                  <c:v>213440</c:v>
                </c:pt>
                <c:pt idx="8">
                  <c:v>215040</c:v>
                </c:pt>
                <c:pt idx="9">
                  <c:v>224640</c:v>
                </c:pt>
                <c:pt idx="10">
                  <c:v>231008</c:v>
                </c:pt>
                <c:pt idx="11">
                  <c:v>230208</c:v>
                </c:pt>
                <c:pt idx="12">
                  <c:v>237408</c:v>
                </c:pt>
                <c:pt idx="13">
                  <c:v>243808</c:v>
                </c:pt>
                <c:pt idx="14">
                  <c:v>248608</c:v>
                </c:pt>
                <c:pt idx="15">
                  <c:v>254208</c:v>
                </c:pt>
                <c:pt idx="16">
                  <c:v>253408</c:v>
                </c:pt>
                <c:pt idx="17">
                  <c:v>260608</c:v>
                </c:pt>
                <c:pt idx="18">
                  <c:v>265376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7-4FF3-AA71-DC48F2D1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698863"/>
        <c:axId val="1443699343"/>
      </c:scatterChart>
      <c:valAx>
        <c:axId val="144369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99343"/>
        <c:crosses val="autoZero"/>
        <c:crossBetween val="midCat"/>
      </c:valAx>
      <c:valAx>
        <c:axId val="14436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9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Sheet1!$E$141</c:f>
              <c:strCache>
                <c:ptCount val="1"/>
                <c:pt idx="0">
                  <c:v>Calc ExtrV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1564816080232959E-3"/>
                  <c:y val="0.134385051644329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Sheet1!$D$142:$D$212</c:f>
              <c:numCache>
                <c:formatCode>General</c:formatCode>
                <c:ptCount val="71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1.7</c:v>
                </c:pt>
                <c:pt idx="4">
                  <c:v>2.2000000000000002</c:v>
                </c:pt>
                <c:pt idx="5">
                  <c:v>2.9</c:v>
                </c:pt>
                <c:pt idx="6">
                  <c:v>2.9</c:v>
                </c:pt>
                <c:pt idx="7">
                  <c:v>3.6</c:v>
                </c:pt>
                <c:pt idx="8">
                  <c:v>3.6</c:v>
                </c:pt>
                <c:pt idx="9">
                  <c:v>4.3</c:v>
                </c:pt>
                <c:pt idx="10">
                  <c:v>4.8</c:v>
                </c:pt>
                <c:pt idx="11">
                  <c:v>4.8</c:v>
                </c:pt>
                <c:pt idx="12">
                  <c:v>5.6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7.6</c:v>
                </c:pt>
                <c:pt idx="17">
                  <c:v>8.5</c:v>
                </c:pt>
                <c:pt idx="18">
                  <c:v>9.4</c:v>
                </c:pt>
                <c:pt idx="19">
                  <c:v>9.4</c:v>
                </c:pt>
                <c:pt idx="20">
                  <c:v>10.7</c:v>
                </c:pt>
                <c:pt idx="21">
                  <c:v>11.5</c:v>
                </c:pt>
                <c:pt idx="22">
                  <c:v>12.6</c:v>
                </c:pt>
                <c:pt idx="23">
                  <c:v>12.6</c:v>
                </c:pt>
                <c:pt idx="24">
                  <c:v>13.3</c:v>
                </c:pt>
                <c:pt idx="25">
                  <c:v>13.3</c:v>
                </c:pt>
                <c:pt idx="26">
                  <c:v>14.5</c:v>
                </c:pt>
                <c:pt idx="27">
                  <c:v>16.3</c:v>
                </c:pt>
                <c:pt idx="28">
                  <c:v>18.399999999999999</c:v>
                </c:pt>
                <c:pt idx="29">
                  <c:v>18.399999999999999</c:v>
                </c:pt>
                <c:pt idx="30">
                  <c:v>20.5</c:v>
                </c:pt>
                <c:pt idx="31">
                  <c:v>22.8</c:v>
                </c:pt>
                <c:pt idx="32">
                  <c:v>24.5</c:v>
                </c:pt>
                <c:pt idx="33">
                  <c:v>24.5</c:v>
                </c:pt>
                <c:pt idx="34">
                  <c:v>26.4</c:v>
                </c:pt>
                <c:pt idx="35">
                  <c:v>29</c:v>
                </c:pt>
                <c:pt idx="36">
                  <c:v>30.4</c:v>
                </c:pt>
                <c:pt idx="37">
                  <c:v>30.4</c:v>
                </c:pt>
                <c:pt idx="38">
                  <c:v>32</c:v>
                </c:pt>
                <c:pt idx="39">
                  <c:v>34.6</c:v>
                </c:pt>
                <c:pt idx="40">
                  <c:v>34.6</c:v>
                </c:pt>
                <c:pt idx="41">
                  <c:v>36.799999999999997</c:v>
                </c:pt>
                <c:pt idx="42">
                  <c:v>39</c:v>
                </c:pt>
                <c:pt idx="43">
                  <c:v>41.3</c:v>
                </c:pt>
                <c:pt idx="44">
                  <c:v>43.4</c:v>
                </c:pt>
                <c:pt idx="45">
                  <c:v>43.4</c:v>
                </c:pt>
                <c:pt idx="46">
                  <c:v>45.8</c:v>
                </c:pt>
                <c:pt idx="47">
                  <c:v>45.8</c:v>
                </c:pt>
                <c:pt idx="48">
                  <c:v>47.3</c:v>
                </c:pt>
                <c:pt idx="49">
                  <c:v>47.3</c:v>
                </c:pt>
                <c:pt idx="50">
                  <c:v>48.9</c:v>
                </c:pt>
                <c:pt idx="51">
                  <c:v>50.5</c:v>
                </c:pt>
                <c:pt idx="52">
                  <c:v>52.5</c:v>
                </c:pt>
                <c:pt idx="53">
                  <c:v>52.5</c:v>
                </c:pt>
                <c:pt idx="54">
                  <c:v>55.4</c:v>
                </c:pt>
                <c:pt idx="55">
                  <c:v>58.7</c:v>
                </c:pt>
                <c:pt idx="56">
                  <c:v>61.4</c:v>
                </c:pt>
                <c:pt idx="57">
                  <c:v>61.4</c:v>
                </c:pt>
                <c:pt idx="58">
                  <c:v>63.5</c:v>
                </c:pt>
                <c:pt idx="59">
                  <c:v>66.2</c:v>
                </c:pt>
                <c:pt idx="60">
                  <c:v>66.2</c:v>
                </c:pt>
                <c:pt idx="61">
                  <c:v>68.5</c:v>
                </c:pt>
                <c:pt idx="62">
                  <c:v>70.400000000000006</c:v>
                </c:pt>
                <c:pt idx="63">
                  <c:v>70.400000000000006</c:v>
                </c:pt>
                <c:pt idx="64">
                  <c:v>73.3</c:v>
                </c:pt>
                <c:pt idx="65">
                  <c:v>74.3</c:v>
                </c:pt>
                <c:pt idx="66">
                  <c:v>75.7</c:v>
                </c:pt>
                <c:pt idx="67">
                  <c:v>77.5</c:v>
                </c:pt>
                <c:pt idx="68">
                  <c:v>77.5</c:v>
                </c:pt>
                <c:pt idx="69">
                  <c:v>80</c:v>
                </c:pt>
                <c:pt idx="70">
                  <c:v>80</c:v>
                </c:pt>
              </c:numCache>
            </c:numRef>
          </c:xVal>
          <c:yVal>
            <c:numRef>
              <c:f>Sheet1!$E$142:$E$212</c:f>
              <c:numCache>
                <c:formatCode>General</c:formatCode>
                <c:ptCount val="71"/>
                <c:pt idx="0">
                  <c:v>4376576</c:v>
                </c:pt>
                <c:pt idx="1">
                  <c:v>4454912</c:v>
                </c:pt>
                <c:pt idx="2">
                  <c:v>4429312</c:v>
                </c:pt>
                <c:pt idx="3">
                  <c:v>4494848</c:v>
                </c:pt>
                <c:pt idx="4">
                  <c:v>4510848</c:v>
                </c:pt>
                <c:pt idx="5">
                  <c:v>4527616</c:v>
                </c:pt>
                <c:pt idx="6">
                  <c:v>4526016</c:v>
                </c:pt>
                <c:pt idx="7">
                  <c:v>4538816</c:v>
                </c:pt>
                <c:pt idx="8">
                  <c:v>4540416</c:v>
                </c:pt>
                <c:pt idx="9">
                  <c:v>4550016</c:v>
                </c:pt>
                <c:pt idx="10">
                  <c:v>4556384</c:v>
                </c:pt>
                <c:pt idx="11">
                  <c:v>4555584</c:v>
                </c:pt>
                <c:pt idx="12">
                  <c:v>4562784</c:v>
                </c:pt>
                <c:pt idx="13">
                  <c:v>4569184</c:v>
                </c:pt>
                <c:pt idx="14">
                  <c:v>4573984</c:v>
                </c:pt>
                <c:pt idx="15">
                  <c:v>4579584</c:v>
                </c:pt>
                <c:pt idx="16">
                  <c:v>4578784</c:v>
                </c:pt>
                <c:pt idx="17">
                  <c:v>4585984</c:v>
                </c:pt>
                <c:pt idx="18">
                  <c:v>4590752</c:v>
                </c:pt>
                <c:pt idx="19">
                  <c:v>4590352</c:v>
                </c:pt>
                <c:pt idx="20">
                  <c:v>4595952</c:v>
                </c:pt>
                <c:pt idx="21">
                  <c:v>4598752</c:v>
                </c:pt>
                <c:pt idx="22">
                  <c:v>4602752</c:v>
                </c:pt>
                <c:pt idx="23">
                  <c:v>4603152</c:v>
                </c:pt>
                <c:pt idx="24">
                  <c:v>4606352</c:v>
                </c:pt>
                <c:pt idx="25">
                  <c:v>4606752</c:v>
                </c:pt>
                <c:pt idx="26">
                  <c:v>4611552</c:v>
                </c:pt>
                <c:pt idx="27">
                  <c:v>4618352</c:v>
                </c:pt>
                <c:pt idx="28">
                  <c:v>4623920</c:v>
                </c:pt>
                <c:pt idx="29">
                  <c:v>4624120</c:v>
                </c:pt>
                <c:pt idx="30">
                  <c:v>4627320</c:v>
                </c:pt>
                <c:pt idx="31">
                  <c:v>4631920</c:v>
                </c:pt>
                <c:pt idx="32">
                  <c:v>4635320</c:v>
                </c:pt>
                <c:pt idx="33">
                  <c:v>4635520</c:v>
                </c:pt>
                <c:pt idx="34">
                  <c:v>4639120</c:v>
                </c:pt>
                <c:pt idx="35">
                  <c:v>4644320</c:v>
                </c:pt>
                <c:pt idx="36">
                  <c:v>4647120</c:v>
                </c:pt>
                <c:pt idx="37">
                  <c:v>4647320</c:v>
                </c:pt>
                <c:pt idx="38">
                  <c:v>4650320</c:v>
                </c:pt>
                <c:pt idx="39">
                  <c:v>4654188</c:v>
                </c:pt>
                <c:pt idx="40">
                  <c:v>4654288</c:v>
                </c:pt>
                <c:pt idx="41">
                  <c:v>4656488</c:v>
                </c:pt>
                <c:pt idx="42">
                  <c:v>4658688</c:v>
                </c:pt>
                <c:pt idx="43">
                  <c:v>4660988</c:v>
                </c:pt>
                <c:pt idx="44">
                  <c:v>4663088</c:v>
                </c:pt>
                <c:pt idx="45">
                  <c:v>4663188</c:v>
                </c:pt>
                <c:pt idx="46">
                  <c:v>4665588</c:v>
                </c:pt>
                <c:pt idx="47">
                  <c:v>4665488</c:v>
                </c:pt>
                <c:pt idx="48">
                  <c:v>4666988</c:v>
                </c:pt>
                <c:pt idx="49">
                  <c:v>4666888</c:v>
                </c:pt>
                <c:pt idx="50">
                  <c:v>4668688</c:v>
                </c:pt>
                <c:pt idx="51">
                  <c:v>4670188</c:v>
                </c:pt>
                <c:pt idx="52">
                  <c:v>4672188</c:v>
                </c:pt>
                <c:pt idx="53">
                  <c:v>4672288</c:v>
                </c:pt>
                <c:pt idx="54">
                  <c:v>4675088</c:v>
                </c:pt>
                <c:pt idx="55">
                  <c:v>4678388</c:v>
                </c:pt>
                <c:pt idx="56">
                  <c:v>4681088</c:v>
                </c:pt>
                <c:pt idx="57">
                  <c:v>4681188</c:v>
                </c:pt>
                <c:pt idx="58">
                  <c:v>4683188</c:v>
                </c:pt>
                <c:pt idx="59">
                  <c:v>4685788</c:v>
                </c:pt>
                <c:pt idx="60">
                  <c:v>4685856</c:v>
                </c:pt>
                <c:pt idx="61">
                  <c:v>4687006</c:v>
                </c:pt>
                <c:pt idx="62">
                  <c:v>4688006</c:v>
                </c:pt>
                <c:pt idx="63">
                  <c:v>4687956</c:v>
                </c:pt>
                <c:pt idx="64">
                  <c:v>4689406</c:v>
                </c:pt>
                <c:pt idx="65">
                  <c:v>4689956</c:v>
                </c:pt>
                <c:pt idx="66">
                  <c:v>4690606</c:v>
                </c:pt>
                <c:pt idx="67">
                  <c:v>4691606</c:v>
                </c:pt>
                <c:pt idx="68">
                  <c:v>4691556</c:v>
                </c:pt>
                <c:pt idx="69">
                  <c:v>4692806</c:v>
                </c:pt>
                <c:pt idx="70">
                  <c:v>4692856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E-491E-A891-6FE902F69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362959"/>
        <c:axId val="1465363439"/>
      </c:scatterChart>
      <c:valAx>
        <c:axId val="146536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63439"/>
        <c:crosses val="autoZero"/>
        <c:crossBetween val="midCat"/>
      </c:valAx>
      <c:valAx>
        <c:axId val="14653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6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Magnet!$P$26</c:f>
              <c:strCache>
                <c:ptCount val="1"/>
                <c:pt idx="0">
                  <c:v>Byte 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Magnet!$P$27:$P$280</c:f>
              <c:numCache>
                <c:formatCode>General</c:formatCode>
                <c:ptCount val="84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66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2-4BBB-94D3-8437798E6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0367"/>
        <c:axId val="107190847"/>
      </c:lineChart>
      <c:catAx>
        <c:axId val="10719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0847"/>
        <c:crosses val="autoZero"/>
        <c:auto val="1"/>
        <c:lblAlgn val="ctr"/>
        <c:lblOffset val="100"/>
        <c:noMultiLvlLbl val="0"/>
      </c:catAx>
      <c:valAx>
        <c:axId val="1071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Magnet!$Q$26</c:f>
              <c:strCache>
                <c:ptCount val="1"/>
                <c:pt idx="0">
                  <c:v>Byte 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Magnet!$Q$27:$Q$273</c:f>
              <c:numCache>
                <c:formatCode>General</c:formatCode>
                <c:ptCount val="81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144</c:v>
                </c:pt>
                <c:pt idx="28">
                  <c:v>144</c:v>
                </c:pt>
                <c:pt idx="29">
                  <c:v>144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64</c:v>
                </c:pt>
                <c:pt idx="49">
                  <c:v>64</c:v>
                </c:pt>
                <c:pt idx="50">
                  <c:v>68</c:v>
                </c:pt>
                <c:pt idx="51">
                  <c:v>80</c:v>
                </c:pt>
                <c:pt idx="52">
                  <c:v>80</c:v>
                </c:pt>
                <c:pt idx="53">
                  <c:v>76</c:v>
                </c:pt>
                <c:pt idx="54">
                  <c:v>92</c:v>
                </c:pt>
                <c:pt idx="55">
                  <c:v>92</c:v>
                </c:pt>
                <c:pt idx="56">
                  <c:v>92</c:v>
                </c:pt>
                <c:pt idx="57">
                  <c:v>104</c:v>
                </c:pt>
                <c:pt idx="58">
                  <c:v>104</c:v>
                </c:pt>
                <c:pt idx="59">
                  <c:v>104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136</c:v>
                </c:pt>
                <c:pt idx="67">
                  <c:v>136</c:v>
                </c:pt>
                <c:pt idx="68">
                  <c:v>136</c:v>
                </c:pt>
                <c:pt idx="69">
                  <c:v>142</c:v>
                </c:pt>
                <c:pt idx="70">
                  <c:v>142</c:v>
                </c:pt>
                <c:pt idx="71">
                  <c:v>142</c:v>
                </c:pt>
                <c:pt idx="72">
                  <c:v>148</c:v>
                </c:pt>
                <c:pt idx="73">
                  <c:v>148</c:v>
                </c:pt>
                <c:pt idx="74">
                  <c:v>148</c:v>
                </c:pt>
                <c:pt idx="75">
                  <c:v>154</c:v>
                </c:pt>
                <c:pt idx="76">
                  <c:v>154</c:v>
                </c:pt>
                <c:pt idx="77">
                  <c:v>154</c:v>
                </c:pt>
                <c:pt idx="78">
                  <c:v>162</c:v>
                </c:pt>
                <c:pt idx="79">
                  <c:v>160</c:v>
                </c:pt>
                <c:pt idx="8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F-496D-AC69-CB93C944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420911"/>
        <c:axId val="1948465407"/>
      </c:lineChart>
      <c:catAx>
        <c:axId val="186442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465407"/>
        <c:crosses val="autoZero"/>
        <c:auto val="1"/>
        <c:lblAlgn val="ctr"/>
        <c:lblOffset val="100"/>
        <c:noMultiLvlLbl val="0"/>
      </c:catAx>
      <c:valAx>
        <c:axId val="19484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2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Magnet!$AB$26</c:f>
              <c:strCache>
                <c:ptCount val="1"/>
                <c:pt idx="0">
                  <c:v>Mag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5025175789519846"/>
                  <c:y val="-3.7989310904938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Magnet!$AA$27:$AA$280</c:f>
              <c:numCache>
                <c:formatCode>General</c:formatCode>
                <c:ptCount val="8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528</c:v>
                </c:pt>
                <c:pt idx="13">
                  <c:v>528</c:v>
                </c:pt>
                <c:pt idx="14">
                  <c:v>528</c:v>
                </c:pt>
                <c:pt idx="15">
                  <c:v>560</c:v>
                </c:pt>
                <c:pt idx="16">
                  <c:v>560</c:v>
                </c:pt>
                <c:pt idx="17">
                  <c:v>560</c:v>
                </c:pt>
                <c:pt idx="18">
                  <c:v>592</c:v>
                </c:pt>
                <c:pt idx="19">
                  <c:v>592</c:v>
                </c:pt>
                <c:pt idx="20">
                  <c:v>592</c:v>
                </c:pt>
                <c:pt idx="21">
                  <c:v>608</c:v>
                </c:pt>
                <c:pt idx="22">
                  <c:v>608</c:v>
                </c:pt>
                <c:pt idx="23">
                  <c:v>608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656</c:v>
                </c:pt>
                <c:pt idx="28">
                  <c:v>656</c:v>
                </c:pt>
                <c:pt idx="29">
                  <c:v>656</c:v>
                </c:pt>
                <c:pt idx="30">
                  <c:v>672</c:v>
                </c:pt>
                <c:pt idx="31">
                  <c:v>672</c:v>
                </c:pt>
                <c:pt idx="32">
                  <c:v>672</c:v>
                </c:pt>
                <c:pt idx="33">
                  <c:v>776</c:v>
                </c:pt>
                <c:pt idx="34">
                  <c:v>776</c:v>
                </c:pt>
                <c:pt idx="35">
                  <c:v>776</c:v>
                </c:pt>
                <c:pt idx="36">
                  <c:v>788</c:v>
                </c:pt>
                <c:pt idx="37">
                  <c:v>788</c:v>
                </c:pt>
                <c:pt idx="38">
                  <c:v>788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812</c:v>
                </c:pt>
                <c:pt idx="43">
                  <c:v>812</c:v>
                </c:pt>
                <c:pt idx="44">
                  <c:v>812</c:v>
                </c:pt>
                <c:pt idx="45">
                  <c:v>824</c:v>
                </c:pt>
                <c:pt idx="46">
                  <c:v>824</c:v>
                </c:pt>
                <c:pt idx="47">
                  <c:v>824</c:v>
                </c:pt>
                <c:pt idx="48">
                  <c:v>832</c:v>
                </c:pt>
                <c:pt idx="49">
                  <c:v>832</c:v>
                </c:pt>
                <c:pt idx="50">
                  <c:v>836</c:v>
                </c:pt>
                <c:pt idx="51">
                  <c:v>848</c:v>
                </c:pt>
                <c:pt idx="52">
                  <c:v>848</c:v>
                </c:pt>
                <c:pt idx="53">
                  <c:v>844</c:v>
                </c:pt>
                <c:pt idx="54">
                  <c:v>860</c:v>
                </c:pt>
                <c:pt idx="55">
                  <c:v>860</c:v>
                </c:pt>
                <c:pt idx="56">
                  <c:v>860</c:v>
                </c:pt>
                <c:pt idx="57">
                  <c:v>872</c:v>
                </c:pt>
                <c:pt idx="58">
                  <c:v>872</c:v>
                </c:pt>
                <c:pt idx="59">
                  <c:v>872</c:v>
                </c:pt>
                <c:pt idx="60">
                  <c:v>884</c:v>
                </c:pt>
                <c:pt idx="61">
                  <c:v>884</c:v>
                </c:pt>
                <c:pt idx="62">
                  <c:v>884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904</c:v>
                </c:pt>
                <c:pt idx="67">
                  <c:v>904</c:v>
                </c:pt>
                <c:pt idx="68">
                  <c:v>904</c:v>
                </c:pt>
                <c:pt idx="69">
                  <c:v>910</c:v>
                </c:pt>
                <c:pt idx="70">
                  <c:v>910</c:v>
                </c:pt>
                <c:pt idx="71">
                  <c:v>910</c:v>
                </c:pt>
                <c:pt idx="72">
                  <c:v>916</c:v>
                </c:pt>
                <c:pt idx="73">
                  <c:v>916</c:v>
                </c:pt>
                <c:pt idx="74">
                  <c:v>916</c:v>
                </c:pt>
                <c:pt idx="75">
                  <c:v>922</c:v>
                </c:pt>
                <c:pt idx="76">
                  <c:v>922</c:v>
                </c:pt>
                <c:pt idx="77">
                  <c:v>922</c:v>
                </c:pt>
                <c:pt idx="78">
                  <c:v>930</c:v>
                </c:pt>
                <c:pt idx="79">
                  <c:v>928</c:v>
                </c:pt>
                <c:pt idx="80">
                  <c:v>930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xVal>
          <c:yVal>
            <c:numRef>
              <c:f>Magnet!$AC$27:$AC$280</c:f>
              <c:numCache>
                <c:formatCode>General</c:formatCode>
                <c:ptCount val="84"/>
                <c:pt idx="0">
                  <c:v>0.66700000000000004</c:v>
                </c:pt>
                <c:pt idx="1">
                  <c:v>0.66700000000000004</c:v>
                </c:pt>
                <c:pt idx="2">
                  <c:v>0.66700000000000004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2.6669999999999998</c:v>
                </c:pt>
                <c:pt idx="7">
                  <c:v>2.6669999999999998</c:v>
                </c:pt>
                <c:pt idx="8">
                  <c:v>2.6669999999999998</c:v>
                </c:pt>
                <c:pt idx="9">
                  <c:v>5.3330000000000002</c:v>
                </c:pt>
                <c:pt idx="10">
                  <c:v>5.3330000000000002</c:v>
                </c:pt>
                <c:pt idx="11">
                  <c:v>5.3330000000000002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7.3330000000000002</c:v>
                </c:pt>
                <c:pt idx="16">
                  <c:v>7.3330000000000002</c:v>
                </c:pt>
                <c:pt idx="17">
                  <c:v>7.3330000000000002</c:v>
                </c:pt>
                <c:pt idx="18">
                  <c:v>8.6669999999999998</c:v>
                </c:pt>
                <c:pt idx="19">
                  <c:v>8.6669999999999998</c:v>
                </c:pt>
                <c:pt idx="20">
                  <c:v>8.6669999999999998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10.67</c:v>
                </c:pt>
                <c:pt idx="25">
                  <c:v>10.67</c:v>
                </c:pt>
                <c:pt idx="26">
                  <c:v>10.67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13.333</c:v>
                </c:pt>
                <c:pt idx="31">
                  <c:v>13.333</c:v>
                </c:pt>
                <c:pt idx="32">
                  <c:v>13.333</c:v>
                </c:pt>
                <c:pt idx="33">
                  <c:v>22.667000000000002</c:v>
                </c:pt>
                <c:pt idx="34">
                  <c:v>22.667000000000002</c:v>
                </c:pt>
                <c:pt idx="35">
                  <c:v>22.667000000000002</c:v>
                </c:pt>
                <c:pt idx="36">
                  <c:v>24.667000000000002</c:v>
                </c:pt>
                <c:pt idx="37">
                  <c:v>24.667000000000002</c:v>
                </c:pt>
                <c:pt idx="38">
                  <c:v>24.667000000000002</c:v>
                </c:pt>
                <c:pt idx="39">
                  <c:v>26.667000000000002</c:v>
                </c:pt>
                <c:pt idx="40">
                  <c:v>26.667000000000002</c:v>
                </c:pt>
                <c:pt idx="41">
                  <c:v>26.667000000000002</c:v>
                </c:pt>
                <c:pt idx="42">
                  <c:v>28.667000000000002</c:v>
                </c:pt>
                <c:pt idx="43">
                  <c:v>28.667000000000002</c:v>
                </c:pt>
                <c:pt idx="44">
                  <c:v>28.667000000000002</c:v>
                </c:pt>
                <c:pt idx="45">
                  <c:v>30.667000000000002</c:v>
                </c:pt>
                <c:pt idx="46">
                  <c:v>30.667000000000002</c:v>
                </c:pt>
                <c:pt idx="47">
                  <c:v>30.667000000000002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34.667000000000002</c:v>
                </c:pt>
                <c:pt idx="52">
                  <c:v>34.667000000000002</c:v>
                </c:pt>
                <c:pt idx="53">
                  <c:v>34.667000000000002</c:v>
                </c:pt>
                <c:pt idx="54">
                  <c:v>36.667000000000002</c:v>
                </c:pt>
                <c:pt idx="55">
                  <c:v>36.667000000000002</c:v>
                </c:pt>
                <c:pt idx="56">
                  <c:v>36.667000000000002</c:v>
                </c:pt>
                <c:pt idx="57">
                  <c:v>38.667000000000002</c:v>
                </c:pt>
                <c:pt idx="58">
                  <c:v>38.667000000000002</c:v>
                </c:pt>
                <c:pt idx="59">
                  <c:v>38.667000000000002</c:v>
                </c:pt>
                <c:pt idx="60">
                  <c:v>40.667000000000002</c:v>
                </c:pt>
                <c:pt idx="61">
                  <c:v>40.667000000000002</c:v>
                </c:pt>
                <c:pt idx="62">
                  <c:v>40.667000000000002</c:v>
                </c:pt>
                <c:pt idx="63">
                  <c:v>42.667000000000002</c:v>
                </c:pt>
                <c:pt idx="64">
                  <c:v>42.667000000000002</c:v>
                </c:pt>
                <c:pt idx="65">
                  <c:v>42.667000000000002</c:v>
                </c:pt>
                <c:pt idx="66">
                  <c:v>45.334000000000003</c:v>
                </c:pt>
                <c:pt idx="67">
                  <c:v>45.334000000000003</c:v>
                </c:pt>
                <c:pt idx="68">
                  <c:v>45.334000000000003</c:v>
                </c:pt>
                <c:pt idx="69">
                  <c:v>47.334000000000003</c:v>
                </c:pt>
                <c:pt idx="70">
                  <c:v>47.334000000000003</c:v>
                </c:pt>
                <c:pt idx="71">
                  <c:v>47.334000000000003</c:v>
                </c:pt>
                <c:pt idx="72">
                  <c:v>49.334000000000003</c:v>
                </c:pt>
                <c:pt idx="73">
                  <c:v>49.334000000000003</c:v>
                </c:pt>
                <c:pt idx="74">
                  <c:v>49.334000000000003</c:v>
                </c:pt>
                <c:pt idx="75">
                  <c:v>51.334000000000003</c:v>
                </c:pt>
                <c:pt idx="76">
                  <c:v>51.334000000000003</c:v>
                </c:pt>
                <c:pt idx="77">
                  <c:v>51.334000000000003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3-4A78-A47E-F24768E60FD1}"/>
            </c:ext>
          </c:extLst>
        </c:ser>
        <c:ser>
          <c:idx val="1"/>
          <c:order val="1"/>
          <c:tx>
            <c:strRef>
              <c:f>Magnet!$AD$26</c:f>
              <c:strCache>
                <c:ptCount val="1"/>
                <c:pt idx="0">
                  <c:v>My 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Magnet!$AA$27:$AA$273</c:f>
              <c:numCache>
                <c:formatCode>General</c:formatCode>
                <c:ptCount val="81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528</c:v>
                </c:pt>
                <c:pt idx="13">
                  <c:v>528</c:v>
                </c:pt>
                <c:pt idx="14">
                  <c:v>528</c:v>
                </c:pt>
                <c:pt idx="15">
                  <c:v>560</c:v>
                </c:pt>
                <c:pt idx="16">
                  <c:v>560</c:v>
                </c:pt>
                <c:pt idx="17">
                  <c:v>560</c:v>
                </c:pt>
                <c:pt idx="18">
                  <c:v>592</c:v>
                </c:pt>
                <c:pt idx="19">
                  <c:v>592</c:v>
                </c:pt>
                <c:pt idx="20">
                  <c:v>592</c:v>
                </c:pt>
                <c:pt idx="21">
                  <c:v>608</c:v>
                </c:pt>
                <c:pt idx="22">
                  <c:v>608</c:v>
                </c:pt>
                <c:pt idx="23">
                  <c:v>608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656</c:v>
                </c:pt>
                <c:pt idx="28">
                  <c:v>656</c:v>
                </c:pt>
                <c:pt idx="29">
                  <c:v>656</c:v>
                </c:pt>
                <c:pt idx="30">
                  <c:v>672</c:v>
                </c:pt>
                <c:pt idx="31">
                  <c:v>672</c:v>
                </c:pt>
                <c:pt idx="32">
                  <c:v>672</c:v>
                </c:pt>
                <c:pt idx="33">
                  <c:v>776</c:v>
                </c:pt>
                <c:pt idx="34">
                  <c:v>776</c:v>
                </c:pt>
                <c:pt idx="35">
                  <c:v>776</c:v>
                </c:pt>
                <c:pt idx="36">
                  <c:v>788</c:v>
                </c:pt>
                <c:pt idx="37">
                  <c:v>788</c:v>
                </c:pt>
                <c:pt idx="38">
                  <c:v>788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812</c:v>
                </c:pt>
                <c:pt idx="43">
                  <c:v>812</c:v>
                </c:pt>
                <c:pt idx="44">
                  <c:v>812</c:v>
                </c:pt>
                <c:pt idx="45">
                  <c:v>824</c:v>
                </c:pt>
                <c:pt idx="46">
                  <c:v>824</c:v>
                </c:pt>
                <c:pt idx="47">
                  <c:v>824</c:v>
                </c:pt>
                <c:pt idx="48">
                  <c:v>832</c:v>
                </c:pt>
                <c:pt idx="49">
                  <c:v>832</c:v>
                </c:pt>
                <c:pt idx="50">
                  <c:v>836</c:v>
                </c:pt>
                <c:pt idx="51">
                  <c:v>848</c:v>
                </c:pt>
                <c:pt idx="52">
                  <c:v>848</c:v>
                </c:pt>
                <c:pt idx="53">
                  <c:v>844</c:v>
                </c:pt>
                <c:pt idx="54">
                  <c:v>860</c:v>
                </c:pt>
                <c:pt idx="55">
                  <c:v>860</c:v>
                </c:pt>
                <c:pt idx="56">
                  <c:v>860</c:v>
                </c:pt>
                <c:pt idx="57">
                  <c:v>872</c:v>
                </c:pt>
                <c:pt idx="58">
                  <c:v>872</c:v>
                </c:pt>
                <c:pt idx="59">
                  <c:v>872</c:v>
                </c:pt>
                <c:pt idx="60">
                  <c:v>884</c:v>
                </c:pt>
                <c:pt idx="61">
                  <c:v>884</c:v>
                </c:pt>
                <c:pt idx="62">
                  <c:v>884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904</c:v>
                </c:pt>
                <c:pt idx="67">
                  <c:v>904</c:v>
                </c:pt>
                <c:pt idx="68">
                  <c:v>904</c:v>
                </c:pt>
                <c:pt idx="69">
                  <c:v>910</c:v>
                </c:pt>
                <c:pt idx="70">
                  <c:v>910</c:v>
                </c:pt>
                <c:pt idx="71">
                  <c:v>910</c:v>
                </c:pt>
                <c:pt idx="72">
                  <c:v>916</c:v>
                </c:pt>
                <c:pt idx="73">
                  <c:v>916</c:v>
                </c:pt>
                <c:pt idx="74">
                  <c:v>916</c:v>
                </c:pt>
                <c:pt idx="75">
                  <c:v>922</c:v>
                </c:pt>
                <c:pt idx="76">
                  <c:v>922</c:v>
                </c:pt>
                <c:pt idx="77">
                  <c:v>922</c:v>
                </c:pt>
                <c:pt idx="78">
                  <c:v>930</c:v>
                </c:pt>
                <c:pt idx="79">
                  <c:v>928</c:v>
                </c:pt>
                <c:pt idx="80">
                  <c:v>930</c:v>
                </c:pt>
              </c:numCache>
            </c:numRef>
          </c:xVal>
          <c:yVal>
            <c:numRef>
              <c:f>Magnet!$AD$27:$AD$273</c:f>
              <c:numCache>
                <c:formatCode>0.00</c:formatCode>
                <c:ptCount val="81"/>
                <c:pt idx="0">
                  <c:v>0.67867720549705701</c:v>
                </c:pt>
                <c:pt idx="1">
                  <c:v>0.67867720549705701</c:v>
                </c:pt>
                <c:pt idx="2">
                  <c:v>0.67867720549705701</c:v>
                </c:pt>
                <c:pt idx="3">
                  <c:v>1.9139905172967377</c:v>
                </c:pt>
                <c:pt idx="4">
                  <c:v>1.9139905172967377</c:v>
                </c:pt>
                <c:pt idx="5">
                  <c:v>1.9139905172967377</c:v>
                </c:pt>
                <c:pt idx="6">
                  <c:v>2.7041573245062014</c:v>
                </c:pt>
                <c:pt idx="7">
                  <c:v>2.7041573245062014</c:v>
                </c:pt>
                <c:pt idx="8">
                  <c:v>2.7041573245062014</c:v>
                </c:pt>
                <c:pt idx="9">
                  <c:v>5.3977939300596098</c:v>
                </c:pt>
                <c:pt idx="10">
                  <c:v>5.3977939300596098</c:v>
                </c:pt>
                <c:pt idx="11">
                  <c:v>5.3977939300596098</c:v>
                </c:pt>
                <c:pt idx="12">
                  <c:v>5.8849034745262703</c:v>
                </c:pt>
                <c:pt idx="13">
                  <c:v>5.8849034745262703</c:v>
                </c:pt>
                <c:pt idx="14">
                  <c:v>5.8849034745262703</c:v>
                </c:pt>
                <c:pt idx="15">
                  <c:v>6.9949631400189434</c:v>
                </c:pt>
                <c:pt idx="16">
                  <c:v>6.9949631400189434</c:v>
                </c:pt>
                <c:pt idx="17">
                  <c:v>6.9949631400189434</c:v>
                </c:pt>
                <c:pt idx="18">
                  <c:v>8.3144115348744005</c:v>
                </c:pt>
                <c:pt idx="19">
                  <c:v>8.3144115348744005</c:v>
                </c:pt>
                <c:pt idx="20">
                  <c:v>8.3144115348744005</c:v>
                </c:pt>
                <c:pt idx="21">
                  <c:v>9.0647234711465448</c:v>
                </c:pt>
                <c:pt idx="22">
                  <c:v>9.0647234711465448</c:v>
                </c:pt>
                <c:pt idx="23">
                  <c:v>9.0647234711465448</c:v>
                </c:pt>
                <c:pt idx="24">
                  <c:v>10.774587353828922</c:v>
                </c:pt>
                <c:pt idx="25">
                  <c:v>10.774587353828922</c:v>
                </c:pt>
                <c:pt idx="26">
                  <c:v>10.774587353828922</c:v>
                </c:pt>
                <c:pt idx="27">
                  <c:v>11.74691130797474</c:v>
                </c:pt>
                <c:pt idx="28">
                  <c:v>11.74691130797474</c:v>
                </c:pt>
                <c:pt idx="29">
                  <c:v>11.74691130797474</c:v>
                </c:pt>
                <c:pt idx="30">
                  <c:v>12.806980049067763</c:v>
                </c:pt>
                <c:pt idx="31">
                  <c:v>12.806980049067763</c:v>
                </c:pt>
                <c:pt idx="32">
                  <c:v>12.806980049067763</c:v>
                </c:pt>
                <c:pt idx="33">
                  <c:v>22.456729822169383</c:v>
                </c:pt>
                <c:pt idx="34">
                  <c:v>22.456729822169383</c:v>
                </c:pt>
                <c:pt idx="35">
                  <c:v>22.456729822169383</c:v>
                </c:pt>
                <c:pt idx="36">
                  <c:v>23.960109386774189</c:v>
                </c:pt>
                <c:pt idx="37">
                  <c:v>23.960109386774189</c:v>
                </c:pt>
                <c:pt idx="38">
                  <c:v>23.960109386774189</c:v>
                </c:pt>
                <c:pt idx="39">
                  <c:v>25.564133619287858</c:v>
                </c:pt>
                <c:pt idx="40">
                  <c:v>25.564133619287858</c:v>
                </c:pt>
                <c:pt idx="41">
                  <c:v>25.564133619287858</c:v>
                </c:pt>
                <c:pt idx="42">
                  <c:v>27.275540238791439</c:v>
                </c:pt>
                <c:pt idx="43">
                  <c:v>27.275540238791439</c:v>
                </c:pt>
                <c:pt idx="44">
                  <c:v>27.275540238791439</c:v>
                </c:pt>
                <c:pt idx="45">
                  <c:v>29.10151802510627</c:v>
                </c:pt>
                <c:pt idx="46">
                  <c:v>29.10151802510627</c:v>
                </c:pt>
                <c:pt idx="47">
                  <c:v>29.10151802510627</c:v>
                </c:pt>
                <c:pt idx="48">
                  <c:v>30.386254107223461</c:v>
                </c:pt>
                <c:pt idx="49">
                  <c:v>30.386254107223461</c:v>
                </c:pt>
                <c:pt idx="50">
                  <c:v>31.049737015332198</c:v>
                </c:pt>
                <c:pt idx="51">
                  <c:v>33.128380721911491</c:v>
                </c:pt>
                <c:pt idx="52">
                  <c:v>33.128380721911491</c:v>
                </c:pt>
                <c:pt idx="53">
                  <c:v>32.420480543193278</c:v>
                </c:pt>
                <c:pt idx="54">
                  <c:v>35.346180507550905</c:v>
                </c:pt>
                <c:pt idx="55">
                  <c:v>35.346180507550905</c:v>
                </c:pt>
                <c:pt idx="56">
                  <c:v>35.346180507550905</c:v>
                </c:pt>
                <c:pt idx="57">
                  <c:v>37.712452261393977</c:v>
                </c:pt>
                <c:pt idx="58">
                  <c:v>37.712452261393977</c:v>
                </c:pt>
                <c:pt idx="59">
                  <c:v>37.712452261393977</c:v>
                </c:pt>
                <c:pt idx="60">
                  <c:v>40.237135530502179</c:v>
                </c:pt>
                <c:pt idx="61">
                  <c:v>40.237135530502179</c:v>
                </c:pt>
                <c:pt idx="62">
                  <c:v>40.237135530502179</c:v>
                </c:pt>
                <c:pt idx="63">
                  <c:v>42.930835271017081</c:v>
                </c:pt>
                <c:pt idx="64">
                  <c:v>42.930835271017081</c:v>
                </c:pt>
                <c:pt idx="65">
                  <c:v>42.930835271017081</c:v>
                </c:pt>
                <c:pt idx="66">
                  <c:v>44.826090118565702</c:v>
                </c:pt>
                <c:pt idx="67">
                  <c:v>44.826090118565702</c:v>
                </c:pt>
                <c:pt idx="68">
                  <c:v>44.826090118565702</c:v>
                </c:pt>
                <c:pt idx="69">
                  <c:v>46.302239934092164</c:v>
                </c:pt>
                <c:pt idx="70">
                  <c:v>46.302239934092164</c:v>
                </c:pt>
                <c:pt idx="71">
                  <c:v>46.302239934092164</c:v>
                </c:pt>
                <c:pt idx="72">
                  <c:v>47.827000241234444</c:v>
                </c:pt>
                <c:pt idx="73">
                  <c:v>47.827000241234444</c:v>
                </c:pt>
                <c:pt idx="74">
                  <c:v>47.827000241234444</c:v>
                </c:pt>
                <c:pt idx="75">
                  <c:v>49.401971812400809</c:v>
                </c:pt>
                <c:pt idx="76">
                  <c:v>49.401971812400809</c:v>
                </c:pt>
                <c:pt idx="77">
                  <c:v>49.401971812400809</c:v>
                </c:pt>
                <c:pt idx="78">
                  <c:v>51.58290600491862</c:v>
                </c:pt>
                <c:pt idx="79">
                  <c:v>51.028808134387212</c:v>
                </c:pt>
                <c:pt idx="80">
                  <c:v>51.58290600491862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A3-4A78-A47E-F24768E6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95439"/>
        <c:axId val="300395919"/>
      </c:scatterChart>
      <c:valAx>
        <c:axId val="30039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95919"/>
        <c:crosses val="autoZero"/>
        <c:crossBetween val="midCat"/>
      </c:valAx>
      <c:valAx>
        <c:axId val="3003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9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Magnet!$AE$26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75918635170603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Magnet!$AC$27:$AC$218</c:f>
              <c:numCache>
                <c:formatCode>General</c:formatCode>
                <c:ptCount val="78"/>
                <c:pt idx="0">
                  <c:v>0.66700000000000004</c:v>
                </c:pt>
                <c:pt idx="1">
                  <c:v>0.66700000000000004</c:v>
                </c:pt>
                <c:pt idx="2">
                  <c:v>0.66700000000000004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2.6669999999999998</c:v>
                </c:pt>
                <c:pt idx="7">
                  <c:v>2.6669999999999998</c:v>
                </c:pt>
                <c:pt idx="8">
                  <c:v>2.6669999999999998</c:v>
                </c:pt>
                <c:pt idx="9">
                  <c:v>5.3330000000000002</c:v>
                </c:pt>
                <c:pt idx="10">
                  <c:v>5.3330000000000002</c:v>
                </c:pt>
                <c:pt idx="11">
                  <c:v>5.3330000000000002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7.3330000000000002</c:v>
                </c:pt>
                <c:pt idx="16">
                  <c:v>7.3330000000000002</c:v>
                </c:pt>
                <c:pt idx="17">
                  <c:v>7.3330000000000002</c:v>
                </c:pt>
                <c:pt idx="18">
                  <c:v>8.6669999999999998</c:v>
                </c:pt>
                <c:pt idx="19">
                  <c:v>8.6669999999999998</c:v>
                </c:pt>
                <c:pt idx="20">
                  <c:v>8.6669999999999998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10.67</c:v>
                </c:pt>
                <c:pt idx="25">
                  <c:v>10.67</c:v>
                </c:pt>
                <c:pt idx="26">
                  <c:v>10.67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13.333</c:v>
                </c:pt>
                <c:pt idx="31">
                  <c:v>13.333</c:v>
                </c:pt>
                <c:pt idx="32">
                  <c:v>13.333</c:v>
                </c:pt>
                <c:pt idx="33">
                  <c:v>22.667000000000002</c:v>
                </c:pt>
                <c:pt idx="34">
                  <c:v>22.667000000000002</c:v>
                </c:pt>
                <c:pt idx="35">
                  <c:v>22.667000000000002</c:v>
                </c:pt>
                <c:pt idx="36">
                  <c:v>24.667000000000002</c:v>
                </c:pt>
                <c:pt idx="37">
                  <c:v>24.667000000000002</c:v>
                </c:pt>
                <c:pt idx="38">
                  <c:v>24.667000000000002</c:v>
                </c:pt>
                <c:pt idx="39">
                  <c:v>26.667000000000002</c:v>
                </c:pt>
                <c:pt idx="40">
                  <c:v>26.667000000000002</c:v>
                </c:pt>
                <c:pt idx="41">
                  <c:v>26.667000000000002</c:v>
                </c:pt>
                <c:pt idx="42">
                  <c:v>28.667000000000002</c:v>
                </c:pt>
                <c:pt idx="43">
                  <c:v>28.667000000000002</c:v>
                </c:pt>
                <c:pt idx="44">
                  <c:v>28.667000000000002</c:v>
                </c:pt>
                <c:pt idx="45">
                  <c:v>30.667000000000002</c:v>
                </c:pt>
                <c:pt idx="46">
                  <c:v>30.667000000000002</c:v>
                </c:pt>
                <c:pt idx="47">
                  <c:v>30.667000000000002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34.667000000000002</c:v>
                </c:pt>
                <c:pt idx="52">
                  <c:v>34.667000000000002</c:v>
                </c:pt>
                <c:pt idx="53">
                  <c:v>34.667000000000002</c:v>
                </c:pt>
                <c:pt idx="54">
                  <c:v>36.667000000000002</c:v>
                </c:pt>
                <c:pt idx="55">
                  <c:v>36.667000000000002</c:v>
                </c:pt>
                <c:pt idx="56">
                  <c:v>36.667000000000002</c:v>
                </c:pt>
                <c:pt idx="57">
                  <c:v>38.667000000000002</c:v>
                </c:pt>
                <c:pt idx="58">
                  <c:v>38.667000000000002</c:v>
                </c:pt>
                <c:pt idx="59">
                  <c:v>38.667000000000002</c:v>
                </c:pt>
                <c:pt idx="60">
                  <c:v>40.667000000000002</c:v>
                </c:pt>
                <c:pt idx="61">
                  <c:v>40.667000000000002</c:v>
                </c:pt>
                <c:pt idx="62">
                  <c:v>40.667000000000002</c:v>
                </c:pt>
                <c:pt idx="63">
                  <c:v>42.667000000000002</c:v>
                </c:pt>
                <c:pt idx="64">
                  <c:v>42.667000000000002</c:v>
                </c:pt>
                <c:pt idx="65">
                  <c:v>42.667000000000002</c:v>
                </c:pt>
                <c:pt idx="66">
                  <c:v>45.334000000000003</c:v>
                </c:pt>
                <c:pt idx="67">
                  <c:v>45.334000000000003</c:v>
                </c:pt>
                <c:pt idx="68">
                  <c:v>45.334000000000003</c:v>
                </c:pt>
                <c:pt idx="69">
                  <c:v>47.334000000000003</c:v>
                </c:pt>
                <c:pt idx="70">
                  <c:v>47.334000000000003</c:v>
                </c:pt>
                <c:pt idx="71">
                  <c:v>47.334000000000003</c:v>
                </c:pt>
                <c:pt idx="72">
                  <c:v>49.334000000000003</c:v>
                </c:pt>
                <c:pt idx="73">
                  <c:v>49.334000000000003</c:v>
                </c:pt>
                <c:pt idx="74">
                  <c:v>49.334000000000003</c:v>
                </c:pt>
                <c:pt idx="75">
                  <c:v>51.334000000000003</c:v>
                </c:pt>
                <c:pt idx="76">
                  <c:v>51.334000000000003</c:v>
                </c:pt>
                <c:pt idx="77">
                  <c:v>51.334000000000003</c:v>
                </c:pt>
              </c:numCache>
            </c:numRef>
          </c:xVal>
          <c:yVal>
            <c:numRef>
              <c:f>Magnet!$AE$27:$AE$197</c:f>
              <c:numCache>
                <c:formatCode>General</c:formatCode>
                <c:ptCount val="66"/>
                <c:pt idx="0">
                  <c:v>0.666999937999876</c:v>
                </c:pt>
                <c:pt idx="1">
                  <c:v>0.666999937999876</c:v>
                </c:pt>
                <c:pt idx="2">
                  <c:v>0.666999937999876</c:v>
                </c:pt>
                <c:pt idx="3">
                  <c:v>1.9983841279682559</c:v>
                </c:pt>
                <c:pt idx="4">
                  <c:v>1.9983841279682559</c:v>
                </c:pt>
                <c:pt idx="5">
                  <c:v>1.9983841279682559</c:v>
                </c:pt>
                <c:pt idx="6">
                  <c:v>2.667999751999504</c:v>
                </c:pt>
                <c:pt idx="7">
                  <c:v>2.667999751999504</c:v>
                </c:pt>
                <c:pt idx="8">
                  <c:v>2.667999751999504</c:v>
                </c:pt>
                <c:pt idx="9">
                  <c:v>5.3150740157480314</c:v>
                </c:pt>
                <c:pt idx="10">
                  <c:v>5.3150740157480314</c:v>
                </c:pt>
                <c:pt idx="11">
                  <c:v>5.3150740157480314</c:v>
                </c:pt>
                <c:pt idx="12">
                  <c:v>5.9846896397792797</c:v>
                </c:pt>
                <c:pt idx="13">
                  <c:v>5.9846896397792797</c:v>
                </c:pt>
                <c:pt idx="14">
                  <c:v>5.9846896397792797</c:v>
                </c:pt>
                <c:pt idx="15">
                  <c:v>7.3239208878417763</c:v>
                </c:pt>
                <c:pt idx="16">
                  <c:v>7.3239208878417763</c:v>
                </c:pt>
                <c:pt idx="17">
                  <c:v>7.3239208878417763</c:v>
                </c:pt>
                <c:pt idx="18">
                  <c:v>8.6631521359042729</c:v>
                </c:pt>
                <c:pt idx="19">
                  <c:v>8.6631521359042729</c:v>
                </c:pt>
                <c:pt idx="20">
                  <c:v>8.6631521359042729</c:v>
                </c:pt>
                <c:pt idx="21">
                  <c:v>9.3327677599355194</c:v>
                </c:pt>
                <c:pt idx="22">
                  <c:v>9.3327677599355194</c:v>
                </c:pt>
                <c:pt idx="23">
                  <c:v>9.3327677599355194</c:v>
                </c:pt>
                <c:pt idx="24">
                  <c:v>10.671999007998016</c:v>
                </c:pt>
                <c:pt idx="25">
                  <c:v>10.671999007998016</c:v>
                </c:pt>
                <c:pt idx="26">
                  <c:v>10.671999007998016</c:v>
                </c:pt>
                <c:pt idx="27">
                  <c:v>11.341614632029264</c:v>
                </c:pt>
                <c:pt idx="28">
                  <c:v>11.341614632029264</c:v>
                </c:pt>
                <c:pt idx="29">
                  <c:v>11.341614632029264</c:v>
                </c:pt>
                <c:pt idx="30">
                  <c:v>12.011230256060513</c:v>
                </c:pt>
                <c:pt idx="31">
                  <c:v>12.011230256060513</c:v>
                </c:pt>
                <c:pt idx="32">
                  <c:v>12.011230256060513</c:v>
                </c:pt>
                <c:pt idx="33">
                  <c:v>22.599527311054622</c:v>
                </c:pt>
                <c:pt idx="34">
                  <c:v>22.599527311054622</c:v>
                </c:pt>
                <c:pt idx="35">
                  <c:v>22.599527311054622</c:v>
                </c:pt>
                <c:pt idx="36">
                  <c:v>24.608374183148367</c:v>
                </c:pt>
                <c:pt idx="37">
                  <c:v>24.608374183148367</c:v>
                </c:pt>
                <c:pt idx="38">
                  <c:v>24.608374183148367</c:v>
                </c:pt>
                <c:pt idx="39">
                  <c:v>26.617221055242112</c:v>
                </c:pt>
                <c:pt idx="40">
                  <c:v>26.617221055242112</c:v>
                </c:pt>
                <c:pt idx="41">
                  <c:v>26.617221055242112</c:v>
                </c:pt>
                <c:pt idx="42">
                  <c:v>28.626067927335857</c:v>
                </c:pt>
                <c:pt idx="43">
                  <c:v>28.626067927335857</c:v>
                </c:pt>
                <c:pt idx="44">
                  <c:v>28.626067927335857</c:v>
                </c:pt>
                <c:pt idx="45">
                  <c:v>30.634914799429598</c:v>
                </c:pt>
                <c:pt idx="46">
                  <c:v>30.634914799429598</c:v>
                </c:pt>
                <c:pt idx="47">
                  <c:v>30.634914799429598</c:v>
                </c:pt>
                <c:pt idx="48">
                  <c:v>31.974146047492095</c:v>
                </c:pt>
                <c:pt idx="49">
                  <c:v>31.974146047492095</c:v>
                </c:pt>
                <c:pt idx="50">
                  <c:v>32.643761671523343</c:v>
                </c:pt>
                <c:pt idx="51">
                  <c:v>34.652608543617092</c:v>
                </c:pt>
                <c:pt idx="52">
                  <c:v>34.652608543617092</c:v>
                </c:pt>
                <c:pt idx="53">
                  <c:v>33.98299291958584</c:v>
                </c:pt>
                <c:pt idx="54">
                  <c:v>36.661455415710833</c:v>
                </c:pt>
                <c:pt idx="55">
                  <c:v>36.661455415710833</c:v>
                </c:pt>
                <c:pt idx="56">
                  <c:v>36.661455415710833</c:v>
                </c:pt>
                <c:pt idx="57">
                  <c:v>38.670302287804574</c:v>
                </c:pt>
                <c:pt idx="58">
                  <c:v>38.670302287804574</c:v>
                </c:pt>
                <c:pt idx="59">
                  <c:v>38.670302287804574</c:v>
                </c:pt>
                <c:pt idx="60">
                  <c:v>40.679149159898323</c:v>
                </c:pt>
                <c:pt idx="61">
                  <c:v>40.679149159898323</c:v>
                </c:pt>
                <c:pt idx="62">
                  <c:v>40.679149159898323</c:v>
                </c:pt>
                <c:pt idx="63">
                  <c:v>42.687996031992064</c:v>
                </c:pt>
                <c:pt idx="64">
                  <c:v>42.687996031992064</c:v>
                </c:pt>
                <c:pt idx="65">
                  <c:v>42.687996031992064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3-4116-8F2F-2BD34D1F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390319"/>
        <c:axId val="1476389359"/>
      </c:scatterChart>
      <c:valAx>
        <c:axId val="147639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89359"/>
        <c:crosses val="autoZero"/>
        <c:crossBetween val="midCat"/>
      </c:valAx>
      <c:valAx>
        <c:axId val="14763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9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ExtrV!$I$31</c:f>
              <c:strCache>
                <c:ptCount val="1"/>
                <c:pt idx="0">
                  <c:v>Byte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ExtrV!$I$32:$I$340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200</c:v>
                </c:pt>
                <c:pt idx="6">
                  <c:v>250</c:v>
                </c:pt>
                <c:pt idx="7">
                  <c:v>250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212</c:v>
                </c:pt>
                <c:pt idx="13">
                  <c:v>212</c:v>
                </c:pt>
                <c:pt idx="14">
                  <c:v>212</c:v>
                </c:pt>
                <c:pt idx="15">
                  <c:v>212</c:v>
                </c:pt>
                <c:pt idx="16">
                  <c:v>22</c:v>
                </c:pt>
                <c:pt idx="17">
                  <c:v>15</c:v>
                </c:pt>
                <c:pt idx="18">
                  <c:v>15</c:v>
                </c:pt>
                <c:pt idx="19">
                  <c:v>65</c:v>
                </c:pt>
                <c:pt idx="20">
                  <c:v>65</c:v>
                </c:pt>
                <c:pt idx="21">
                  <c:v>72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134</c:v>
                </c:pt>
                <c:pt idx="26">
                  <c:v>134</c:v>
                </c:pt>
                <c:pt idx="27">
                  <c:v>131</c:v>
                </c:pt>
                <c:pt idx="28">
                  <c:v>159</c:v>
                </c:pt>
                <c:pt idx="29">
                  <c:v>78</c:v>
                </c:pt>
                <c:pt idx="30">
                  <c:v>159</c:v>
                </c:pt>
                <c:pt idx="31">
                  <c:v>184</c:v>
                </c:pt>
                <c:pt idx="32">
                  <c:v>184</c:v>
                </c:pt>
                <c:pt idx="33">
                  <c:v>103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225</c:v>
                </c:pt>
                <c:pt idx="38">
                  <c:v>221</c:v>
                </c:pt>
                <c:pt idx="39">
                  <c:v>221</c:v>
                </c:pt>
                <c:pt idx="40">
                  <c:v>221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59</c:v>
                </c:pt>
                <c:pt idx="54">
                  <c:v>59</c:v>
                </c:pt>
                <c:pt idx="55">
                  <c:v>61</c:v>
                </c:pt>
                <c:pt idx="56">
                  <c:v>73</c:v>
                </c:pt>
                <c:pt idx="57">
                  <c:v>75</c:v>
                </c:pt>
                <c:pt idx="58">
                  <c:v>73</c:v>
                </c:pt>
                <c:pt idx="59">
                  <c:v>93</c:v>
                </c:pt>
                <c:pt idx="60">
                  <c:v>93</c:v>
                </c:pt>
                <c:pt idx="61">
                  <c:v>93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142</c:v>
                </c:pt>
                <c:pt idx="66">
                  <c:v>142</c:v>
                </c:pt>
                <c:pt idx="67">
                  <c:v>142</c:v>
                </c:pt>
                <c:pt idx="68">
                  <c:v>155</c:v>
                </c:pt>
                <c:pt idx="69">
                  <c:v>155</c:v>
                </c:pt>
                <c:pt idx="70">
                  <c:v>155</c:v>
                </c:pt>
                <c:pt idx="71">
                  <c:v>173</c:v>
                </c:pt>
                <c:pt idx="72">
                  <c:v>173</c:v>
                </c:pt>
                <c:pt idx="73">
                  <c:v>173</c:v>
                </c:pt>
                <c:pt idx="74">
                  <c:v>186</c:v>
                </c:pt>
                <c:pt idx="75">
                  <c:v>186</c:v>
                </c:pt>
                <c:pt idx="76">
                  <c:v>187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221</c:v>
                </c:pt>
                <c:pt idx="81">
                  <c:v>221</c:v>
                </c:pt>
                <c:pt idx="82">
                  <c:v>221</c:v>
                </c:pt>
                <c:pt idx="83">
                  <c:v>232</c:v>
                </c:pt>
                <c:pt idx="84">
                  <c:v>233</c:v>
                </c:pt>
                <c:pt idx="85">
                  <c:v>232</c:v>
                </c:pt>
                <c:pt idx="86">
                  <c:v>245</c:v>
                </c:pt>
                <c:pt idx="87">
                  <c:v>245</c:v>
                </c:pt>
                <c:pt idx="88">
                  <c:v>245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61</c:v>
                </c:pt>
                <c:pt idx="111">
                  <c:v>61</c:v>
                </c:pt>
                <c:pt idx="112">
                  <c:v>61</c:v>
                </c:pt>
                <c:pt idx="113">
                  <c:v>66</c:v>
                </c:pt>
                <c:pt idx="114">
                  <c:v>66</c:v>
                </c:pt>
                <c:pt idx="115">
                  <c:v>66</c:v>
                </c:pt>
                <c:pt idx="116">
                  <c:v>74</c:v>
                </c:pt>
                <c:pt idx="117">
                  <c:v>74</c:v>
                </c:pt>
                <c:pt idx="118">
                  <c:v>75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109</c:v>
                </c:pt>
                <c:pt idx="126">
                  <c:v>109</c:v>
                </c:pt>
                <c:pt idx="127">
                  <c:v>109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127</c:v>
                </c:pt>
                <c:pt idx="132">
                  <c:v>127</c:v>
                </c:pt>
                <c:pt idx="133">
                  <c:v>128</c:v>
                </c:pt>
                <c:pt idx="134">
                  <c:v>132</c:v>
                </c:pt>
                <c:pt idx="135">
                  <c:v>132</c:v>
                </c:pt>
                <c:pt idx="136">
                  <c:v>132</c:v>
                </c:pt>
                <c:pt idx="137">
                  <c:v>136</c:v>
                </c:pt>
                <c:pt idx="138">
                  <c:v>136</c:v>
                </c:pt>
                <c:pt idx="139">
                  <c:v>136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144</c:v>
                </c:pt>
                <c:pt idx="144">
                  <c:v>144</c:v>
                </c:pt>
                <c:pt idx="145">
                  <c:v>144</c:v>
                </c:pt>
                <c:pt idx="146">
                  <c:v>146</c:v>
                </c:pt>
                <c:pt idx="147">
                  <c:v>146</c:v>
                </c:pt>
                <c:pt idx="148">
                  <c:v>146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155</c:v>
                </c:pt>
                <c:pt idx="153">
                  <c:v>155</c:v>
                </c:pt>
                <c:pt idx="154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A-44BD-B3A6-56D1C0D11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149728"/>
        <c:axId val="1326150208"/>
      </c:lineChart>
      <c:catAx>
        <c:axId val="132614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0208"/>
        <c:crosses val="autoZero"/>
        <c:auto val="1"/>
        <c:lblAlgn val="ctr"/>
        <c:lblOffset val="100"/>
        <c:noMultiLvlLbl val="0"/>
      </c:catAx>
      <c:valAx>
        <c:axId val="13261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4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AMU!$L$25</c:f>
              <c:strCache>
                <c:ptCount val="1"/>
                <c:pt idx="0">
                  <c:v>Byte 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AMU!$L$26:$L$203</c:f>
              <c:numCache>
                <c:formatCode>General</c:formatCode>
                <c:ptCount val="6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7-48B5-9A41-0BBA4F31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94463"/>
        <c:axId val="108491583"/>
      </c:lineChart>
      <c:catAx>
        <c:axId val="10849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1583"/>
        <c:crosses val="autoZero"/>
        <c:auto val="1"/>
        <c:lblAlgn val="ctr"/>
        <c:lblOffset val="100"/>
        <c:noMultiLvlLbl val="0"/>
      </c:catAx>
      <c:valAx>
        <c:axId val="108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AMU!$M$25</c:f>
              <c:strCache>
                <c:ptCount val="1"/>
                <c:pt idx="0">
                  <c:v>Byte 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AMU!$M$26:$M$203</c:f>
              <c:numCache>
                <c:formatCode>General</c:formatCode>
                <c:ptCount val="66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112</c:v>
                </c:pt>
                <c:pt idx="10">
                  <c:v>112</c:v>
                </c:pt>
                <c:pt idx="11">
                  <c:v>112</c:v>
                </c:pt>
                <c:pt idx="12">
                  <c:v>143</c:v>
                </c:pt>
                <c:pt idx="13">
                  <c:v>143</c:v>
                </c:pt>
                <c:pt idx="14">
                  <c:v>143</c:v>
                </c:pt>
                <c:pt idx="15">
                  <c:v>221</c:v>
                </c:pt>
                <c:pt idx="16">
                  <c:v>221</c:v>
                </c:pt>
                <c:pt idx="17">
                  <c:v>220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70</c:v>
                </c:pt>
                <c:pt idx="22">
                  <c:v>69</c:v>
                </c:pt>
                <c:pt idx="23">
                  <c:v>69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163</c:v>
                </c:pt>
                <c:pt idx="28">
                  <c:v>163</c:v>
                </c:pt>
                <c:pt idx="29">
                  <c:v>163</c:v>
                </c:pt>
                <c:pt idx="30">
                  <c:v>197</c:v>
                </c:pt>
                <c:pt idx="31">
                  <c:v>198</c:v>
                </c:pt>
                <c:pt idx="32">
                  <c:v>198</c:v>
                </c:pt>
                <c:pt idx="33">
                  <c:v>236</c:v>
                </c:pt>
                <c:pt idx="34">
                  <c:v>236</c:v>
                </c:pt>
                <c:pt idx="35">
                  <c:v>236</c:v>
                </c:pt>
                <c:pt idx="36">
                  <c:v>14</c:v>
                </c:pt>
                <c:pt idx="37">
                  <c:v>13</c:v>
                </c:pt>
                <c:pt idx="38">
                  <c:v>14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176</c:v>
                </c:pt>
                <c:pt idx="46">
                  <c:v>176</c:v>
                </c:pt>
                <c:pt idx="47">
                  <c:v>176</c:v>
                </c:pt>
                <c:pt idx="48">
                  <c:v>224</c:v>
                </c:pt>
                <c:pt idx="49">
                  <c:v>224</c:v>
                </c:pt>
                <c:pt idx="50">
                  <c:v>224</c:v>
                </c:pt>
                <c:pt idx="51">
                  <c:v>241</c:v>
                </c:pt>
                <c:pt idx="52">
                  <c:v>241</c:v>
                </c:pt>
                <c:pt idx="53">
                  <c:v>241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147</c:v>
                </c:pt>
                <c:pt idx="61">
                  <c:v>147</c:v>
                </c:pt>
                <c:pt idx="62">
                  <c:v>147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D-401D-AF56-DF6D9C35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13551"/>
        <c:axId val="113514511"/>
      </c:lineChart>
      <c:catAx>
        <c:axId val="11351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511"/>
        <c:crosses val="autoZero"/>
        <c:auto val="1"/>
        <c:lblAlgn val="ctr"/>
        <c:lblOffset val="100"/>
        <c:noMultiLvlLbl val="0"/>
      </c:catAx>
      <c:valAx>
        <c:axId val="1135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AMU!$N$25</c:f>
              <c:strCache>
                <c:ptCount val="1"/>
                <c:pt idx="0">
                  <c:v>Byte 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AMU!$N$26:$N$203</c:f>
              <c:numCache>
                <c:formatCode>General</c:formatCode>
                <c:ptCount val="66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153</c:v>
                </c:pt>
                <c:pt idx="16">
                  <c:v>153</c:v>
                </c:pt>
                <c:pt idx="17">
                  <c:v>204</c:v>
                </c:pt>
                <c:pt idx="18">
                  <c:v>102</c:v>
                </c:pt>
                <c:pt idx="19">
                  <c:v>204</c:v>
                </c:pt>
                <c:pt idx="20">
                  <c:v>204</c:v>
                </c:pt>
                <c:pt idx="21">
                  <c:v>0</c:v>
                </c:pt>
                <c:pt idx="22">
                  <c:v>153</c:v>
                </c:pt>
                <c:pt idx="23">
                  <c:v>51</c:v>
                </c:pt>
                <c:pt idx="24">
                  <c:v>102</c:v>
                </c:pt>
                <c:pt idx="25">
                  <c:v>102</c:v>
                </c:pt>
                <c:pt idx="26">
                  <c:v>51</c:v>
                </c:pt>
                <c:pt idx="27">
                  <c:v>102</c:v>
                </c:pt>
                <c:pt idx="28">
                  <c:v>51</c:v>
                </c:pt>
                <c:pt idx="29">
                  <c:v>102</c:v>
                </c:pt>
                <c:pt idx="30">
                  <c:v>153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51</c:v>
                </c:pt>
                <c:pt idx="35">
                  <c:v>51</c:v>
                </c:pt>
                <c:pt idx="36">
                  <c:v>25</c:v>
                </c:pt>
                <c:pt idx="37">
                  <c:v>230</c:v>
                </c:pt>
                <c:pt idx="38">
                  <c:v>0</c:v>
                </c:pt>
                <c:pt idx="39">
                  <c:v>230</c:v>
                </c:pt>
                <c:pt idx="40">
                  <c:v>230</c:v>
                </c:pt>
                <c:pt idx="41">
                  <c:v>153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102</c:v>
                </c:pt>
                <c:pt idx="55">
                  <c:v>0</c:v>
                </c:pt>
                <c:pt idx="56">
                  <c:v>102</c:v>
                </c:pt>
                <c:pt idx="57">
                  <c:v>153</c:v>
                </c:pt>
                <c:pt idx="58">
                  <c:v>153</c:v>
                </c:pt>
                <c:pt idx="59">
                  <c:v>153</c:v>
                </c:pt>
                <c:pt idx="60">
                  <c:v>204</c:v>
                </c:pt>
                <c:pt idx="61">
                  <c:v>153</c:v>
                </c:pt>
                <c:pt idx="62">
                  <c:v>204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D-413B-8D90-E9FF42EA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77247"/>
        <c:axId val="108678207"/>
      </c:lineChart>
      <c:catAx>
        <c:axId val="10867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8207"/>
        <c:crosses val="autoZero"/>
        <c:auto val="1"/>
        <c:lblAlgn val="ctr"/>
        <c:lblOffset val="100"/>
        <c:noMultiLvlLbl val="0"/>
      </c:catAx>
      <c:valAx>
        <c:axId val="1086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AMU!$O$25</c:f>
              <c:strCache>
                <c:ptCount val="1"/>
                <c:pt idx="0">
                  <c:v>Byte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AMU!$O$26:$O$203</c:f>
              <c:numCache>
                <c:formatCode>General</c:formatCode>
                <c:ptCount val="66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153</c:v>
                </c:pt>
                <c:pt idx="16">
                  <c:v>153</c:v>
                </c:pt>
                <c:pt idx="17">
                  <c:v>204</c:v>
                </c:pt>
                <c:pt idx="18">
                  <c:v>102</c:v>
                </c:pt>
                <c:pt idx="19">
                  <c:v>204</c:v>
                </c:pt>
                <c:pt idx="20">
                  <c:v>204</c:v>
                </c:pt>
                <c:pt idx="21">
                  <c:v>0</c:v>
                </c:pt>
                <c:pt idx="22">
                  <c:v>153</c:v>
                </c:pt>
                <c:pt idx="23">
                  <c:v>51</c:v>
                </c:pt>
                <c:pt idx="24">
                  <c:v>102</c:v>
                </c:pt>
                <c:pt idx="25">
                  <c:v>102</c:v>
                </c:pt>
                <c:pt idx="26">
                  <c:v>51</c:v>
                </c:pt>
                <c:pt idx="27">
                  <c:v>102</c:v>
                </c:pt>
                <c:pt idx="28">
                  <c:v>51</c:v>
                </c:pt>
                <c:pt idx="29">
                  <c:v>102</c:v>
                </c:pt>
                <c:pt idx="30">
                  <c:v>153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51</c:v>
                </c:pt>
                <c:pt idx="35">
                  <c:v>51</c:v>
                </c:pt>
                <c:pt idx="36">
                  <c:v>153</c:v>
                </c:pt>
                <c:pt idx="37">
                  <c:v>102</c:v>
                </c:pt>
                <c:pt idx="38">
                  <c:v>0</c:v>
                </c:pt>
                <c:pt idx="39">
                  <c:v>102</c:v>
                </c:pt>
                <c:pt idx="40">
                  <c:v>102</c:v>
                </c:pt>
                <c:pt idx="41">
                  <c:v>153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102</c:v>
                </c:pt>
                <c:pt idx="55">
                  <c:v>0</c:v>
                </c:pt>
                <c:pt idx="56">
                  <c:v>102</c:v>
                </c:pt>
                <c:pt idx="57">
                  <c:v>153</c:v>
                </c:pt>
                <c:pt idx="58">
                  <c:v>153</c:v>
                </c:pt>
                <c:pt idx="59">
                  <c:v>153</c:v>
                </c:pt>
                <c:pt idx="60">
                  <c:v>204</c:v>
                </c:pt>
                <c:pt idx="61">
                  <c:v>153</c:v>
                </c:pt>
                <c:pt idx="62">
                  <c:v>204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A-41C1-A59F-95F6BFF90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99599"/>
        <c:axId val="96001039"/>
      </c:lineChart>
      <c:catAx>
        <c:axId val="9599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1039"/>
        <c:crosses val="autoZero"/>
        <c:auto val="1"/>
        <c:lblAlgn val="ctr"/>
        <c:lblOffset val="100"/>
        <c:noMultiLvlLbl val="0"/>
      </c:catAx>
      <c:valAx>
        <c:axId val="9600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AMU!$S$209</c:f>
              <c:strCache>
                <c:ptCount val="1"/>
                <c:pt idx="0">
                  <c:v>AMU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83818897637795"/>
                  <c:y val="3.70627750752837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AMU!$R$210:$R$251</c:f>
              <c:numCache>
                <c:formatCode>General</c:formatCode>
                <c:ptCount val="42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352</c:v>
                </c:pt>
                <c:pt idx="4">
                  <c:v>352</c:v>
                </c:pt>
                <c:pt idx="5">
                  <c:v>352</c:v>
                </c:pt>
                <c:pt idx="6">
                  <c:v>515</c:v>
                </c:pt>
                <c:pt idx="7">
                  <c:v>515</c:v>
                </c:pt>
                <c:pt idx="8">
                  <c:v>515</c:v>
                </c:pt>
                <c:pt idx="9">
                  <c:v>624</c:v>
                </c:pt>
                <c:pt idx="10">
                  <c:v>624</c:v>
                </c:pt>
                <c:pt idx="11">
                  <c:v>624</c:v>
                </c:pt>
                <c:pt idx="12">
                  <c:v>655</c:v>
                </c:pt>
                <c:pt idx="13">
                  <c:v>655</c:v>
                </c:pt>
                <c:pt idx="14">
                  <c:v>655</c:v>
                </c:pt>
                <c:pt idx="15">
                  <c:v>733</c:v>
                </c:pt>
                <c:pt idx="16">
                  <c:v>733</c:v>
                </c:pt>
                <c:pt idx="17">
                  <c:v>732</c:v>
                </c:pt>
                <c:pt idx="18">
                  <c:v>794</c:v>
                </c:pt>
                <c:pt idx="19">
                  <c:v>794</c:v>
                </c:pt>
                <c:pt idx="20">
                  <c:v>794</c:v>
                </c:pt>
                <c:pt idx="21">
                  <c:v>838</c:v>
                </c:pt>
                <c:pt idx="22">
                  <c:v>837</c:v>
                </c:pt>
                <c:pt idx="23">
                  <c:v>837</c:v>
                </c:pt>
                <c:pt idx="24">
                  <c:v>899</c:v>
                </c:pt>
                <c:pt idx="25">
                  <c:v>899</c:v>
                </c:pt>
                <c:pt idx="26">
                  <c:v>899</c:v>
                </c:pt>
                <c:pt idx="27">
                  <c:v>931</c:v>
                </c:pt>
                <c:pt idx="28">
                  <c:v>931</c:v>
                </c:pt>
                <c:pt idx="29">
                  <c:v>931</c:v>
                </c:pt>
                <c:pt idx="30">
                  <c:v>965</c:v>
                </c:pt>
                <c:pt idx="31">
                  <c:v>966</c:v>
                </c:pt>
                <c:pt idx="32">
                  <c:v>966</c:v>
                </c:pt>
                <c:pt idx="33">
                  <c:v>1004</c:v>
                </c:pt>
                <c:pt idx="34">
                  <c:v>1004</c:v>
                </c:pt>
                <c:pt idx="35">
                  <c:v>1004</c:v>
                </c:pt>
                <c:pt idx="36">
                  <c:v>1038</c:v>
                </c:pt>
                <c:pt idx="37">
                  <c:v>1037</c:v>
                </c:pt>
                <c:pt idx="38">
                  <c:v>1038</c:v>
                </c:pt>
                <c:pt idx="39">
                  <c:v>1067</c:v>
                </c:pt>
                <c:pt idx="40">
                  <c:v>1067</c:v>
                </c:pt>
                <c:pt idx="41">
                  <c:v>1067</c:v>
                </c:pt>
              </c:numCache>
            </c:numRef>
          </c:xVal>
          <c:yVal>
            <c:numRef>
              <c:f>AMU!$S$210:$S$251</c:f>
              <c:numCache>
                <c:formatCode>General</c:formatCode>
                <c:ptCount val="42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4-44AE-BD44-EE6E47F72660}"/>
            </c:ext>
          </c:extLst>
        </c:ser>
        <c:ser>
          <c:idx val="1"/>
          <c:order val="1"/>
          <c:tx>
            <c:v>70keV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AMU!$R$252:$R$284</c:f>
              <c:numCache>
                <c:formatCode>General</c:formatCode>
                <c:ptCount val="33"/>
                <c:pt idx="0">
                  <c:v>560</c:v>
                </c:pt>
                <c:pt idx="1">
                  <c:v>560</c:v>
                </c:pt>
                <c:pt idx="2">
                  <c:v>560</c:v>
                </c:pt>
                <c:pt idx="3">
                  <c:v>217</c:v>
                </c:pt>
                <c:pt idx="4">
                  <c:v>217</c:v>
                </c:pt>
                <c:pt idx="5">
                  <c:v>217</c:v>
                </c:pt>
                <c:pt idx="6">
                  <c:v>432</c:v>
                </c:pt>
                <c:pt idx="7">
                  <c:v>432</c:v>
                </c:pt>
                <c:pt idx="8">
                  <c:v>432</c:v>
                </c:pt>
                <c:pt idx="9">
                  <c:v>560</c:v>
                </c:pt>
                <c:pt idx="10">
                  <c:v>560</c:v>
                </c:pt>
                <c:pt idx="11">
                  <c:v>560</c:v>
                </c:pt>
                <c:pt idx="12">
                  <c:v>665</c:v>
                </c:pt>
                <c:pt idx="13">
                  <c:v>665</c:v>
                </c:pt>
                <c:pt idx="14">
                  <c:v>665</c:v>
                </c:pt>
                <c:pt idx="15">
                  <c:v>736</c:v>
                </c:pt>
                <c:pt idx="16">
                  <c:v>736</c:v>
                </c:pt>
                <c:pt idx="17">
                  <c:v>736</c:v>
                </c:pt>
                <c:pt idx="18">
                  <c:v>753</c:v>
                </c:pt>
                <c:pt idx="19">
                  <c:v>753</c:v>
                </c:pt>
                <c:pt idx="20">
                  <c:v>753</c:v>
                </c:pt>
                <c:pt idx="21">
                  <c:v>838</c:v>
                </c:pt>
                <c:pt idx="22">
                  <c:v>838</c:v>
                </c:pt>
                <c:pt idx="23">
                  <c:v>838</c:v>
                </c:pt>
                <c:pt idx="24">
                  <c:v>893</c:v>
                </c:pt>
                <c:pt idx="25">
                  <c:v>893</c:v>
                </c:pt>
                <c:pt idx="26">
                  <c:v>893</c:v>
                </c:pt>
                <c:pt idx="27">
                  <c:v>915</c:v>
                </c:pt>
                <c:pt idx="28">
                  <c:v>915</c:v>
                </c:pt>
                <c:pt idx="29">
                  <c:v>915</c:v>
                </c:pt>
                <c:pt idx="30">
                  <c:v>938</c:v>
                </c:pt>
                <c:pt idx="31">
                  <c:v>938</c:v>
                </c:pt>
                <c:pt idx="32">
                  <c:v>938</c:v>
                </c:pt>
              </c:numCache>
            </c:numRef>
          </c:xVal>
          <c:yVal>
            <c:numRef>
              <c:f>AMU!$S$252:$S$284</c:f>
              <c:numCache>
                <c:formatCode>General</c:formatCode>
                <c:ptCount val="3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30.2</c:v>
                </c:pt>
                <c:pt idx="19">
                  <c:v>30.2</c:v>
                </c:pt>
                <c:pt idx="20">
                  <c:v>30.2</c:v>
                </c:pt>
                <c:pt idx="21">
                  <c:v>49.5</c:v>
                </c:pt>
                <c:pt idx="22">
                  <c:v>49.5</c:v>
                </c:pt>
                <c:pt idx="23">
                  <c:v>49.5</c:v>
                </c:pt>
                <c:pt idx="24">
                  <c:v>63.3</c:v>
                </c:pt>
                <c:pt idx="25">
                  <c:v>63.3</c:v>
                </c:pt>
                <c:pt idx="26">
                  <c:v>63.3</c:v>
                </c:pt>
                <c:pt idx="27">
                  <c:v>73.900000000000006</c:v>
                </c:pt>
                <c:pt idx="28">
                  <c:v>73.900000000000006</c:v>
                </c:pt>
                <c:pt idx="29">
                  <c:v>73.900000000000006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4-44AE-BD44-EE6E47F7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113263"/>
        <c:axId val="1781111823"/>
      </c:scatterChart>
      <c:valAx>
        <c:axId val="178111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1823"/>
        <c:crosses val="autoZero"/>
        <c:crossBetween val="midCat"/>
      </c:valAx>
      <c:valAx>
        <c:axId val="17811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24754882625464E-2"/>
          <c:y val="0.12722749332319208"/>
          <c:w val="0.89194913457441116"/>
          <c:h val="0.79347136751398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AMU!$U$287</c:f>
              <c:strCache>
                <c:ptCount val="1"/>
                <c:pt idx="0">
                  <c:v>AMU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7798068056005155"/>
                  <c:y val="1.27650735961417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AMU!$T$288:$T$353</c:f>
              <c:numCache>
                <c:formatCode>General</c:formatCode>
                <c:ptCount val="66"/>
                <c:pt idx="0">
                  <c:v>62259</c:v>
                </c:pt>
                <c:pt idx="1">
                  <c:v>62259</c:v>
                </c:pt>
                <c:pt idx="2">
                  <c:v>62259</c:v>
                </c:pt>
                <c:pt idx="3">
                  <c:v>90112</c:v>
                </c:pt>
                <c:pt idx="4">
                  <c:v>90112</c:v>
                </c:pt>
                <c:pt idx="5">
                  <c:v>90112</c:v>
                </c:pt>
                <c:pt idx="6">
                  <c:v>131891</c:v>
                </c:pt>
                <c:pt idx="7">
                  <c:v>131891</c:v>
                </c:pt>
                <c:pt idx="8">
                  <c:v>131891</c:v>
                </c:pt>
                <c:pt idx="9">
                  <c:v>159744</c:v>
                </c:pt>
                <c:pt idx="10">
                  <c:v>159744</c:v>
                </c:pt>
                <c:pt idx="11">
                  <c:v>159744</c:v>
                </c:pt>
                <c:pt idx="12">
                  <c:v>167731</c:v>
                </c:pt>
                <c:pt idx="13">
                  <c:v>167731</c:v>
                </c:pt>
                <c:pt idx="14">
                  <c:v>167731</c:v>
                </c:pt>
                <c:pt idx="15">
                  <c:v>187801</c:v>
                </c:pt>
                <c:pt idx="16">
                  <c:v>187801</c:v>
                </c:pt>
                <c:pt idx="17">
                  <c:v>187596</c:v>
                </c:pt>
                <c:pt idx="18">
                  <c:v>203366</c:v>
                </c:pt>
                <c:pt idx="19">
                  <c:v>203468</c:v>
                </c:pt>
                <c:pt idx="20">
                  <c:v>203468</c:v>
                </c:pt>
                <c:pt idx="21">
                  <c:v>214528</c:v>
                </c:pt>
                <c:pt idx="22">
                  <c:v>214425</c:v>
                </c:pt>
                <c:pt idx="23">
                  <c:v>214323</c:v>
                </c:pt>
                <c:pt idx="24">
                  <c:v>230246</c:v>
                </c:pt>
                <c:pt idx="25">
                  <c:v>230246</c:v>
                </c:pt>
                <c:pt idx="26">
                  <c:v>230195</c:v>
                </c:pt>
                <c:pt idx="27">
                  <c:v>238438</c:v>
                </c:pt>
                <c:pt idx="28">
                  <c:v>238387</c:v>
                </c:pt>
                <c:pt idx="29">
                  <c:v>238438</c:v>
                </c:pt>
                <c:pt idx="30">
                  <c:v>247193</c:v>
                </c:pt>
                <c:pt idx="31">
                  <c:v>247296</c:v>
                </c:pt>
                <c:pt idx="32">
                  <c:v>247296</c:v>
                </c:pt>
                <c:pt idx="33">
                  <c:v>257024</c:v>
                </c:pt>
                <c:pt idx="34">
                  <c:v>257075</c:v>
                </c:pt>
                <c:pt idx="35">
                  <c:v>257075</c:v>
                </c:pt>
                <c:pt idx="36">
                  <c:v>265753</c:v>
                </c:pt>
                <c:pt idx="37">
                  <c:v>265702</c:v>
                </c:pt>
                <c:pt idx="38">
                  <c:v>265728</c:v>
                </c:pt>
                <c:pt idx="39">
                  <c:v>273382</c:v>
                </c:pt>
                <c:pt idx="40">
                  <c:v>273382</c:v>
                </c:pt>
                <c:pt idx="41">
                  <c:v>273305</c:v>
                </c:pt>
                <c:pt idx="42">
                  <c:v>143360</c:v>
                </c:pt>
                <c:pt idx="43">
                  <c:v>143360</c:v>
                </c:pt>
                <c:pt idx="44">
                  <c:v>143360</c:v>
                </c:pt>
                <c:pt idx="45">
                  <c:v>110592</c:v>
                </c:pt>
                <c:pt idx="46">
                  <c:v>110592</c:v>
                </c:pt>
                <c:pt idx="47">
                  <c:v>110592</c:v>
                </c:pt>
                <c:pt idx="48">
                  <c:v>188416</c:v>
                </c:pt>
                <c:pt idx="49">
                  <c:v>188416</c:v>
                </c:pt>
                <c:pt idx="50">
                  <c:v>188416</c:v>
                </c:pt>
                <c:pt idx="51">
                  <c:v>192921</c:v>
                </c:pt>
                <c:pt idx="52">
                  <c:v>192921</c:v>
                </c:pt>
                <c:pt idx="53">
                  <c:v>192921</c:v>
                </c:pt>
                <c:pt idx="54">
                  <c:v>214630</c:v>
                </c:pt>
                <c:pt idx="55">
                  <c:v>214528</c:v>
                </c:pt>
                <c:pt idx="56">
                  <c:v>214630</c:v>
                </c:pt>
                <c:pt idx="57">
                  <c:v>228761</c:v>
                </c:pt>
                <c:pt idx="58">
                  <c:v>228761</c:v>
                </c:pt>
                <c:pt idx="59">
                  <c:v>228761</c:v>
                </c:pt>
                <c:pt idx="60">
                  <c:v>234444</c:v>
                </c:pt>
                <c:pt idx="61">
                  <c:v>234393</c:v>
                </c:pt>
                <c:pt idx="62">
                  <c:v>234444</c:v>
                </c:pt>
                <c:pt idx="63">
                  <c:v>240128</c:v>
                </c:pt>
                <c:pt idx="64">
                  <c:v>240128</c:v>
                </c:pt>
                <c:pt idx="65">
                  <c:v>240128</c:v>
                </c:pt>
              </c:numCache>
            </c:numRef>
          </c:xVal>
          <c:yVal>
            <c:numRef>
              <c:f>AMU!$U$288:$U$353</c:f>
              <c:numCache>
                <c:formatCode>General</c:formatCode>
                <c:ptCount val="66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30.2</c:v>
                </c:pt>
                <c:pt idx="52">
                  <c:v>30.2</c:v>
                </c:pt>
                <c:pt idx="53">
                  <c:v>30.2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63.3</c:v>
                </c:pt>
                <c:pt idx="58">
                  <c:v>63.3</c:v>
                </c:pt>
                <c:pt idx="59">
                  <c:v>63.3</c:v>
                </c:pt>
                <c:pt idx="60">
                  <c:v>73.900000000000006</c:v>
                </c:pt>
                <c:pt idx="61">
                  <c:v>73.900000000000006</c:v>
                </c:pt>
                <c:pt idx="62">
                  <c:v>73.900000000000006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E-44EA-B050-775B0944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59408"/>
        <c:axId val="703180096"/>
      </c:scatterChart>
      <c:valAx>
        <c:axId val="7246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80096"/>
        <c:crosses val="autoZero"/>
        <c:crossBetween val="midCat"/>
      </c:valAx>
      <c:valAx>
        <c:axId val="703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AMU!$AH$209</c:f>
              <c:strCache>
                <c:ptCount val="1"/>
                <c:pt idx="0">
                  <c:v>Difference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AMU!$AG$210:$AG$284</c:f>
              <c:numCache>
                <c:formatCode>General</c:formatCode>
                <c:ptCount val="75"/>
                <c:pt idx="0">
                  <c:v>717</c:v>
                </c:pt>
                <c:pt idx="1">
                  <c:v>717</c:v>
                </c:pt>
                <c:pt idx="2">
                  <c:v>717</c:v>
                </c:pt>
                <c:pt idx="3">
                  <c:v>533</c:v>
                </c:pt>
                <c:pt idx="4">
                  <c:v>533</c:v>
                </c:pt>
                <c:pt idx="5">
                  <c:v>533</c:v>
                </c:pt>
                <c:pt idx="6">
                  <c:v>607</c:v>
                </c:pt>
                <c:pt idx="7">
                  <c:v>607</c:v>
                </c:pt>
                <c:pt idx="8">
                  <c:v>707</c:v>
                </c:pt>
                <c:pt idx="9">
                  <c:v>678</c:v>
                </c:pt>
                <c:pt idx="10">
                  <c:v>678</c:v>
                </c:pt>
                <c:pt idx="11">
                  <c:v>678</c:v>
                </c:pt>
                <c:pt idx="12">
                  <c:v>576</c:v>
                </c:pt>
                <c:pt idx="13">
                  <c:v>576</c:v>
                </c:pt>
                <c:pt idx="14">
                  <c:v>576</c:v>
                </c:pt>
                <c:pt idx="15">
                  <c:v>894</c:v>
                </c:pt>
                <c:pt idx="16">
                  <c:v>894</c:v>
                </c:pt>
                <c:pt idx="17">
                  <c:v>995</c:v>
                </c:pt>
                <c:pt idx="18">
                  <c:v>626</c:v>
                </c:pt>
                <c:pt idx="19">
                  <c:v>930</c:v>
                </c:pt>
                <c:pt idx="20">
                  <c:v>830</c:v>
                </c:pt>
                <c:pt idx="21">
                  <c:v>494</c:v>
                </c:pt>
                <c:pt idx="22">
                  <c:v>799</c:v>
                </c:pt>
                <c:pt idx="23">
                  <c:v>595</c:v>
                </c:pt>
                <c:pt idx="24">
                  <c:v>893</c:v>
                </c:pt>
                <c:pt idx="25">
                  <c:v>893</c:v>
                </c:pt>
                <c:pt idx="26">
                  <c:v>691</c:v>
                </c:pt>
                <c:pt idx="27">
                  <c:v>839</c:v>
                </c:pt>
                <c:pt idx="28">
                  <c:v>837</c:v>
                </c:pt>
                <c:pt idx="29">
                  <c:v>839</c:v>
                </c:pt>
                <c:pt idx="30">
                  <c:v>1091</c:v>
                </c:pt>
                <c:pt idx="31">
                  <c:v>786</c:v>
                </c:pt>
                <c:pt idx="32">
                  <c:v>686</c:v>
                </c:pt>
                <c:pt idx="33">
                  <c:v>740</c:v>
                </c:pt>
                <c:pt idx="34">
                  <c:v>942</c:v>
                </c:pt>
                <c:pt idx="35">
                  <c:v>942</c:v>
                </c:pt>
                <c:pt idx="36">
                  <c:v>715</c:v>
                </c:pt>
                <c:pt idx="37">
                  <c:v>968</c:v>
                </c:pt>
                <c:pt idx="38">
                  <c:v>537</c:v>
                </c:pt>
                <c:pt idx="39">
                  <c:v>1018</c:v>
                </c:pt>
                <c:pt idx="40">
                  <c:v>918</c:v>
                </c:pt>
                <c:pt idx="41">
                  <c:v>992</c:v>
                </c:pt>
                <c:pt idx="42">
                  <c:v>682</c:v>
                </c:pt>
                <c:pt idx="43">
                  <c:v>527</c:v>
                </c:pt>
                <c:pt idx="44">
                  <c:v>682</c:v>
                </c:pt>
                <c:pt idx="45">
                  <c:v>1082</c:v>
                </c:pt>
                <c:pt idx="46">
                  <c:v>1082</c:v>
                </c:pt>
                <c:pt idx="47">
                  <c:v>1082</c:v>
                </c:pt>
                <c:pt idx="48">
                  <c:v>882</c:v>
                </c:pt>
                <c:pt idx="49">
                  <c:v>882</c:v>
                </c:pt>
                <c:pt idx="50">
                  <c:v>882</c:v>
                </c:pt>
                <c:pt idx="51">
                  <c:v>568</c:v>
                </c:pt>
                <c:pt idx="52">
                  <c:v>568</c:v>
                </c:pt>
                <c:pt idx="53">
                  <c:v>568</c:v>
                </c:pt>
                <c:pt idx="54">
                  <c:v>1027</c:v>
                </c:pt>
                <c:pt idx="55">
                  <c:v>1027</c:v>
                </c:pt>
                <c:pt idx="56">
                  <c:v>1027</c:v>
                </c:pt>
                <c:pt idx="57">
                  <c:v>886</c:v>
                </c:pt>
                <c:pt idx="58">
                  <c:v>886</c:v>
                </c:pt>
                <c:pt idx="59">
                  <c:v>886</c:v>
                </c:pt>
                <c:pt idx="60">
                  <c:v>1217</c:v>
                </c:pt>
                <c:pt idx="61">
                  <c:v>1217</c:v>
                </c:pt>
                <c:pt idx="62">
                  <c:v>1217</c:v>
                </c:pt>
                <c:pt idx="63">
                  <c:v>1035</c:v>
                </c:pt>
                <c:pt idx="64">
                  <c:v>781</c:v>
                </c:pt>
                <c:pt idx="65">
                  <c:v>985</c:v>
                </c:pt>
                <c:pt idx="66">
                  <c:v>1166</c:v>
                </c:pt>
                <c:pt idx="67">
                  <c:v>1166</c:v>
                </c:pt>
                <c:pt idx="68">
                  <c:v>1164</c:v>
                </c:pt>
                <c:pt idx="69">
                  <c:v>1304</c:v>
                </c:pt>
                <c:pt idx="70">
                  <c:v>1202</c:v>
                </c:pt>
                <c:pt idx="71">
                  <c:v>1304</c:v>
                </c:pt>
                <c:pt idx="72">
                  <c:v>935</c:v>
                </c:pt>
                <c:pt idx="73">
                  <c:v>935</c:v>
                </c:pt>
                <c:pt idx="74">
                  <c:v>935</c:v>
                </c:pt>
              </c:numCache>
            </c:numRef>
          </c:xVal>
          <c:yVal>
            <c:numRef>
              <c:f>AMU!$AH$210:$AH$284</c:f>
              <c:numCache>
                <c:formatCode>General</c:formatCode>
                <c:ptCount val="7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-2</c:v>
                </c:pt>
                <c:pt idx="20">
                  <c:v>-2</c:v>
                </c:pt>
                <c:pt idx="21">
                  <c:v>0</c:v>
                </c:pt>
                <c:pt idx="22">
                  <c:v>-2</c:v>
                </c:pt>
                <c:pt idx="23">
                  <c:v>-1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-3</c:v>
                </c:pt>
                <c:pt idx="31">
                  <c:v>-2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-2</c:v>
                </c:pt>
                <c:pt idx="36">
                  <c:v>-1</c:v>
                </c:pt>
                <c:pt idx="37">
                  <c:v>-2</c:v>
                </c:pt>
                <c:pt idx="38">
                  <c:v>-1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-2</c:v>
                </c:pt>
                <c:pt idx="65">
                  <c:v>-2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-4</c:v>
                </c:pt>
                <c:pt idx="70">
                  <c:v>-3</c:v>
                </c:pt>
                <c:pt idx="71">
                  <c:v>-4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B-4B17-8CEC-FC69694E1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76527"/>
        <c:axId val="1473377487"/>
      </c:scatterChart>
      <c:valAx>
        <c:axId val="147337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77487"/>
        <c:crosses val="autoZero"/>
        <c:crossBetween val="midCat"/>
      </c:valAx>
      <c:valAx>
        <c:axId val="14733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7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AMU!$AK$209</c:f>
              <c:strCache>
                <c:ptCount val="1"/>
                <c:pt idx="0">
                  <c:v>AMU Calc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AMU!$AJ$210:$AJ$275</c:f>
              <c:numCache>
                <c:formatCode>General</c:formatCode>
                <c:ptCount val="66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30.2</c:v>
                </c:pt>
                <c:pt idx="52">
                  <c:v>30.2</c:v>
                </c:pt>
                <c:pt idx="53">
                  <c:v>30.2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63.3</c:v>
                </c:pt>
                <c:pt idx="58">
                  <c:v>63.3</c:v>
                </c:pt>
                <c:pt idx="59">
                  <c:v>63.3</c:v>
                </c:pt>
                <c:pt idx="60">
                  <c:v>73.900000000000006</c:v>
                </c:pt>
                <c:pt idx="61">
                  <c:v>73.900000000000006</c:v>
                </c:pt>
                <c:pt idx="62">
                  <c:v>73.900000000000006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</c:numCache>
            </c:numRef>
          </c:xVal>
          <c:yVal>
            <c:numRef>
              <c:f>AMU!$AK$210:$AK$275</c:f>
              <c:numCache>
                <c:formatCode>General</c:formatCode>
                <c:ptCount val="66"/>
                <c:pt idx="0">
                  <c:v>1.4672198710397422</c:v>
                </c:pt>
                <c:pt idx="1">
                  <c:v>1.4672198710397422</c:v>
                </c:pt>
                <c:pt idx="2">
                  <c:v>1.4672198710397422</c:v>
                </c:pt>
                <c:pt idx="3">
                  <c:v>3.5371895269390539</c:v>
                </c:pt>
                <c:pt idx="4">
                  <c:v>3.5371895269390539</c:v>
                </c:pt>
                <c:pt idx="5">
                  <c:v>3.5371895269390539</c:v>
                </c:pt>
                <c:pt idx="6">
                  <c:v>8.2481549507099015</c:v>
                </c:pt>
                <c:pt idx="7">
                  <c:v>8.2481549507099015</c:v>
                </c:pt>
                <c:pt idx="8">
                  <c:v>8.2481549507099015</c:v>
                </c:pt>
                <c:pt idx="9">
                  <c:v>15.163915640151281</c:v>
                </c:pt>
                <c:pt idx="10">
                  <c:v>15.163915640151281</c:v>
                </c:pt>
                <c:pt idx="11">
                  <c:v>15.163915640151281</c:v>
                </c:pt>
                <c:pt idx="12">
                  <c:v>17.130783359166717</c:v>
                </c:pt>
                <c:pt idx="13">
                  <c:v>17.130783359166717</c:v>
                </c:pt>
                <c:pt idx="14">
                  <c:v>17.130783359166717</c:v>
                </c:pt>
                <c:pt idx="15">
                  <c:v>22.079676329592658</c:v>
                </c:pt>
                <c:pt idx="16">
                  <c:v>22.079676329592658</c:v>
                </c:pt>
                <c:pt idx="17">
                  <c:v>22.016228983817967</c:v>
                </c:pt>
                <c:pt idx="18">
                  <c:v>38.829775614111227</c:v>
                </c:pt>
                <c:pt idx="19">
                  <c:v>38.829775614111227</c:v>
                </c:pt>
                <c:pt idx="20">
                  <c:v>38.829775614111227</c:v>
                </c:pt>
                <c:pt idx="21">
                  <c:v>49.996508470456938</c:v>
                </c:pt>
                <c:pt idx="22">
                  <c:v>49.742719087358175</c:v>
                </c:pt>
                <c:pt idx="23">
                  <c:v>49.742719087358175</c:v>
                </c:pt>
                <c:pt idx="24">
                  <c:v>65.477660839481672</c:v>
                </c:pt>
                <c:pt idx="25">
                  <c:v>65.477660839481672</c:v>
                </c:pt>
                <c:pt idx="26">
                  <c:v>65.477660839481672</c:v>
                </c:pt>
                <c:pt idx="27">
                  <c:v>73.598921098642194</c:v>
                </c:pt>
                <c:pt idx="28">
                  <c:v>73.598921098642194</c:v>
                </c:pt>
                <c:pt idx="29">
                  <c:v>73.598921098642194</c:v>
                </c:pt>
                <c:pt idx="30">
                  <c:v>82.227760124000241</c:v>
                </c:pt>
                <c:pt idx="31">
                  <c:v>82.481549507099018</c:v>
                </c:pt>
                <c:pt idx="32">
                  <c:v>82.481549507099018</c:v>
                </c:pt>
                <c:pt idx="33">
                  <c:v>92.125546064852131</c:v>
                </c:pt>
                <c:pt idx="34">
                  <c:v>92.125546064852131</c:v>
                </c:pt>
                <c:pt idx="35">
                  <c:v>92.125546064852131</c:v>
                </c:pt>
                <c:pt idx="36">
                  <c:v>143.13721206770413</c:v>
                </c:pt>
                <c:pt idx="37">
                  <c:v>142.12205453530908</c:v>
                </c:pt>
                <c:pt idx="38">
                  <c:v>143.13721206770413</c:v>
                </c:pt>
                <c:pt idx="39">
                  <c:v>172.576780507161</c:v>
                </c:pt>
                <c:pt idx="40">
                  <c:v>172.576780507161</c:v>
                </c:pt>
                <c:pt idx="41">
                  <c:v>172.576780507161</c:v>
                </c:pt>
                <c:pt idx="42">
                  <c:v>11.103285510571022</c:v>
                </c:pt>
                <c:pt idx="43">
                  <c:v>11.103285510571022</c:v>
                </c:pt>
                <c:pt idx="44">
                  <c:v>11.103285510571022</c:v>
                </c:pt>
                <c:pt idx="45">
                  <c:v>4.8061364424328845</c:v>
                </c:pt>
                <c:pt idx="46">
                  <c:v>4.8061364424328845</c:v>
                </c:pt>
                <c:pt idx="47">
                  <c:v>4.8061364424328845</c:v>
                </c:pt>
                <c:pt idx="48">
                  <c:v>22.270018366916734</c:v>
                </c:pt>
                <c:pt idx="49">
                  <c:v>22.270018366916734</c:v>
                </c:pt>
                <c:pt idx="50">
                  <c:v>22.270018366916734</c:v>
                </c:pt>
                <c:pt idx="51">
                  <c:v>23.34862324508649</c:v>
                </c:pt>
                <c:pt idx="52">
                  <c:v>23.34862324508649</c:v>
                </c:pt>
                <c:pt idx="53">
                  <c:v>23.34862324508649</c:v>
                </c:pt>
                <c:pt idx="54">
                  <c:v>49.996508470456938</c:v>
                </c:pt>
                <c:pt idx="55">
                  <c:v>49.996508470456938</c:v>
                </c:pt>
                <c:pt idx="56">
                  <c:v>49.996508470456938</c:v>
                </c:pt>
                <c:pt idx="57">
                  <c:v>63.954924540889081</c:v>
                </c:pt>
                <c:pt idx="58">
                  <c:v>63.954924540889081</c:v>
                </c:pt>
                <c:pt idx="59">
                  <c:v>63.954924540889081</c:v>
                </c:pt>
                <c:pt idx="60">
                  <c:v>69.538290969061933</c:v>
                </c:pt>
                <c:pt idx="61">
                  <c:v>69.538290969061933</c:v>
                </c:pt>
                <c:pt idx="62">
                  <c:v>69.538290969061933</c:v>
                </c:pt>
                <c:pt idx="63">
                  <c:v>75.375446780333561</c:v>
                </c:pt>
                <c:pt idx="64">
                  <c:v>75.375446780333561</c:v>
                </c:pt>
                <c:pt idx="65">
                  <c:v>75.375446780333561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6-464B-82EB-6B2F7756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16287"/>
        <c:axId val="1468818687"/>
      </c:scatterChart>
      <c:valAx>
        <c:axId val="146881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18687"/>
        <c:crosses val="autoZero"/>
        <c:crossBetween val="midCat"/>
      </c:valAx>
      <c:valAx>
        <c:axId val="14688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1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ExtrV!$J$31</c:f>
              <c:strCache>
                <c:ptCount val="1"/>
                <c:pt idx="0">
                  <c:v>Byte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ExtrV!$J$32:$J$340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0</c:v>
                </c:pt>
                <c:pt idx="17">
                  <c:v>192</c:v>
                </c:pt>
                <c:pt idx="18">
                  <c:v>192</c:v>
                </c:pt>
                <c:pt idx="19">
                  <c:v>192</c:v>
                </c:pt>
                <c:pt idx="20">
                  <c:v>192</c:v>
                </c:pt>
                <c:pt idx="21">
                  <c:v>0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96</c:v>
                </c:pt>
                <c:pt idx="26">
                  <c:v>96</c:v>
                </c:pt>
                <c:pt idx="27">
                  <c:v>64</c:v>
                </c:pt>
                <c:pt idx="28">
                  <c:v>96</c:v>
                </c:pt>
                <c:pt idx="29">
                  <c:v>64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64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0</c:v>
                </c:pt>
                <c:pt idx="38">
                  <c:v>224</c:v>
                </c:pt>
                <c:pt idx="39">
                  <c:v>224</c:v>
                </c:pt>
                <c:pt idx="40">
                  <c:v>224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160</c:v>
                </c:pt>
                <c:pt idx="45">
                  <c:v>160</c:v>
                </c:pt>
                <c:pt idx="46">
                  <c:v>16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224</c:v>
                </c:pt>
                <c:pt idx="51">
                  <c:v>224</c:v>
                </c:pt>
                <c:pt idx="52">
                  <c:v>224</c:v>
                </c:pt>
                <c:pt idx="53">
                  <c:v>128</c:v>
                </c:pt>
                <c:pt idx="54">
                  <c:v>128</c:v>
                </c:pt>
                <c:pt idx="55">
                  <c:v>16</c:v>
                </c:pt>
                <c:pt idx="56">
                  <c:v>144</c:v>
                </c:pt>
                <c:pt idx="57">
                  <c:v>32</c:v>
                </c:pt>
                <c:pt idx="58">
                  <c:v>144</c:v>
                </c:pt>
                <c:pt idx="59">
                  <c:v>224</c:v>
                </c:pt>
                <c:pt idx="60">
                  <c:v>224</c:v>
                </c:pt>
                <c:pt idx="61">
                  <c:v>224</c:v>
                </c:pt>
                <c:pt idx="62">
                  <c:v>112</c:v>
                </c:pt>
                <c:pt idx="63">
                  <c:v>112</c:v>
                </c:pt>
                <c:pt idx="64">
                  <c:v>112</c:v>
                </c:pt>
                <c:pt idx="65">
                  <c:v>48</c:v>
                </c:pt>
                <c:pt idx="66">
                  <c:v>248</c:v>
                </c:pt>
                <c:pt idx="67">
                  <c:v>248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112</c:v>
                </c:pt>
                <c:pt idx="72">
                  <c:v>112</c:v>
                </c:pt>
                <c:pt idx="73">
                  <c:v>112</c:v>
                </c:pt>
                <c:pt idx="74">
                  <c:v>184</c:v>
                </c:pt>
                <c:pt idx="75">
                  <c:v>184</c:v>
                </c:pt>
                <c:pt idx="76">
                  <c:v>128</c:v>
                </c:pt>
                <c:pt idx="77">
                  <c:v>144</c:v>
                </c:pt>
                <c:pt idx="78">
                  <c:v>144</c:v>
                </c:pt>
                <c:pt idx="79">
                  <c:v>144</c:v>
                </c:pt>
                <c:pt idx="80">
                  <c:v>224</c:v>
                </c:pt>
                <c:pt idx="81">
                  <c:v>224</c:v>
                </c:pt>
                <c:pt idx="82">
                  <c:v>224</c:v>
                </c:pt>
                <c:pt idx="83">
                  <c:v>208</c:v>
                </c:pt>
                <c:pt idx="84">
                  <c:v>152</c:v>
                </c:pt>
                <c:pt idx="85">
                  <c:v>208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108</c:v>
                </c:pt>
                <c:pt idx="90">
                  <c:v>208</c:v>
                </c:pt>
                <c:pt idx="91">
                  <c:v>208</c:v>
                </c:pt>
                <c:pt idx="92">
                  <c:v>104</c:v>
                </c:pt>
                <c:pt idx="93">
                  <c:v>104</c:v>
                </c:pt>
                <c:pt idx="94">
                  <c:v>104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252</c:v>
                </c:pt>
                <c:pt idx="99">
                  <c:v>252</c:v>
                </c:pt>
                <c:pt idx="100">
                  <c:v>252</c:v>
                </c:pt>
                <c:pt idx="101">
                  <c:v>48</c:v>
                </c:pt>
                <c:pt idx="102">
                  <c:v>148</c:v>
                </c:pt>
                <c:pt idx="103">
                  <c:v>48</c:v>
                </c:pt>
                <c:pt idx="104">
                  <c:v>244</c:v>
                </c:pt>
                <c:pt idx="105">
                  <c:v>144</c:v>
                </c:pt>
                <c:pt idx="106">
                  <c:v>144</c:v>
                </c:pt>
                <c:pt idx="107">
                  <c:v>108</c:v>
                </c:pt>
                <c:pt idx="108">
                  <c:v>8</c:v>
                </c:pt>
                <c:pt idx="109">
                  <c:v>8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236</c:v>
                </c:pt>
                <c:pt idx="114">
                  <c:v>236</c:v>
                </c:pt>
                <c:pt idx="115">
                  <c:v>236</c:v>
                </c:pt>
                <c:pt idx="116">
                  <c:v>188</c:v>
                </c:pt>
                <c:pt idx="117">
                  <c:v>188</c:v>
                </c:pt>
                <c:pt idx="118">
                  <c:v>32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244</c:v>
                </c:pt>
                <c:pt idx="123">
                  <c:v>244</c:v>
                </c:pt>
                <c:pt idx="124">
                  <c:v>244</c:v>
                </c:pt>
                <c:pt idx="125">
                  <c:v>128</c:v>
                </c:pt>
                <c:pt idx="126">
                  <c:v>228</c:v>
                </c:pt>
                <c:pt idx="127">
                  <c:v>128</c:v>
                </c:pt>
                <c:pt idx="128">
                  <c:v>180</c:v>
                </c:pt>
                <c:pt idx="129">
                  <c:v>180</c:v>
                </c:pt>
                <c:pt idx="130">
                  <c:v>180</c:v>
                </c:pt>
                <c:pt idx="131">
                  <c:v>220</c:v>
                </c:pt>
                <c:pt idx="132">
                  <c:v>220</c:v>
                </c:pt>
                <c:pt idx="133">
                  <c:v>32</c:v>
                </c:pt>
                <c:pt idx="134">
                  <c:v>158</c:v>
                </c:pt>
                <c:pt idx="135">
                  <c:v>158</c:v>
                </c:pt>
                <c:pt idx="136">
                  <c:v>158</c:v>
                </c:pt>
                <c:pt idx="137">
                  <c:v>134</c:v>
                </c:pt>
                <c:pt idx="138">
                  <c:v>84</c:v>
                </c:pt>
                <c:pt idx="139">
                  <c:v>84</c:v>
                </c:pt>
                <c:pt idx="140">
                  <c:v>254</c:v>
                </c:pt>
                <c:pt idx="141">
                  <c:v>254</c:v>
                </c:pt>
                <c:pt idx="142">
                  <c:v>254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174</c:v>
                </c:pt>
                <c:pt idx="147">
                  <c:v>174</c:v>
                </c:pt>
                <c:pt idx="148">
                  <c:v>174</c:v>
                </c:pt>
                <c:pt idx="149">
                  <c:v>100</c:v>
                </c:pt>
                <c:pt idx="150">
                  <c:v>150</c:v>
                </c:pt>
                <c:pt idx="151">
                  <c:v>100</c:v>
                </c:pt>
                <c:pt idx="152">
                  <c:v>70</c:v>
                </c:pt>
                <c:pt idx="153">
                  <c:v>70</c:v>
                </c:pt>
                <c:pt idx="15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F-4B31-8D48-BDF2997E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904143"/>
        <c:axId val="1012905583"/>
      </c:lineChart>
      <c:catAx>
        <c:axId val="101290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05583"/>
        <c:crosses val="autoZero"/>
        <c:auto val="1"/>
        <c:lblAlgn val="ctr"/>
        <c:lblOffset val="100"/>
        <c:noMultiLvlLbl val="0"/>
      </c:catAx>
      <c:valAx>
        <c:axId val="10129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0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ExtrV!$Z$349</c:f>
              <c:strCache>
                <c:ptCount val="1"/>
                <c:pt idx="0">
                  <c:v>DF-ExtrV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993657042869642E-2"/>
                  <c:y val="-6.0601851851851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ExtrV!$Y$350:$Y$399</c:f>
            </c:numRef>
          </c:xVal>
          <c:yVal>
            <c:numRef>
              <c:f>ExtrV!$Z$350:$Z$399</c:f>
            </c:numRef>
          </c:yVal>
          <c:smooth val="0"/>
          <c:extLst>
            <c:ext xmlns:c16="http://schemas.microsoft.com/office/drawing/2014/chart" uri="{C3380CC4-5D6E-409C-BE32-E72D297353CC}">
              <c16:uniqueId val="{00000001-EC6B-4769-9C42-58E4EDC7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905743"/>
        <c:axId val="1943905263"/>
      </c:scatterChart>
      <c:valAx>
        <c:axId val="19439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05263"/>
        <c:crosses val="autoZero"/>
        <c:crossBetween val="midCat"/>
      </c:valAx>
      <c:valAx>
        <c:axId val="19439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0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ExtrV!$AE$31</c:f>
              <c:strCache>
                <c:ptCount val="1"/>
                <c:pt idx="0">
                  <c:v>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3329177602799649"/>
                  <c:y val="-3.1077573636628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ExtrV!$AD$32:$AD$340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968</c:v>
                </c:pt>
                <c:pt idx="4">
                  <c:v>0</c:v>
                </c:pt>
                <c:pt idx="5">
                  <c:v>968</c:v>
                </c:pt>
                <c:pt idx="6">
                  <c:v>1274</c:v>
                </c:pt>
                <c:pt idx="7">
                  <c:v>1274</c:v>
                </c:pt>
                <c:pt idx="8">
                  <c:v>1174</c:v>
                </c:pt>
                <c:pt idx="9">
                  <c:v>1430</c:v>
                </c:pt>
                <c:pt idx="10">
                  <c:v>1430</c:v>
                </c:pt>
                <c:pt idx="11">
                  <c:v>1430</c:v>
                </c:pt>
                <c:pt idx="12">
                  <c:v>1492</c:v>
                </c:pt>
                <c:pt idx="13">
                  <c:v>1492</c:v>
                </c:pt>
                <c:pt idx="14">
                  <c:v>1492</c:v>
                </c:pt>
                <c:pt idx="15">
                  <c:v>1492</c:v>
                </c:pt>
                <c:pt idx="16">
                  <c:v>1558</c:v>
                </c:pt>
                <c:pt idx="17">
                  <c:v>1551</c:v>
                </c:pt>
                <c:pt idx="18">
                  <c:v>1551</c:v>
                </c:pt>
                <c:pt idx="19">
                  <c:v>1601</c:v>
                </c:pt>
                <c:pt idx="20">
                  <c:v>1601</c:v>
                </c:pt>
                <c:pt idx="21">
                  <c:v>1608</c:v>
                </c:pt>
                <c:pt idx="22">
                  <c:v>1645</c:v>
                </c:pt>
                <c:pt idx="23">
                  <c:v>1645</c:v>
                </c:pt>
                <c:pt idx="24">
                  <c:v>1645</c:v>
                </c:pt>
                <c:pt idx="25">
                  <c:v>1670</c:v>
                </c:pt>
                <c:pt idx="26">
                  <c:v>1670</c:v>
                </c:pt>
                <c:pt idx="27">
                  <c:v>1667</c:v>
                </c:pt>
                <c:pt idx="28">
                  <c:v>1695</c:v>
                </c:pt>
                <c:pt idx="29">
                  <c:v>1614</c:v>
                </c:pt>
                <c:pt idx="30">
                  <c:v>1695</c:v>
                </c:pt>
                <c:pt idx="31">
                  <c:v>1720</c:v>
                </c:pt>
                <c:pt idx="32">
                  <c:v>1720</c:v>
                </c:pt>
                <c:pt idx="33">
                  <c:v>1639</c:v>
                </c:pt>
                <c:pt idx="34">
                  <c:v>1739</c:v>
                </c:pt>
                <c:pt idx="35">
                  <c:v>1739</c:v>
                </c:pt>
                <c:pt idx="36">
                  <c:v>1739</c:v>
                </c:pt>
                <c:pt idx="37">
                  <c:v>1761</c:v>
                </c:pt>
                <c:pt idx="38">
                  <c:v>1757</c:v>
                </c:pt>
                <c:pt idx="39">
                  <c:v>1757</c:v>
                </c:pt>
                <c:pt idx="40">
                  <c:v>1757</c:v>
                </c:pt>
                <c:pt idx="41">
                  <c:v>1786</c:v>
                </c:pt>
                <c:pt idx="42">
                  <c:v>1786</c:v>
                </c:pt>
                <c:pt idx="43">
                  <c:v>1786</c:v>
                </c:pt>
                <c:pt idx="44">
                  <c:v>1804</c:v>
                </c:pt>
                <c:pt idx="45">
                  <c:v>1804</c:v>
                </c:pt>
                <c:pt idx="46">
                  <c:v>1803</c:v>
                </c:pt>
                <c:pt idx="47">
                  <c:v>1824</c:v>
                </c:pt>
                <c:pt idx="48">
                  <c:v>1824</c:v>
                </c:pt>
                <c:pt idx="49">
                  <c:v>1824</c:v>
                </c:pt>
                <c:pt idx="50">
                  <c:v>1835</c:v>
                </c:pt>
                <c:pt idx="51">
                  <c:v>1835</c:v>
                </c:pt>
                <c:pt idx="52">
                  <c:v>1835</c:v>
                </c:pt>
                <c:pt idx="53">
                  <c:v>1851</c:v>
                </c:pt>
                <c:pt idx="54">
                  <c:v>1851</c:v>
                </c:pt>
                <c:pt idx="55">
                  <c:v>1853</c:v>
                </c:pt>
                <c:pt idx="56">
                  <c:v>1865</c:v>
                </c:pt>
                <c:pt idx="57">
                  <c:v>1867</c:v>
                </c:pt>
                <c:pt idx="58">
                  <c:v>1865</c:v>
                </c:pt>
                <c:pt idx="59">
                  <c:v>1885</c:v>
                </c:pt>
                <c:pt idx="60">
                  <c:v>1885</c:v>
                </c:pt>
                <c:pt idx="61">
                  <c:v>1885</c:v>
                </c:pt>
                <c:pt idx="62">
                  <c:v>1912</c:v>
                </c:pt>
                <c:pt idx="63">
                  <c:v>1912</c:v>
                </c:pt>
                <c:pt idx="64">
                  <c:v>1912</c:v>
                </c:pt>
                <c:pt idx="65">
                  <c:v>1934</c:v>
                </c:pt>
                <c:pt idx="66">
                  <c:v>1934</c:v>
                </c:pt>
                <c:pt idx="67">
                  <c:v>1934</c:v>
                </c:pt>
                <c:pt idx="68">
                  <c:v>1947</c:v>
                </c:pt>
                <c:pt idx="69">
                  <c:v>1947</c:v>
                </c:pt>
                <c:pt idx="70">
                  <c:v>1947</c:v>
                </c:pt>
                <c:pt idx="71">
                  <c:v>1965</c:v>
                </c:pt>
                <c:pt idx="72">
                  <c:v>1965</c:v>
                </c:pt>
                <c:pt idx="73">
                  <c:v>1965</c:v>
                </c:pt>
                <c:pt idx="74">
                  <c:v>1978</c:v>
                </c:pt>
                <c:pt idx="75">
                  <c:v>1978</c:v>
                </c:pt>
                <c:pt idx="76">
                  <c:v>1979</c:v>
                </c:pt>
                <c:pt idx="77">
                  <c:v>1993</c:v>
                </c:pt>
                <c:pt idx="78">
                  <c:v>1993</c:v>
                </c:pt>
                <c:pt idx="79">
                  <c:v>1993</c:v>
                </c:pt>
                <c:pt idx="80">
                  <c:v>2013</c:v>
                </c:pt>
                <c:pt idx="81">
                  <c:v>2013</c:v>
                </c:pt>
                <c:pt idx="82">
                  <c:v>2013</c:v>
                </c:pt>
                <c:pt idx="83">
                  <c:v>2024</c:v>
                </c:pt>
                <c:pt idx="84">
                  <c:v>2025</c:v>
                </c:pt>
                <c:pt idx="85">
                  <c:v>2024</c:v>
                </c:pt>
                <c:pt idx="86">
                  <c:v>2037</c:v>
                </c:pt>
                <c:pt idx="87">
                  <c:v>2037</c:v>
                </c:pt>
                <c:pt idx="88">
                  <c:v>2037</c:v>
                </c:pt>
                <c:pt idx="89">
                  <c:v>2052</c:v>
                </c:pt>
                <c:pt idx="90">
                  <c:v>2052</c:v>
                </c:pt>
                <c:pt idx="91">
                  <c:v>2052</c:v>
                </c:pt>
                <c:pt idx="92">
                  <c:v>2061</c:v>
                </c:pt>
                <c:pt idx="93">
                  <c:v>2061</c:v>
                </c:pt>
                <c:pt idx="94">
                  <c:v>2061</c:v>
                </c:pt>
                <c:pt idx="95">
                  <c:v>2070</c:v>
                </c:pt>
                <c:pt idx="96">
                  <c:v>2070</c:v>
                </c:pt>
                <c:pt idx="97">
                  <c:v>2070</c:v>
                </c:pt>
                <c:pt idx="98">
                  <c:v>2078</c:v>
                </c:pt>
                <c:pt idx="99">
                  <c:v>2078</c:v>
                </c:pt>
                <c:pt idx="100">
                  <c:v>2078</c:v>
                </c:pt>
                <c:pt idx="101">
                  <c:v>2087</c:v>
                </c:pt>
                <c:pt idx="102">
                  <c:v>2087</c:v>
                </c:pt>
                <c:pt idx="103">
                  <c:v>2087</c:v>
                </c:pt>
                <c:pt idx="104">
                  <c:v>2096</c:v>
                </c:pt>
                <c:pt idx="105">
                  <c:v>2096</c:v>
                </c:pt>
                <c:pt idx="106">
                  <c:v>2096</c:v>
                </c:pt>
                <c:pt idx="107">
                  <c:v>2102</c:v>
                </c:pt>
                <c:pt idx="108">
                  <c:v>2102</c:v>
                </c:pt>
                <c:pt idx="109">
                  <c:v>2102</c:v>
                </c:pt>
                <c:pt idx="110">
                  <c:v>2109</c:v>
                </c:pt>
                <c:pt idx="111">
                  <c:v>2109</c:v>
                </c:pt>
                <c:pt idx="112">
                  <c:v>2109</c:v>
                </c:pt>
                <c:pt idx="113">
                  <c:v>2114</c:v>
                </c:pt>
                <c:pt idx="114">
                  <c:v>2114</c:v>
                </c:pt>
                <c:pt idx="115">
                  <c:v>2114</c:v>
                </c:pt>
                <c:pt idx="116">
                  <c:v>2122</c:v>
                </c:pt>
                <c:pt idx="117">
                  <c:v>2122</c:v>
                </c:pt>
                <c:pt idx="118">
                  <c:v>2123</c:v>
                </c:pt>
                <c:pt idx="119">
                  <c:v>2134</c:v>
                </c:pt>
                <c:pt idx="120">
                  <c:v>2134</c:v>
                </c:pt>
                <c:pt idx="121">
                  <c:v>2134</c:v>
                </c:pt>
                <c:pt idx="122">
                  <c:v>2146</c:v>
                </c:pt>
                <c:pt idx="123">
                  <c:v>2146</c:v>
                </c:pt>
                <c:pt idx="124">
                  <c:v>2146</c:v>
                </c:pt>
                <c:pt idx="125">
                  <c:v>2157</c:v>
                </c:pt>
                <c:pt idx="126">
                  <c:v>2157</c:v>
                </c:pt>
                <c:pt idx="127">
                  <c:v>2157</c:v>
                </c:pt>
                <c:pt idx="128">
                  <c:v>2165</c:v>
                </c:pt>
                <c:pt idx="129">
                  <c:v>2165</c:v>
                </c:pt>
                <c:pt idx="130">
                  <c:v>2165</c:v>
                </c:pt>
                <c:pt idx="131">
                  <c:v>2175</c:v>
                </c:pt>
                <c:pt idx="132">
                  <c:v>2175</c:v>
                </c:pt>
                <c:pt idx="133">
                  <c:v>2176</c:v>
                </c:pt>
                <c:pt idx="134">
                  <c:v>2180</c:v>
                </c:pt>
                <c:pt idx="135">
                  <c:v>2180</c:v>
                </c:pt>
                <c:pt idx="136">
                  <c:v>2180</c:v>
                </c:pt>
                <c:pt idx="137">
                  <c:v>2184</c:v>
                </c:pt>
                <c:pt idx="138">
                  <c:v>2184</c:v>
                </c:pt>
                <c:pt idx="139">
                  <c:v>2184</c:v>
                </c:pt>
                <c:pt idx="140">
                  <c:v>2189</c:v>
                </c:pt>
                <c:pt idx="141">
                  <c:v>2189</c:v>
                </c:pt>
                <c:pt idx="142">
                  <c:v>2189</c:v>
                </c:pt>
                <c:pt idx="143">
                  <c:v>2192</c:v>
                </c:pt>
                <c:pt idx="144">
                  <c:v>2192</c:v>
                </c:pt>
                <c:pt idx="145">
                  <c:v>2192</c:v>
                </c:pt>
                <c:pt idx="146">
                  <c:v>2194</c:v>
                </c:pt>
                <c:pt idx="147">
                  <c:v>2194</c:v>
                </c:pt>
                <c:pt idx="148">
                  <c:v>2194</c:v>
                </c:pt>
                <c:pt idx="149">
                  <c:v>2198</c:v>
                </c:pt>
                <c:pt idx="150">
                  <c:v>2198</c:v>
                </c:pt>
                <c:pt idx="151">
                  <c:v>2198</c:v>
                </c:pt>
                <c:pt idx="152">
                  <c:v>2203</c:v>
                </c:pt>
                <c:pt idx="153">
                  <c:v>2203</c:v>
                </c:pt>
                <c:pt idx="154">
                  <c:v>2203</c:v>
                </c:pt>
              </c:numCache>
            </c:numRef>
          </c:xVal>
          <c:yVal>
            <c:numRef>
              <c:f>ExtrV!$AE$32:$AE$340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2.9</c:v>
                </c:pt>
                <c:pt idx="17">
                  <c:v>2.9</c:v>
                </c:pt>
                <c:pt idx="18">
                  <c:v>2.9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4.3</c:v>
                </c:pt>
                <c:pt idx="23">
                  <c:v>4.3</c:v>
                </c:pt>
                <c:pt idx="24">
                  <c:v>4.3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5.6</c:v>
                </c:pt>
                <c:pt idx="29">
                  <c:v>5.6</c:v>
                </c:pt>
                <c:pt idx="30">
                  <c:v>5.6</c:v>
                </c:pt>
                <c:pt idx="31">
                  <c:v>6.4</c:v>
                </c:pt>
                <c:pt idx="32">
                  <c:v>6.4</c:v>
                </c:pt>
                <c:pt idx="33">
                  <c:v>6.4</c:v>
                </c:pt>
                <c:pt idx="34">
                  <c:v>7.1</c:v>
                </c:pt>
                <c:pt idx="35">
                  <c:v>7.1</c:v>
                </c:pt>
                <c:pt idx="36">
                  <c:v>7.1</c:v>
                </c:pt>
                <c:pt idx="37">
                  <c:v>7.6</c:v>
                </c:pt>
                <c:pt idx="38">
                  <c:v>7.6</c:v>
                </c:pt>
                <c:pt idx="39">
                  <c:v>7.6</c:v>
                </c:pt>
                <c:pt idx="40">
                  <c:v>7.6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  <c:pt idx="47">
                  <c:v>10.7</c:v>
                </c:pt>
                <c:pt idx="48">
                  <c:v>10.7</c:v>
                </c:pt>
                <c:pt idx="49">
                  <c:v>10.7</c:v>
                </c:pt>
                <c:pt idx="50">
                  <c:v>11.5</c:v>
                </c:pt>
                <c:pt idx="51">
                  <c:v>11.5</c:v>
                </c:pt>
                <c:pt idx="52">
                  <c:v>11.5</c:v>
                </c:pt>
                <c:pt idx="53">
                  <c:v>12.6</c:v>
                </c:pt>
                <c:pt idx="54">
                  <c:v>12.6</c:v>
                </c:pt>
                <c:pt idx="55">
                  <c:v>12.6</c:v>
                </c:pt>
                <c:pt idx="56">
                  <c:v>13.3</c:v>
                </c:pt>
                <c:pt idx="57">
                  <c:v>13.3</c:v>
                </c:pt>
                <c:pt idx="58">
                  <c:v>13.3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16.3</c:v>
                </c:pt>
                <c:pt idx="63">
                  <c:v>16.3</c:v>
                </c:pt>
                <c:pt idx="64">
                  <c:v>16.3</c:v>
                </c:pt>
                <c:pt idx="65">
                  <c:v>18.399999999999999</c:v>
                </c:pt>
                <c:pt idx="66">
                  <c:v>18.399999999999999</c:v>
                </c:pt>
                <c:pt idx="67">
                  <c:v>18.399999999999999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22.8</c:v>
                </c:pt>
                <c:pt idx="72">
                  <c:v>22.8</c:v>
                </c:pt>
                <c:pt idx="73">
                  <c:v>22.8</c:v>
                </c:pt>
                <c:pt idx="74">
                  <c:v>24.5</c:v>
                </c:pt>
                <c:pt idx="75">
                  <c:v>24.5</c:v>
                </c:pt>
                <c:pt idx="76">
                  <c:v>24.5</c:v>
                </c:pt>
                <c:pt idx="77">
                  <c:v>26.4</c:v>
                </c:pt>
                <c:pt idx="78">
                  <c:v>26.4</c:v>
                </c:pt>
                <c:pt idx="79">
                  <c:v>26.4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30.4</c:v>
                </c:pt>
                <c:pt idx="84">
                  <c:v>30.4</c:v>
                </c:pt>
                <c:pt idx="85">
                  <c:v>30.4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41.3</c:v>
                </c:pt>
                <c:pt idx="99">
                  <c:v>41.3</c:v>
                </c:pt>
                <c:pt idx="100">
                  <c:v>41.3</c:v>
                </c:pt>
                <c:pt idx="101">
                  <c:v>43.4</c:v>
                </c:pt>
                <c:pt idx="102">
                  <c:v>43.4</c:v>
                </c:pt>
                <c:pt idx="103">
                  <c:v>43.4</c:v>
                </c:pt>
                <c:pt idx="104">
                  <c:v>45.8</c:v>
                </c:pt>
                <c:pt idx="105">
                  <c:v>45.8</c:v>
                </c:pt>
                <c:pt idx="106">
                  <c:v>45.8</c:v>
                </c:pt>
                <c:pt idx="107">
                  <c:v>47.3</c:v>
                </c:pt>
                <c:pt idx="108">
                  <c:v>47.3</c:v>
                </c:pt>
                <c:pt idx="109">
                  <c:v>47.3</c:v>
                </c:pt>
                <c:pt idx="110">
                  <c:v>48.9</c:v>
                </c:pt>
                <c:pt idx="111">
                  <c:v>48.9</c:v>
                </c:pt>
                <c:pt idx="112">
                  <c:v>48.9</c:v>
                </c:pt>
                <c:pt idx="113">
                  <c:v>50.5</c:v>
                </c:pt>
                <c:pt idx="114">
                  <c:v>50.5</c:v>
                </c:pt>
                <c:pt idx="115">
                  <c:v>50.5</c:v>
                </c:pt>
                <c:pt idx="116">
                  <c:v>52.5</c:v>
                </c:pt>
                <c:pt idx="117">
                  <c:v>52.5</c:v>
                </c:pt>
                <c:pt idx="118">
                  <c:v>52.5</c:v>
                </c:pt>
                <c:pt idx="119">
                  <c:v>55.4</c:v>
                </c:pt>
                <c:pt idx="120">
                  <c:v>55.4</c:v>
                </c:pt>
                <c:pt idx="121">
                  <c:v>55.4</c:v>
                </c:pt>
                <c:pt idx="122">
                  <c:v>58.7</c:v>
                </c:pt>
                <c:pt idx="123">
                  <c:v>58.7</c:v>
                </c:pt>
                <c:pt idx="124">
                  <c:v>58.7</c:v>
                </c:pt>
                <c:pt idx="125">
                  <c:v>61.4</c:v>
                </c:pt>
                <c:pt idx="126">
                  <c:v>61.4</c:v>
                </c:pt>
                <c:pt idx="127">
                  <c:v>61.4</c:v>
                </c:pt>
                <c:pt idx="128">
                  <c:v>63.5</c:v>
                </c:pt>
                <c:pt idx="129">
                  <c:v>63.5</c:v>
                </c:pt>
                <c:pt idx="130">
                  <c:v>63.5</c:v>
                </c:pt>
                <c:pt idx="131">
                  <c:v>66.2</c:v>
                </c:pt>
                <c:pt idx="132">
                  <c:v>66.2</c:v>
                </c:pt>
                <c:pt idx="133">
                  <c:v>66.2</c:v>
                </c:pt>
                <c:pt idx="134">
                  <c:v>68.5</c:v>
                </c:pt>
                <c:pt idx="135">
                  <c:v>68.5</c:v>
                </c:pt>
                <c:pt idx="136">
                  <c:v>68.5</c:v>
                </c:pt>
                <c:pt idx="137">
                  <c:v>70.400000000000006</c:v>
                </c:pt>
                <c:pt idx="138">
                  <c:v>70.400000000000006</c:v>
                </c:pt>
                <c:pt idx="139">
                  <c:v>70.400000000000006</c:v>
                </c:pt>
                <c:pt idx="140">
                  <c:v>73.3</c:v>
                </c:pt>
                <c:pt idx="141">
                  <c:v>73.3</c:v>
                </c:pt>
                <c:pt idx="142">
                  <c:v>73.3</c:v>
                </c:pt>
                <c:pt idx="143">
                  <c:v>74.3</c:v>
                </c:pt>
                <c:pt idx="144">
                  <c:v>74.3</c:v>
                </c:pt>
                <c:pt idx="145">
                  <c:v>74.3</c:v>
                </c:pt>
                <c:pt idx="146">
                  <c:v>75.7</c:v>
                </c:pt>
                <c:pt idx="147">
                  <c:v>75.7</c:v>
                </c:pt>
                <c:pt idx="148">
                  <c:v>75.7</c:v>
                </c:pt>
                <c:pt idx="149">
                  <c:v>77.5</c:v>
                </c:pt>
                <c:pt idx="150">
                  <c:v>77.5</c:v>
                </c:pt>
                <c:pt idx="151">
                  <c:v>77.5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4-48A3-A4E4-BA97F48D5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169407"/>
        <c:axId val="1869170367"/>
      </c:scatterChart>
      <c:valAx>
        <c:axId val="186916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70367"/>
        <c:crosses val="autoZero"/>
        <c:crossBetween val="midCat"/>
      </c:valAx>
      <c:valAx>
        <c:axId val="18691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6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ExtrV!$AF$502</c:f>
              <c:strCache>
                <c:ptCount val="1"/>
                <c:pt idx="0">
                  <c:v>Calc 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8951123498459056E-2"/>
                  <c:y val="0.195547131396468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ExtrV!$AE$503:$AE$651</c:f>
              <c:numCache>
                <c:formatCode>General</c:formatCode>
                <c:ptCount val="149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5.6</c:v>
                </c:pt>
                <c:pt idx="25">
                  <c:v>5.6</c:v>
                </c:pt>
                <c:pt idx="26">
                  <c:v>6.4</c:v>
                </c:pt>
                <c:pt idx="27">
                  <c:v>6.4</c:v>
                </c:pt>
                <c:pt idx="28">
                  <c:v>7.1</c:v>
                </c:pt>
                <c:pt idx="29">
                  <c:v>7.1</c:v>
                </c:pt>
                <c:pt idx="30">
                  <c:v>7.1</c:v>
                </c:pt>
                <c:pt idx="31">
                  <c:v>7.6</c:v>
                </c:pt>
                <c:pt idx="32">
                  <c:v>7.6</c:v>
                </c:pt>
                <c:pt idx="33">
                  <c:v>7.6</c:v>
                </c:pt>
                <c:pt idx="34">
                  <c:v>7.6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10.7</c:v>
                </c:pt>
                <c:pt idx="42">
                  <c:v>10.7</c:v>
                </c:pt>
                <c:pt idx="43">
                  <c:v>10.7</c:v>
                </c:pt>
                <c:pt idx="44">
                  <c:v>11.5</c:v>
                </c:pt>
                <c:pt idx="45">
                  <c:v>11.5</c:v>
                </c:pt>
                <c:pt idx="46">
                  <c:v>11.5</c:v>
                </c:pt>
                <c:pt idx="47">
                  <c:v>12.6</c:v>
                </c:pt>
                <c:pt idx="48">
                  <c:v>12.6</c:v>
                </c:pt>
                <c:pt idx="49">
                  <c:v>12.6</c:v>
                </c:pt>
                <c:pt idx="50">
                  <c:v>13.3</c:v>
                </c:pt>
                <c:pt idx="51">
                  <c:v>13.3</c:v>
                </c:pt>
                <c:pt idx="52">
                  <c:v>13.3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16.3</c:v>
                </c:pt>
                <c:pt idx="57">
                  <c:v>16.3</c:v>
                </c:pt>
                <c:pt idx="58">
                  <c:v>16.3</c:v>
                </c:pt>
                <c:pt idx="59">
                  <c:v>18.399999999999999</c:v>
                </c:pt>
                <c:pt idx="60">
                  <c:v>18.399999999999999</c:v>
                </c:pt>
                <c:pt idx="61">
                  <c:v>18.399999999999999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22.8</c:v>
                </c:pt>
                <c:pt idx="66">
                  <c:v>22.8</c:v>
                </c:pt>
                <c:pt idx="67">
                  <c:v>22.8</c:v>
                </c:pt>
                <c:pt idx="68">
                  <c:v>24.5</c:v>
                </c:pt>
                <c:pt idx="69">
                  <c:v>24.5</c:v>
                </c:pt>
                <c:pt idx="70">
                  <c:v>24.5</c:v>
                </c:pt>
                <c:pt idx="71">
                  <c:v>26.4</c:v>
                </c:pt>
                <c:pt idx="72">
                  <c:v>26.4</c:v>
                </c:pt>
                <c:pt idx="73">
                  <c:v>26.4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30.4</c:v>
                </c:pt>
                <c:pt idx="78">
                  <c:v>30.4</c:v>
                </c:pt>
                <c:pt idx="79">
                  <c:v>30.4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36.799999999999997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41.3</c:v>
                </c:pt>
                <c:pt idx="93">
                  <c:v>41.3</c:v>
                </c:pt>
                <c:pt idx="94">
                  <c:v>41.3</c:v>
                </c:pt>
                <c:pt idx="95">
                  <c:v>43.4</c:v>
                </c:pt>
                <c:pt idx="96">
                  <c:v>43.4</c:v>
                </c:pt>
                <c:pt idx="97">
                  <c:v>43.4</c:v>
                </c:pt>
                <c:pt idx="98">
                  <c:v>45.8</c:v>
                </c:pt>
                <c:pt idx="99">
                  <c:v>45.8</c:v>
                </c:pt>
                <c:pt idx="100">
                  <c:v>45.8</c:v>
                </c:pt>
                <c:pt idx="101">
                  <c:v>47.3</c:v>
                </c:pt>
                <c:pt idx="102">
                  <c:v>47.3</c:v>
                </c:pt>
                <c:pt idx="103">
                  <c:v>47.3</c:v>
                </c:pt>
                <c:pt idx="104">
                  <c:v>48.9</c:v>
                </c:pt>
                <c:pt idx="105">
                  <c:v>48.9</c:v>
                </c:pt>
                <c:pt idx="106">
                  <c:v>48.9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52.5</c:v>
                </c:pt>
                <c:pt idx="111">
                  <c:v>52.5</c:v>
                </c:pt>
                <c:pt idx="112">
                  <c:v>52.5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58.7</c:v>
                </c:pt>
                <c:pt idx="117">
                  <c:v>58.7</c:v>
                </c:pt>
                <c:pt idx="118">
                  <c:v>58.7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63.5</c:v>
                </c:pt>
                <c:pt idx="123">
                  <c:v>63.5</c:v>
                </c:pt>
                <c:pt idx="124">
                  <c:v>63.5</c:v>
                </c:pt>
                <c:pt idx="125">
                  <c:v>66.2</c:v>
                </c:pt>
                <c:pt idx="126">
                  <c:v>66.2</c:v>
                </c:pt>
                <c:pt idx="127">
                  <c:v>66.2</c:v>
                </c:pt>
                <c:pt idx="128">
                  <c:v>68.5</c:v>
                </c:pt>
                <c:pt idx="129">
                  <c:v>68.5</c:v>
                </c:pt>
                <c:pt idx="130">
                  <c:v>68.5</c:v>
                </c:pt>
                <c:pt idx="131">
                  <c:v>70.400000000000006</c:v>
                </c:pt>
                <c:pt idx="132">
                  <c:v>70.400000000000006</c:v>
                </c:pt>
                <c:pt idx="133">
                  <c:v>70.400000000000006</c:v>
                </c:pt>
                <c:pt idx="134">
                  <c:v>73.3</c:v>
                </c:pt>
                <c:pt idx="135">
                  <c:v>73.3</c:v>
                </c:pt>
                <c:pt idx="136">
                  <c:v>73.3</c:v>
                </c:pt>
                <c:pt idx="137">
                  <c:v>74.3</c:v>
                </c:pt>
                <c:pt idx="138">
                  <c:v>74.3</c:v>
                </c:pt>
                <c:pt idx="139">
                  <c:v>74.3</c:v>
                </c:pt>
                <c:pt idx="140">
                  <c:v>75.7</c:v>
                </c:pt>
                <c:pt idx="141">
                  <c:v>75.7</c:v>
                </c:pt>
                <c:pt idx="142">
                  <c:v>75.7</c:v>
                </c:pt>
                <c:pt idx="143">
                  <c:v>77.5</c:v>
                </c:pt>
                <c:pt idx="144">
                  <c:v>77.5</c:v>
                </c:pt>
                <c:pt idx="145">
                  <c:v>77.5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</c:numCache>
            </c:numRef>
          </c:xVal>
          <c:yVal>
            <c:numRef>
              <c:f>ExtrV!$AF$503:$AF$651</c:f>
              <c:numCache>
                <c:formatCode>General</c:formatCode>
                <c:ptCount val="149"/>
                <c:pt idx="0">
                  <c:v>968</c:v>
                </c:pt>
                <c:pt idx="1">
                  <c:v>968</c:v>
                </c:pt>
                <c:pt idx="2">
                  <c:v>1274</c:v>
                </c:pt>
                <c:pt idx="3">
                  <c:v>1274</c:v>
                </c:pt>
                <c:pt idx="4">
                  <c:v>1174</c:v>
                </c:pt>
                <c:pt idx="5">
                  <c:v>1430</c:v>
                </c:pt>
                <c:pt idx="6">
                  <c:v>1430</c:v>
                </c:pt>
                <c:pt idx="7">
                  <c:v>1430</c:v>
                </c:pt>
                <c:pt idx="8">
                  <c:v>1492</c:v>
                </c:pt>
                <c:pt idx="9">
                  <c:v>1492</c:v>
                </c:pt>
                <c:pt idx="10">
                  <c:v>1492</c:v>
                </c:pt>
                <c:pt idx="11">
                  <c:v>1492</c:v>
                </c:pt>
                <c:pt idx="12">
                  <c:v>1558</c:v>
                </c:pt>
                <c:pt idx="13">
                  <c:v>1551</c:v>
                </c:pt>
                <c:pt idx="14">
                  <c:v>1551</c:v>
                </c:pt>
                <c:pt idx="15">
                  <c:v>1601</c:v>
                </c:pt>
                <c:pt idx="16">
                  <c:v>1601</c:v>
                </c:pt>
                <c:pt idx="17">
                  <c:v>1608</c:v>
                </c:pt>
                <c:pt idx="18">
                  <c:v>1645</c:v>
                </c:pt>
                <c:pt idx="19">
                  <c:v>1645</c:v>
                </c:pt>
                <c:pt idx="20">
                  <c:v>1645</c:v>
                </c:pt>
                <c:pt idx="21">
                  <c:v>1670</c:v>
                </c:pt>
                <c:pt idx="22">
                  <c:v>1670</c:v>
                </c:pt>
                <c:pt idx="23">
                  <c:v>1667</c:v>
                </c:pt>
                <c:pt idx="24">
                  <c:v>1695</c:v>
                </c:pt>
                <c:pt idx="25">
                  <c:v>1695</c:v>
                </c:pt>
                <c:pt idx="26">
                  <c:v>1720</c:v>
                </c:pt>
                <c:pt idx="27">
                  <c:v>1720</c:v>
                </c:pt>
                <c:pt idx="28">
                  <c:v>1739</c:v>
                </c:pt>
                <c:pt idx="29">
                  <c:v>1739</c:v>
                </c:pt>
                <c:pt idx="30">
                  <c:v>1739</c:v>
                </c:pt>
                <c:pt idx="31">
                  <c:v>1761</c:v>
                </c:pt>
                <c:pt idx="32">
                  <c:v>1757</c:v>
                </c:pt>
                <c:pt idx="33">
                  <c:v>1757</c:v>
                </c:pt>
                <c:pt idx="34">
                  <c:v>1757</c:v>
                </c:pt>
                <c:pt idx="35">
                  <c:v>1786</c:v>
                </c:pt>
                <c:pt idx="36">
                  <c:v>1786</c:v>
                </c:pt>
                <c:pt idx="37">
                  <c:v>1786</c:v>
                </c:pt>
                <c:pt idx="38">
                  <c:v>1804</c:v>
                </c:pt>
                <c:pt idx="39">
                  <c:v>1804</c:v>
                </c:pt>
                <c:pt idx="40">
                  <c:v>1803</c:v>
                </c:pt>
                <c:pt idx="41">
                  <c:v>1824</c:v>
                </c:pt>
                <c:pt idx="42">
                  <c:v>1824</c:v>
                </c:pt>
                <c:pt idx="43">
                  <c:v>1824</c:v>
                </c:pt>
                <c:pt idx="44">
                  <c:v>1835</c:v>
                </c:pt>
                <c:pt idx="45">
                  <c:v>1835</c:v>
                </c:pt>
                <c:pt idx="46">
                  <c:v>1835</c:v>
                </c:pt>
                <c:pt idx="47">
                  <c:v>1851</c:v>
                </c:pt>
                <c:pt idx="48">
                  <c:v>1851</c:v>
                </c:pt>
                <c:pt idx="49">
                  <c:v>1853</c:v>
                </c:pt>
                <c:pt idx="50">
                  <c:v>1865</c:v>
                </c:pt>
                <c:pt idx="51">
                  <c:v>1867</c:v>
                </c:pt>
                <c:pt idx="52">
                  <c:v>1865</c:v>
                </c:pt>
                <c:pt idx="53">
                  <c:v>1885</c:v>
                </c:pt>
                <c:pt idx="54">
                  <c:v>1885</c:v>
                </c:pt>
                <c:pt idx="55">
                  <c:v>1885</c:v>
                </c:pt>
                <c:pt idx="56">
                  <c:v>1912</c:v>
                </c:pt>
                <c:pt idx="57">
                  <c:v>1912</c:v>
                </c:pt>
                <c:pt idx="58">
                  <c:v>1912</c:v>
                </c:pt>
                <c:pt idx="59">
                  <c:v>1934</c:v>
                </c:pt>
                <c:pt idx="60">
                  <c:v>1934</c:v>
                </c:pt>
                <c:pt idx="61">
                  <c:v>1934</c:v>
                </c:pt>
                <c:pt idx="62">
                  <c:v>1947</c:v>
                </c:pt>
                <c:pt idx="63">
                  <c:v>1947</c:v>
                </c:pt>
                <c:pt idx="64">
                  <c:v>1947</c:v>
                </c:pt>
                <c:pt idx="65">
                  <c:v>1965</c:v>
                </c:pt>
                <c:pt idx="66">
                  <c:v>1965</c:v>
                </c:pt>
                <c:pt idx="67">
                  <c:v>1965</c:v>
                </c:pt>
                <c:pt idx="68">
                  <c:v>1978</c:v>
                </c:pt>
                <c:pt idx="69">
                  <c:v>1978</c:v>
                </c:pt>
                <c:pt idx="70">
                  <c:v>1979</c:v>
                </c:pt>
                <c:pt idx="71">
                  <c:v>1993</c:v>
                </c:pt>
                <c:pt idx="72">
                  <c:v>1993</c:v>
                </c:pt>
                <c:pt idx="73">
                  <c:v>1993</c:v>
                </c:pt>
                <c:pt idx="74">
                  <c:v>2013</c:v>
                </c:pt>
                <c:pt idx="75">
                  <c:v>2013</c:v>
                </c:pt>
                <c:pt idx="76">
                  <c:v>2013</c:v>
                </c:pt>
                <c:pt idx="77">
                  <c:v>2024</c:v>
                </c:pt>
                <c:pt idx="78">
                  <c:v>2025</c:v>
                </c:pt>
                <c:pt idx="79">
                  <c:v>2024</c:v>
                </c:pt>
                <c:pt idx="80">
                  <c:v>2037</c:v>
                </c:pt>
                <c:pt idx="81">
                  <c:v>2037</c:v>
                </c:pt>
                <c:pt idx="82">
                  <c:v>2037</c:v>
                </c:pt>
                <c:pt idx="83">
                  <c:v>2052</c:v>
                </c:pt>
                <c:pt idx="84">
                  <c:v>2052</c:v>
                </c:pt>
                <c:pt idx="85">
                  <c:v>2052</c:v>
                </c:pt>
                <c:pt idx="86">
                  <c:v>2061</c:v>
                </c:pt>
                <c:pt idx="87">
                  <c:v>2061</c:v>
                </c:pt>
                <c:pt idx="88">
                  <c:v>2061</c:v>
                </c:pt>
                <c:pt idx="89">
                  <c:v>2070</c:v>
                </c:pt>
                <c:pt idx="90">
                  <c:v>2070</c:v>
                </c:pt>
                <c:pt idx="91">
                  <c:v>2070</c:v>
                </c:pt>
                <c:pt idx="92">
                  <c:v>2078</c:v>
                </c:pt>
                <c:pt idx="93">
                  <c:v>2078</c:v>
                </c:pt>
                <c:pt idx="94">
                  <c:v>2078</c:v>
                </c:pt>
                <c:pt idx="95">
                  <c:v>2087</c:v>
                </c:pt>
                <c:pt idx="96">
                  <c:v>2087</c:v>
                </c:pt>
                <c:pt idx="97">
                  <c:v>2087</c:v>
                </c:pt>
                <c:pt idx="98">
                  <c:v>2096</c:v>
                </c:pt>
                <c:pt idx="99">
                  <c:v>2096</c:v>
                </c:pt>
                <c:pt idx="100">
                  <c:v>2096</c:v>
                </c:pt>
                <c:pt idx="101">
                  <c:v>2102</c:v>
                </c:pt>
                <c:pt idx="102">
                  <c:v>2102</c:v>
                </c:pt>
                <c:pt idx="103">
                  <c:v>2102</c:v>
                </c:pt>
                <c:pt idx="104">
                  <c:v>2109</c:v>
                </c:pt>
                <c:pt idx="105">
                  <c:v>2109</c:v>
                </c:pt>
                <c:pt idx="106">
                  <c:v>2109</c:v>
                </c:pt>
                <c:pt idx="107">
                  <c:v>2114</c:v>
                </c:pt>
                <c:pt idx="108">
                  <c:v>2114</c:v>
                </c:pt>
                <c:pt idx="109">
                  <c:v>2114</c:v>
                </c:pt>
                <c:pt idx="110">
                  <c:v>2122</c:v>
                </c:pt>
                <c:pt idx="111">
                  <c:v>2122</c:v>
                </c:pt>
                <c:pt idx="112">
                  <c:v>2123</c:v>
                </c:pt>
                <c:pt idx="113">
                  <c:v>2134</c:v>
                </c:pt>
                <c:pt idx="114">
                  <c:v>2134</c:v>
                </c:pt>
                <c:pt idx="115">
                  <c:v>2134</c:v>
                </c:pt>
                <c:pt idx="116">
                  <c:v>2146</c:v>
                </c:pt>
                <c:pt idx="117">
                  <c:v>2146</c:v>
                </c:pt>
                <c:pt idx="118">
                  <c:v>2146</c:v>
                </c:pt>
                <c:pt idx="119">
                  <c:v>2157</c:v>
                </c:pt>
                <c:pt idx="120">
                  <c:v>2157</c:v>
                </c:pt>
                <c:pt idx="121">
                  <c:v>2157</c:v>
                </c:pt>
                <c:pt idx="122">
                  <c:v>2165</c:v>
                </c:pt>
                <c:pt idx="123">
                  <c:v>2165</c:v>
                </c:pt>
                <c:pt idx="124">
                  <c:v>2165</c:v>
                </c:pt>
                <c:pt idx="125">
                  <c:v>2175</c:v>
                </c:pt>
                <c:pt idx="126">
                  <c:v>2175</c:v>
                </c:pt>
                <c:pt idx="127">
                  <c:v>2176</c:v>
                </c:pt>
                <c:pt idx="128">
                  <c:v>2180</c:v>
                </c:pt>
                <c:pt idx="129">
                  <c:v>2180</c:v>
                </c:pt>
                <c:pt idx="130">
                  <c:v>2180</c:v>
                </c:pt>
                <c:pt idx="131">
                  <c:v>2184</c:v>
                </c:pt>
                <c:pt idx="132">
                  <c:v>2184</c:v>
                </c:pt>
                <c:pt idx="133">
                  <c:v>2184</c:v>
                </c:pt>
                <c:pt idx="134">
                  <c:v>2189</c:v>
                </c:pt>
                <c:pt idx="135">
                  <c:v>2189</c:v>
                </c:pt>
                <c:pt idx="136">
                  <c:v>2189</c:v>
                </c:pt>
                <c:pt idx="137">
                  <c:v>2192</c:v>
                </c:pt>
                <c:pt idx="138">
                  <c:v>2192</c:v>
                </c:pt>
                <c:pt idx="139">
                  <c:v>2192</c:v>
                </c:pt>
                <c:pt idx="140">
                  <c:v>2194</c:v>
                </c:pt>
                <c:pt idx="141">
                  <c:v>2194</c:v>
                </c:pt>
                <c:pt idx="142">
                  <c:v>2194</c:v>
                </c:pt>
                <c:pt idx="143">
                  <c:v>2198</c:v>
                </c:pt>
                <c:pt idx="144">
                  <c:v>2198</c:v>
                </c:pt>
                <c:pt idx="145">
                  <c:v>2198</c:v>
                </c:pt>
                <c:pt idx="146">
                  <c:v>2203</c:v>
                </c:pt>
                <c:pt idx="147">
                  <c:v>2203</c:v>
                </c:pt>
                <c:pt idx="148">
                  <c:v>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A-45CD-B105-B29906679F92}"/>
            </c:ext>
          </c:extLst>
        </c:ser>
        <c:ser>
          <c:idx val="1"/>
          <c:order val="1"/>
          <c:tx>
            <c:strRef>
              <c:f>ExtrV!$AG$502</c:f>
              <c:strCache>
                <c:ptCount val="1"/>
                <c:pt idx="0">
                  <c:v>MyCalc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ExtrV!$AE$503:$AE$651</c:f>
              <c:numCache>
                <c:formatCode>General</c:formatCode>
                <c:ptCount val="149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5.6</c:v>
                </c:pt>
                <c:pt idx="25">
                  <c:v>5.6</c:v>
                </c:pt>
                <c:pt idx="26">
                  <c:v>6.4</c:v>
                </c:pt>
                <c:pt idx="27">
                  <c:v>6.4</c:v>
                </c:pt>
                <c:pt idx="28">
                  <c:v>7.1</c:v>
                </c:pt>
                <c:pt idx="29">
                  <c:v>7.1</c:v>
                </c:pt>
                <c:pt idx="30">
                  <c:v>7.1</c:v>
                </c:pt>
                <c:pt idx="31">
                  <c:v>7.6</c:v>
                </c:pt>
                <c:pt idx="32">
                  <c:v>7.6</c:v>
                </c:pt>
                <c:pt idx="33">
                  <c:v>7.6</c:v>
                </c:pt>
                <c:pt idx="34">
                  <c:v>7.6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10.7</c:v>
                </c:pt>
                <c:pt idx="42">
                  <c:v>10.7</c:v>
                </c:pt>
                <c:pt idx="43">
                  <c:v>10.7</c:v>
                </c:pt>
                <c:pt idx="44">
                  <c:v>11.5</c:v>
                </c:pt>
                <c:pt idx="45">
                  <c:v>11.5</c:v>
                </c:pt>
                <c:pt idx="46">
                  <c:v>11.5</c:v>
                </c:pt>
                <c:pt idx="47">
                  <c:v>12.6</c:v>
                </c:pt>
                <c:pt idx="48">
                  <c:v>12.6</c:v>
                </c:pt>
                <c:pt idx="49">
                  <c:v>12.6</c:v>
                </c:pt>
                <c:pt idx="50">
                  <c:v>13.3</c:v>
                </c:pt>
                <c:pt idx="51">
                  <c:v>13.3</c:v>
                </c:pt>
                <c:pt idx="52">
                  <c:v>13.3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16.3</c:v>
                </c:pt>
                <c:pt idx="57">
                  <c:v>16.3</c:v>
                </c:pt>
                <c:pt idx="58">
                  <c:v>16.3</c:v>
                </c:pt>
                <c:pt idx="59">
                  <c:v>18.399999999999999</c:v>
                </c:pt>
                <c:pt idx="60">
                  <c:v>18.399999999999999</c:v>
                </c:pt>
                <c:pt idx="61">
                  <c:v>18.399999999999999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22.8</c:v>
                </c:pt>
                <c:pt idx="66">
                  <c:v>22.8</c:v>
                </c:pt>
                <c:pt idx="67">
                  <c:v>22.8</c:v>
                </c:pt>
                <c:pt idx="68">
                  <c:v>24.5</c:v>
                </c:pt>
                <c:pt idx="69">
                  <c:v>24.5</c:v>
                </c:pt>
                <c:pt idx="70">
                  <c:v>24.5</c:v>
                </c:pt>
                <c:pt idx="71">
                  <c:v>26.4</c:v>
                </c:pt>
                <c:pt idx="72">
                  <c:v>26.4</c:v>
                </c:pt>
                <c:pt idx="73">
                  <c:v>26.4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30.4</c:v>
                </c:pt>
                <c:pt idx="78">
                  <c:v>30.4</c:v>
                </c:pt>
                <c:pt idx="79">
                  <c:v>30.4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36.799999999999997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41.3</c:v>
                </c:pt>
                <c:pt idx="93">
                  <c:v>41.3</c:v>
                </c:pt>
                <c:pt idx="94">
                  <c:v>41.3</c:v>
                </c:pt>
                <c:pt idx="95">
                  <c:v>43.4</c:v>
                </c:pt>
                <c:pt idx="96">
                  <c:v>43.4</c:v>
                </c:pt>
                <c:pt idx="97">
                  <c:v>43.4</c:v>
                </c:pt>
                <c:pt idx="98">
                  <c:v>45.8</c:v>
                </c:pt>
                <c:pt idx="99">
                  <c:v>45.8</c:v>
                </c:pt>
                <c:pt idx="100">
                  <c:v>45.8</c:v>
                </c:pt>
                <c:pt idx="101">
                  <c:v>47.3</c:v>
                </c:pt>
                <c:pt idx="102">
                  <c:v>47.3</c:v>
                </c:pt>
                <c:pt idx="103">
                  <c:v>47.3</c:v>
                </c:pt>
                <c:pt idx="104">
                  <c:v>48.9</c:v>
                </c:pt>
                <c:pt idx="105">
                  <c:v>48.9</c:v>
                </c:pt>
                <c:pt idx="106">
                  <c:v>48.9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52.5</c:v>
                </c:pt>
                <c:pt idx="111">
                  <c:v>52.5</c:v>
                </c:pt>
                <c:pt idx="112">
                  <c:v>52.5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58.7</c:v>
                </c:pt>
                <c:pt idx="117">
                  <c:v>58.7</c:v>
                </c:pt>
                <c:pt idx="118">
                  <c:v>58.7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63.5</c:v>
                </c:pt>
                <c:pt idx="123">
                  <c:v>63.5</c:v>
                </c:pt>
                <c:pt idx="124">
                  <c:v>63.5</c:v>
                </c:pt>
                <c:pt idx="125">
                  <c:v>66.2</c:v>
                </c:pt>
                <c:pt idx="126">
                  <c:v>66.2</c:v>
                </c:pt>
                <c:pt idx="127">
                  <c:v>66.2</c:v>
                </c:pt>
                <c:pt idx="128">
                  <c:v>68.5</c:v>
                </c:pt>
                <c:pt idx="129">
                  <c:v>68.5</c:v>
                </c:pt>
                <c:pt idx="130">
                  <c:v>68.5</c:v>
                </c:pt>
                <c:pt idx="131">
                  <c:v>70.400000000000006</c:v>
                </c:pt>
                <c:pt idx="132">
                  <c:v>70.400000000000006</c:v>
                </c:pt>
                <c:pt idx="133">
                  <c:v>70.400000000000006</c:v>
                </c:pt>
                <c:pt idx="134">
                  <c:v>73.3</c:v>
                </c:pt>
                <c:pt idx="135">
                  <c:v>73.3</c:v>
                </c:pt>
                <c:pt idx="136">
                  <c:v>73.3</c:v>
                </c:pt>
                <c:pt idx="137">
                  <c:v>74.3</c:v>
                </c:pt>
                <c:pt idx="138">
                  <c:v>74.3</c:v>
                </c:pt>
                <c:pt idx="139">
                  <c:v>74.3</c:v>
                </c:pt>
                <c:pt idx="140">
                  <c:v>75.7</c:v>
                </c:pt>
                <c:pt idx="141">
                  <c:v>75.7</c:v>
                </c:pt>
                <c:pt idx="142">
                  <c:v>75.7</c:v>
                </c:pt>
                <c:pt idx="143">
                  <c:v>77.5</c:v>
                </c:pt>
                <c:pt idx="144">
                  <c:v>77.5</c:v>
                </c:pt>
                <c:pt idx="145">
                  <c:v>77.5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</c:numCache>
            </c:numRef>
          </c:xVal>
          <c:yVal>
            <c:numRef>
              <c:f>ExtrV!$AG$503:$AG$651</c:f>
              <c:numCache>
                <c:formatCode>General</c:formatCode>
                <c:ptCount val="149"/>
                <c:pt idx="0">
                  <c:v>1200.5170116079573</c:v>
                </c:pt>
                <c:pt idx="1">
                  <c:v>1200.5170116079573</c:v>
                </c:pt>
                <c:pt idx="2">
                  <c:v>1307.3</c:v>
                </c:pt>
                <c:pt idx="3">
                  <c:v>1307.3</c:v>
                </c:pt>
                <c:pt idx="4">
                  <c:v>1307.3</c:v>
                </c:pt>
                <c:pt idx="5">
                  <c:v>1418.222529602036</c:v>
                </c:pt>
                <c:pt idx="6">
                  <c:v>1418.222529602036</c:v>
                </c:pt>
                <c:pt idx="7">
                  <c:v>1418.222529602036</c:v>
                </c:pt>
                <c:pt idx="8">
                  <c:v>1472.119126610547</c:v>
                </c:pt>
                <c:pt idx="9">
                  <c:v>1472.119126610547</c:v>
                </c:pt>
                <c:pt idx="10">
                  <c:v>1472.119126610547</c:v>
                </c:pt>
                <c:pt idx="11">
                  <c:v>1472.119126610547</c:v>
                </c:pt>
                <c:pt idx="12">
                  <c:v>1529.8671324608972</c:v>
                </c:pt>
                <c:pt idx="13">
                  <c:v>1529.8671324608972</c:v>
                </c:pt>
                <c:pt idx="14">
                  <c:v>1529.8671324608972</c:v>
                </c:pt>
                <c:pt idx="15">
                  <c:v>1575.0664110553898</c:v>
                </c:pt>
                <c:pt idx="16">
                  <c:v>1575.0664110553898</c:v>
                </c:pt>
                <c:pt idx="17">
                  <c:v>1575.0664110553898</c:v>
                </c:pt>
                <c:pt idx="18">
                  <c:v>1612.208884345107</c:v>
                </c:pt>
                <c:pt idx="19">
                  <c:v>1612.208884345107</c:v>
                </c:pt>
                <c:pt idx="20">
                  <c:v>1612.208884345107</c:v>
                </c:pt>
                <c:pt idx="21">
                  <c:v>1635.20347148071</c:v>
                </c:pt>
                <c:pt idx="22">
                  <c:v>1635.20347148071</c:v>
                </c:pt>
                <c:pt idx="23">
                  <c:v>1635.20347148071</c:v>
                </c:pt>
                <c:pt idx="24">
                  <c:v>1667.4271295918002</c:v>
                </c:pt>
                <c:pt idx="25">
                  <c:v>1667.4271295918002</c:v>
                </c:pt>
                <c:pt idx="26">
                  <c:v>1695.3405319060305</c:v>
                </c:pt>
                <c:pt idx="27">
                  <c:v>1695.3405319060305</c:v>
                </c:pt>
                <c:pt idx="28">
                  <c:v>1717.0382136572412</c:v>
                </c:pt>
                <c:pt idx="29">
                  <c:v>1717.0382136572412</c:v>
                </c:pt>
                <c:pt idx="30">
                  <c:v>1717.0382136572412</c:v>
                </c:pt>
                <c:pt idx="31">
                  <c:v>1731.2641096139791</c:v>
                </c:pt>
                <c:pt idx="32">
                  <c:v>1731.2641096139791</c:v>
                </c:pt>
                <c:pt idx="33">
                  <c:v>1731.2641096139791</c:v>
                </c:pt>
                <c:pt idx="34">
                  <c:v>1731.2641096139791</c:v>
                </c:pt>
                <c:pt idx="35">
                  <c:v>1754.6594308172603</c:v>
                </c:pt>
                <c:pt idx="36">
                  <c:v>1754.6594308172603</c:v>
                </c:pt>
                <c:pt idx="37">
                  <c:v>1754.6594308172603</c:v>
                </c:pt>
                <c:pt idx="38">
                  <c:v>1775.6979534462462</c:v>
                </c:pt>
                <c:pt idx="39">
                  <c:v>1775.6979534462462</c:v>
                </c:pt>
                <c:pt idx="40">
                  <c:v>1775.6979534462462</c:v>
                </c:pt>
                <c:pt idx="41">
                  <c:v>1802.7757517164414</c:v>
                </c:pt>
                <c:pt idx="42">
                  <c:v>1802.7757517164414</c:v>
                </c:pt>
                <c:pt idx="43">
                  <c:v>1802.7757517164414</c:v>
                </c:pt>
                <c:pt idx="44">
                  <c:v>1817.8482242735784</c:v>
                </c:pt>
                <c:pt idx="45">
                  <c:v>1817.8482242735784</c:v>
                </c:pt>
                <c:pt idx="46">
                  <c:v>1817.8482242735784</c:v>
                </c:pt>
                <c:pt idx="47">
                  <c:v>1836.9439819896616</c:v>
                </c:pt>
                <c:pt idx="48">
                  <c:v>1836.9439819896616</c:v>
                </c:pt>
                <c:pt idx="49">
                  <c:v>1836.9439819896616</c:v>
                </c:pt>
                <c:pt idx="50">
                  <c:v>1848.2461939240002</c:v>
                </c:pt>
                <c:pt idx="51">
                  <c:v>1848.2461939240002</c:v>
                </c:pt>
                <c:pt idx="52">
                  <c:v>1848.2461939240002</c:v>
                </c:pt>
                <c:pt idx="53">
                  <c:v>1866.3040336761214</c:v>
                </c:pt>
                <c:pt idx="54">
                  <c:v>1866.3040336761214</c:v>
                </c:pt>
                <c:pt idx="55">
                  <c:v>1866.3040336761214</c:v>
                </c:pt>
                <c:pt idx="56">
                  <c:v>1890.7651541371702</c:v>
                </c:pt>
                <c:pt idx="57">
                  <c:v>1890.7651541371702</c:v>
                </c:pt>
                <c:pt idx="58">
                  <c:v>1890.7651541371702</c:v>
                </c:pt>
                <c:pt idx="59">
                  <c:v>1916.0977829311068</c:v>
                </c:pt>
                <c:pt idx="60">
                  <c:v>1916.0977829311068</c:v>
                </c:pt>
                <c:pt idx="61">
                  <c:v>1916.0977829311068</c:v>
                </c:pt>
                <c:pt idx="62">
                  <c:v>1938.6896181996176</c:v>
                </c:pt>
                <c:pt idx="63">
                  <c:v>1938.6896181996176</c:v>
                </c:pt>
                <c:pt idx="64">
                  <c:v>1938.6896181996176</c:v>
                </c:pt>
                <c:pt idx="65">
                  <c:v>1960.918022437161</c:v>
                </c:pt>
                <c:pt idx="66">
                  <c:v>1960.918022437161</c:v>
                </c:pt>
                <c:pt idx="67">
                  <c:v>1960.918022437161</c:v>
                </c:pt>
                <c:pt idx="68">
                  <c:v>1975.9506284927943</c:v>
                </c:pt>
                <c:pt idx="69">
                  <c:v>1975.9506284927943</c:v>
                </c:pt>
                <c:pt idx="70">
                  <c:v>1975.9506284927943</c:v>
                </c:pt>
                <c:pt idx="71">
                  <c:v>1991.5640126822304</c:v>
                </c:pt>
                <c:pt idx="72">
                  <c:v>1991.5640126822304</c:v>
                </c:pt>
                <c:pt idx="73">
                  <c:v>1991.5640126822304</c:v>
                </c:pt>
                <c:pt idx="74">
                  <c:v>2011.1995203003726</c:v>
                </c:pt>
                <c:pt idx="75">
                  <c:v>2011.1995203003726</c:v>
                </c:pt>
                <c:pt idx="76">
                  <c:v>2011.1995203003726</c:v>
                </c:pt>
                <c:pt idx="77">
                  <c:v>2021.0550828624812</c:v>
                </c:pt>
                <c:pt idx="78">
                  <c:v>2021.0550828624812</c:v>
                </c:pt>
                <c:pt idx="79">
                  <c:v>2021.0550828624812</c:v>
                </c:pt>
                <c:pt idx="80">
                  <c:v>2031.7774331212547</c:v>
                </c:pt>
                <c:pt idx="81">
                  <c:v>2031.7774331212547</c:v>
                </c:pt>
                <c:pt idx="82">
                  <c:v>2031.7774331212547</c:v>
                </c:pt>
                <c:pt idx="83">
                  <c:v>2048.1071736985914</c:v>
                </c:pt>
                <c:pt idx="84">
                  <c:v>2048.1071736985914</c:v>
                </c:pt>
                <c:pt idx="85">
                  <c:v>2048.1071736985914</c:v>
                </c:pt>
                <c:pt idx="86">
                  <c:v>2060.993269555358</c:v>
                </c:pt>
                <c:pt idx="87">
                  <c:v>2060.993269555358</c:v>
                </c:pt>
                <c:pt idx="88">
                  <c:v>2060.993269555358</c:v>
                </c:pt>
                <c:pt idx="89">
                  <c:v>2073.1309265069413</c:v>
                </c:pt>
                <c:pt idx="90">
                  <c:v>2073.1309265069413</c:v>
                </c:pt>
                <c:pt idx="91">
                  <c:v>2073.1309265069413</c:v>
                </c:pt>
                <c:pt idx="92">
                  <c:v>2085.1090969930988</c:v>
                </c:pt>
                <c:pt idx="93">
                  <c:v>2085.1090969930988</c:v>
                </c:pt>
                <c:pt idx="94">
                  <c:v>2085.1090969930988</c:v>
                </c:pt>
                <c:pt idx="95">
                  <c:v>2095.4768415688732</c:v>
                </c:pt>
                <c:pt idx="96">
                  <c:v>2095.4768415688732</c:v>
                </c:pt>
                <c:pt idx="97">
                  <c:v>2095.4768415688732</c:v>
                </c:pt>
                <c:pt idx="98">
                  <c:v>2106.7283464077536</c:v>
                </c:pt>
                <c:pt idx="99">
                  <c:v>2106.7283464077536</c:v>
                </c:pt>
                <c:pt idx="100">
                  <c:v>2106.7283464077536</c:v>
                </c:pt>
                <c:pt idx="101">
                  <c:v>2113.4649121708781</c:v>
                </c:pt>
                <c:pt idx="102">
                  <c:v>2113.4649121708781</c:v>
                </c:pt>
                <c:pt idx="103">
                  <c:v>2113.4649121708781</c:v>
                </c:pt>
                <c:pt idx="104">
                  <c:v>2120.4190669603518</c:v>
                </c:pt>
                <c:pt idx="105">
                  <c:v>2120.4190669603518</c:v>
                </c:pt>
                <c:pt idx="106">
                  <c:v>2120.4190669603518</c:v>
                </c:pt>
                <c:pt idx="107">
                  <c:v>2127.1493062162458</c:v>
                </c:pt>
                <c:pt idx="108">
                  <c:v>2127.1493062162458</c:v>
                </c:pt>
                <c:pt idx="109">
                  <c:v>2127.1493062162458</c:v>
                </c:pt>
                <c:pt idx="110">
                  <c:v>2135.2683849726777</c:v>
                </c:pt>
                <c:pt idx="111">
                  <c:v>2135.2683849726777</c:v>
                </c:pt>
                <c:pt idx="112">
                  <c:v>2135.2683849726777</c:v>
                </c:pt>
                <c:pt idx="113">
                  <c:v>2146.507718278177</c:v>
                </c:pt>
                <c:pt idx="114">
                  <c:v>2146.507718278177</c:v>
                </c:pt>
                <c:pt idx="115">
                  <c:v>2146.507718278177</c:v>
                </c:pt>
                <c:pt idx="116">
                  <c:v>2158.60280049739</c:v>
                </c:pt>
                <c:pt idx="117">
                  <c:v>2158.60280049739</c:v>
                </c:pt>
                <c:pt idx="118">
                  <c:v>2158.60280049739</c:v>
                </c:pt>
                <c:pt idx="119">
                  <c:v>2168.0033519404033</c:v>
                </c:pt>
                <c:pt idx="120">
                  <c:v>2168.0033519404033</c:v>
                </c:pt>
                <c:pt idx="121">
                  <c:v>2168.0033519404033</c:v>
                </c:pt>
                <c:pt idx="122">
                  <c:v>2175.0333819290527</c:v>
                </c:pt>
                <c:pt idx="123">
                  <c:v>2175.0333819290527</c:v>
                </c:pt>
                <c:pt idx="124">
                  <c:v>2175.0333819290527</c:v>
                </c:pt>
                <c:pt idx="125">
                  <c:v>2183.7379239735969</c:v>
                </c:pt>
                <c:pt idx="126">
                  <c:v>2183.7379239735969</c:v>
                </c:pt>
                <c:pt idx="127">
                  <c:v>2183.7379239735969</c:v>
                </c:pt>
                <c:pt idx="128">
                  <c:v>2190.8773261108599</c:v>
                </c:pt>
                <c:pt idx="129">
                  <c:v>2190.8773261108599</c:v>
                </c:pt>
                <c:pt idx="130">
                  <c:v>2190.8773261108599</c:v>
                </c:pt>
                <c:pt idx="131">
                  <c:v>2196.5965597318018</c:v>
                </c:pt>
                <c:pt idx="132">
                  <c:v>2196.5965597318018</c:v>
                </c:pt>
                <c:pt idx="133">
                  <c:v>2196.5965597318018</c:v>
                </c:pt>
                <c:pt idx="134">
                  <c:v>2205.0349496829103</c:v>
                </c:pt>
                <c:pt idx="135">
                  <c:v>2205.0349496829103</c:v>
                </c:pt>
                <c:pt idx="136">
                  <c:v>2205.0349496829103</c:v>
                </c:pt>
                <c:pt idx="137">
                  <c:v>2207.8675133483248</c:v>
                </c:pt>
                <c:pt idx="138">
                  <c:v>2207.8675133483248</c:v>
                </c:pt>
                <c:pt idx="139">
                  <c:v>2207.8675133483248</c:v>
                </c:pt>
                <c:pt idx="140">
                  <c:v>2211.769706659089</c:v>
                </c:pt>
                <c:pt idx="141">
                  <c:v>2211.769706659089</c:v>
                </c:pt>
                <c:pt idx="142">
                  <c:v>2211.769706659089</c:v>
                </c:pt>
                <c:pt idx="143">
                  <c:v>2216.6820998165485</c:v>
                </c:pt>
                <c:pt idx="144">
                  <c:v>2216.6820998165485</c:v>
                </c:pt>
                <c:pt idx="145">
                  <c:v>2216.6820998165485</c:v>
                </c:pt>
                <c:pt idx="146">
                  <c:v>2223.318847712228</c:v>
                </c:pt>
                <c:pt idx="147">
                  <c:v>2223.318847712228</c:v>
                </c:pt>
                <c:pt idx="148">
                  <c:v>2223.318847712228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8A-45CD-B105-B2990667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28304"/>
        <c:axId val="704129264"/>
      </c:scatterChart>
      <c:valAx>
        <c:axId val="7041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29264"/>
        <c:crosses val="autoZero"/>
        <c:crossBetween val="midCat"/>
      </c:valAx>
      <c:valAx>
        <c:axId val="7041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2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ExtrV!$AZ$502</c:f>
              <c:strCache>
                <c:ptCount val="1"/>
                <c:pt idx="0">
                  <c:v>Calc 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8259623797025377E-2"/>
                  <c:y val="0.1941626129256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ExtrV!$AX$503:$AX$651</c:f>
              <c:numCache>
                <c:formatCode>General</c:formatCode>
                <c:ptCount val="149"/>
                <c:pt idx="0">
                  <c:v>7.4999999999999997E-3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1.2500000000000001E-2</c:v>
                </c:pt>
                <c:pt idx="4">
                  <c:v>1.2500000000000001E-2</c:v>
                </c:pt>
                <c:pt idx="5">
                  <c:v>2.1249999999999998E-2</c:v>
                </c:pt>
                <c:pt idx="6">
                  <c:v>2.1249999999999998E-2</c:v>
                </c:pt>
                <c:pt idx="7">
                  <c:v>2.1249999999999998E-2</c:v>
                </c:pt>
                <c:pt idx="8">
                  <c:v>2.7500000000000004E-2</c:v>
                </c:pt>
                <c:pt idx="9">
                  <c:v>2.7500000000000004E-2</c:v>
                </c:pt>
                <c:pt idx="10">
                  <c:v>2.7500000000000004E-2</c:v>
                </c:pt>
                <c:pt idx="11">
                  <c:v>2.7500000000000004E-2</c:v>
                </c:pt>
                <c:pt idx="12">
                  <c:v>3.6249999999999998E-2</c:v>
                </c:pt>
                <c:pt idx="13">
                  <c:v>3.6249999999999998E-2</c:v>
                </c:pt>
                <c:pt idx="14">
                  <c:v>3.6249999999999998E-2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5.3749999999999999E-2</c:v>
                </c:pt>
                <c:pt idx="19">
                  <c:v>5.3749999999999999E-2</c:v>
                </c:pt>
                <c:pt idx="20">
                  <c:v>5.3749999999999999E-2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0.08</c:v>
                </c:pt>
                <c:pt idx="27">
                  <c:v>0.08</c:v>
                </c:pt>
                <c:pt idx="28">
                  <c:v>8.8749999999999996E-2</c:v>
                </c:pt>
                <c:pt idx="29">
                  <c:v>8.8749999999999996E-2</c:v>
                </c:pt>
                <c:pt idx="30">
                  <c:v>8.8749999999999996E-2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0.10625</c:v>
                </c:pt>
                <c:pt idx="36">
                  <c:v>0.10625</c:v>
                </c:pt>
                <c:pt idx="37">
                  <c:v>0.10625</c:v>
                </c:pt>
                <c:pt idx="38">
                  <c:v>0.11750000000000001</c:v>
                </c:pt>
                <c:pt idx="39">
                  <c:v>0.11750000000000001</c:v>
                </c:pt>
                <c:pt idx="40">
                  <c:v>0.11750000000000001</c:v>
                </c:pt>
                <c:pt idx="41">
                  <c:v>0.13374999999999998</c:v>
                </c:pt>
                <c:pt idx="42">
                  <c:v>0.13374999999999998</c:v>
                </c:pt>
                <c:pt idx="43">
                  <c:v>0.13374999999999998</c:v>
                </c:pt>
                <c:pt idx="44">
                  <c:v>0.14374999999999999</c:v>
                </c:pt>
                <c:pt idx="45">
                  <c:v>0.14374999999999999</c:v>
                </c:pt>
                <c:pt idx="46">
                  <c:v>0.14374999999999999</c:v>
                </c:pt>
                <c:pt idx="47">
                  <c:v>0.1575</c:v>
                </c:pt>
                <c:pt idx="48">
                  <c:v>0.1575</c:v>
                </c:pt>
                <c:pt idx="49">
                  <c:v>0.1575</c:v>
                </c:pt>
                <c:pt idx="50">
                  <c:v>0.16625000000000001</c:v>
                </c:pt>
                <c:pt idx="51">
                  <c:v>0.16625000000000001</c:v>
                </c:pt>
                <c:pt idx="52">
                  <c:v>0.16625000000000001</c:v>
                </c:pt>
                <c:pt idx="53">
                  <c:v>0.18124999999999999</c:v>
                </c:pt>
                <c:pt idx="54">
                  <c:v>0.18124999999999999</c:v>
                </c:pt>
                <c:pt idx="55">
                  <c:v>0.18124999999999999</c:v>
                </c:pt>
                <c:pt idx="56">
                  <c:v>0.20375000000000001</c:v>
                </c:pt>
                <c:pt idx="57">
                  <c:v>0.20375000000000001</c:v>
                </c:pt>
                <c:pt idx="58">
                  <c:v>0.20375000000000001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0.22999999999999998</c:v>
                </c:pt>
                <c:pt idx="62">
                  <c:v>0.25624999999999998</c:v>
                </c:pt>
                <c:pt idx="63">
                  <c:v>0.25624999999999998</c:v>
                </c:pt>
                <c:pt idx="64">
                  <c:v>0.25624999999999998</c:v>
                </c:pt>
                <c:pt idx="65">
                  <c:v>0.28500000000000003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0.30625000000000002</c:v>
                </c:pt>
                <c:pt idx="69">
                  <c:v>0.30625000000000002</c:v>
                </c:pt>
                <c:pt idx="70">
                  <c:v>0.30625000000000002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0.32999999999999996</c:v>
                </c:pt>
                <c:pt idx="74">
                  <c:v>0.36249999999999999</c:v>
                </c:pt>
                <c:pt idx="75">
                  <c:v>0.36249999999999999</c:v>
                </c:pt>
                <c:pt idx="76">
                  <c:v>0.36249999999999999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0.4325</c:v>
                </c:pt>
                <c:pt idx="84">
                  <c:v>0.4325</c:v>
                </c:pt>
                <c:pt idx="85">
                  <c:v>0.4325</c:v>
                </c:pt>
                <c:pt idx="86">
                  <c:v>0.45999999999999996</c:v>
                </c:pt>
                <c:pt idx="87">
                  <c:v>0.45999999999999996</c:v>
                </c:pt>
                <c:pt idx="88">
                  <c:v>0.45999999999999996</c:v>
                </c:pt>
                <c:pt idx="89">
                  <c:v>0.48749999999999999</c:v>
                </c:pt>
                <c:pt idx="90">
                  <c:v>0.48749999999999999</c:v>
                </c:pt>
                <c:pt idx="91">
                  <c:v>0.48749999999999999</c:v>
                </c:pt>
                <c:pt idx="92">
                  <c:v>0.51624999999999999</c:v>
                </c:pt>
                <c:pt idx="93">
                  <c:v>0.51624999999999999</c:v>
                </c:pt>
                <c:pt idx="94">
                  <c:v>0.51624999999999999</c:v>
                </c:pt>
                <c:pt idx="95">
                  <c:v>0.54249999999999998</c:v>
                </c:pt>
                <c:pt idx="96">
                  <c:v>0.54249999999999998</c:v>
                </c:pt>
                <c:pt idx="97">
                  <c:v>0.54249999999999998</c:v>
                </c:pt>
                <c:pt idx="98">
                  <c:v>0.57250000000000001</c:v>
                </c:pt>
                <c:pt idx="99">
                  <c:v>0.57250000000000001</c:v>
                </c:pt>
                <c:pt idx="100">
                  <c:v>0.57250000000000001</c:v>
                </c:pt>
                <c:pt idx="101">
                  <c:v>0.59124999999999994</c:v>
                </c:pt>
                <c:pt idx="102">
                  <c:v>0.59124999999999994</c:v>
                </c:pt>
                <c:pt idx="103">
                  <c:v>0.59124999999999994</c:v>
                </c:pt>
                <c:pt idx="104">
                  <c:v>0.61124999999999996</c:v>
                </c:pt>
                <c:pt idx="105">
                  <c:v>0.61124999999999996</c:v>
                </c:pt>
                <c:pt idx="106">
                  <c:v>0.61124999999999996</c:v>
                </c:pt>
                <c:pt idx="107">
                  <c:v>0.63124999999999998</c:v>
                </c:pt>
                <c:pt idx="108">
                  <c:v>0.63124999999999998</c:v>
                </c:pt>
                <c:pt idx="109">
                  <c:v>0.63124999999999998</c:v>
                </c:pt>
                <c:pt idx="110">
                  <c:v>0.65625</c:v>
                </c:pt>
                <c:pt idx="111">
                  <c:v>0.65625</c:v>
                </c:pt>
                <c:pt idx="112">
                  <c:v>0.65625</c:v>
                </c:pt>
                <c:pt idx="113">
                  <c:v>0.6925</c:v>
                </c:pt>
                <c:pt idx="114">
                  <c:v>0.6925</c:v>
                </c:pt>
                <c:pt idx="115">
                  <c:v>0.6925</c:v>
                </c:pt>
                <c:pt idx="116">
                  <c:v>0.73375000000000001</c:v>
                </c:pt>
                <c:pt idx="117">
                  <c:v>0.73375000000000001</c:v>
                </c:pt>
                <c:pt idx="118">
                  <c:v>0.73375000000000001</c:v>
                </c:pt>
                <c:pt idx="119">
                  <c:v>0.76749999999999996</c:v>
                </c:pt>
                <c:pt idx="120">
                  <c:v>0.76749999999999996</c:v>
                </c:pt>
                <c:pt idx="121">
                  <c:v>0.76749999999999996</c:v>
                </c:pt>
                <c:pt idx="122">
                  <c:v>0.79374999999999996</c:v>
                </c:pt>
                <c:pt idx="123">
                  <c:v>0.79374999999999996</c:v>
                </c:pt>
                <c:pt idx="124">
                  <c:v>0.79374999999999996</c:v>
                </c:pt>
                <c:pt idx="125">
                  <c:v>0.82750000000000001</c:v>
                </c:pt>
                <c:pt idx="126">
                  <c:v>0.82750000000000001</c:v>
                </c:pt>
                <c:pt idx="127">
                  <c:v>0.82750000000000001</c:v>
                </c:pt>
                <c:pt idx="128">
                  <c:v>0.85624999999999996</c:v>
                </c:pt>
                <c:pt idx="129">
                  <c:v>0.85624999999999996</c:v>
                </c:pt>
                <c:pt idx="130">
                  <c:v>0.85624999999999996</c:v>
                </c:pt>
                <c:pt idx="131">
                  <c:v>0.88000000000000012</c:v>
                </c:pt>
                <c:pt idx="132">
                  <c:v>0.88000000000000012</c:v>
                </c:pt>
                <c:pt idx="133">
                  <c:v>0.88000000000000012</c:v>
                </c:pt>
                <c:pt idx="134">
                  <c:v>0.91625000000000001</c:v>
                </c:pt>
                <c:pt idx="135">
                  <c:v>0.91625000000000001</c:v>
                </c:pt>
                <c:pt idx="136">
                  <c:v>0.91625000000000001</c:v>
                </c:pt>
                <c:pt idx="137">
                  <c:v>0.92874999999999996</c:v>
                </c:pt>
                <c:pt idx="138">
                  <c:v>0.92874999999999996</c:v>
                </c:pt>
                <c:pt idx="139">
                  <c:v>0.92874999999999996</c:v>
                </c:pt>
                <c:pt idx="140">
                  <c:v>0.94625000000000004</c:v>
                </c:pt>
                <c:pt idx="141">
                  <c:v>0.94625000000000004</c:v>
                </c:pt>
                <c:pt idx="142">
                  <c:v>0.94625000000000004</c:v>
                </c:pt>
                <c:pt idx="143">
                  <c:v>0.96875</c:v>
                </c:pt>
                <c:pt idx="144">
                  <c:v>0.96875</c:v>
                </c:pt>
                <c:pt idx="145">
                  <c:v>0.96875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</c:numCache>
            </c:numRef>
          </c:xVal>
          <c:yVal>
            <c:numRef>
              <c:f>ExtrV!$AZ$503:$AZ$651</c:f>
              <c:numCache>
                <c:formatCode>General</c:formatCode>
                <c:ptCount val="149"/>
                <c:pt idx="0">
                  <c:v>968</c:v>
                </c:pt>
                <c:pt idx="1">
                  <c:v>968</c:v>
                </c:pt>
                <c:pt idx="2">
                  <c:v>1274</c:v>
                </c:pt>
                <c:pt idx="3">
                  <c:v>1274</c:v>
                </c:pt>
                <c:pt idx="4">
                  <c:v>1174</c:v>
                </c:pt>
                <c:pt idx="5">
                  <c:v>1430</c:v>
                </c:pt>
                <c:pt idx="6">
                  <c:v>1430</c:v>
                </c:pt>
                <c:pt idx="7">
                  <c:v>1430</c:v>
                </c:pt>
                <c:pt idx="8">
                  <c:v>1492</c:v>
                </c:pt>
                <c:pt idx="9">
                  <c:v>1492</c:v>
                </c:pt>
                <c:pt idx="10">
                  <c:v>1492</c:v>
                </c:pt>
                <c:pt idx="11">
                  <c:v>1492</c:v>
                </c:pt>
                <c:pt idx="12">
                  <c:v>1558</c:v>
                </c:pt>
                <c:pt idx="13">
                  <c:v>1551</c:v>
                </c:pt>
                <c:pt idx="14">
                  <c:v>1551</c:v>
                </c:pt>
                <c:pt idx="15">
                  <c:v>1601</c:v>
                </c:pt>
                <c:pt idx="16">
                  <c:v>1601</c:v>
                </c:pt>
                <c:pt idx="17">
                  <c:v>1608</c:v>
                </c:pt>
                <c:pt idx="18">
                  <c:v>1645</c:v>
                </c:pt>
                <c:pt idx="19">
                  <c:v>1645</c:v>
                </c:pt>
                <c:pt idx="20">
                  <c:v>1645</c:v>
                </c:pt>
                <c:pt idx="21">
                  <c:v>1670</c:v>
                </c:pt>
                <c:pt idx="22">
                  <c:v>1670</c:v>
                </c:pt>
                <c:pt idx="23">
                  <c:v>1667</c:v>
                </c:pt>
                <c:pt idx="24">
                  <c:v>1695</c:v>
                </c:pt>
                <c:pt idx="25">
                  <c:v>1695</c:v>
                </c:pt>
                <c:pt idx="26">
                  <c:v>1720</c:v>
                </c:pt>
                <c:pt idx="27">
                  <c:v>1720</c:v>
                </c:pt>
                <c:pt idx="28">
                  <c:v>1739</c:v>
                </c:pt>
                <c:pt idx="29">
                  <c:v>1739</c:v>
                </c:pt>
                <c:pt idx="30">
                  <c:v>1739</c:v>
                </c:pt>
                <c:pt idx="31">
                  <c:v>1761</c:v>
                </c:pt>
                <c:pt idx="32">
                  <c:v>1757</c:v>
                </c:pt>
                <c:pt idx="33">
                  <c:v>1757</c:v>
                </c:pt>
                <c:pt idx="34">
                  <c:v>1757</c:v>
                </c:pt>
                <c:pt idx="35">
                  <c:v>1786</c:v>
                </c:pt>
                <c:pt idx="36">
                  <c:v>1786</c:v>
                </c:pt>
                <c:pt idx="37">
                  <c:v>1786</c:v>
                </c:pt>
                <c:pt idx="38">
                  <c:v>1804</c:v>
                </c:pt>
                <c:pt idx="39">
                  <c:v>1804</c:v>
                </c:pt>
                <c:pt idx="40">
                  <c:v>1803</c:v>
                </c:pt>
                <c:pt idx="41">
                  <c:v>1824</c:v>
                </c:pt>
                <c:pt idx="42">
                  <c:v>1824</c:v>
                </c:pt>
                <c:pt idx="43">
                  <c:v>1824</c:v>
                </c:pt>
                <c:pt idx="44">
                  <c:v>1835</c:v>
                </c:pt>
                <c:pt idx="45">
                  <c:v>1835</c:v>
                </c:pt>
                <c:pt idx="46">
                  <c:v>1835</c:v>
                </c:pt>
                <c:pt idx="47">
                  <c:v>1851</c:v>
                </c:pt>
                <c:pt idx="48">
                  <c:v>1851</c:v>
                </c:pt>
                <c:pt idx="49">
                  <c:v>1853</c:v>
                </c:pt>
                <c:pt idx="50">
                  <c:v>1865</c:v>
                </c:pt>
                <c:pt idx="51">
                  <c:v>1867</c:v>
                </c:pt>
                <c:pt idx="52">
                  <c:v>1865</c:v>
                </c:pt>
                <c:pt idx="53">
                  <c:v>1885</c:v>
                </c:pt>
                <c:pt idx="54">
                  <c:v>1885</c:v>
                </c:pt>
                <c:pt idx="55">
                  <c:v>1885</c:v>
                </c:pt>
                <c:pt idx="56">
                  <c:v>1912</c:v>
                </c:pt>
                <c:pt idx="57">
                  <c:v>1912</c:v>
                </c:pt>
                <c:pt idx="58">
                  <c:v>1912</c:v>
                </c:pt>
                <c:pt idx="59">
                  <c:v>1934</c:v>
                </c:pt>
                <c:pt idx="60">
                  <c:v>1934</c:v>
                </c:pt>
                <c:pt idx="61">
                  <c:v>1934</c:v>
                </c:pt>
                <c:pt idx="62">
                  <c:v>1947</c:v>
                </c:pt>
                <c:pt idx="63">
                  <c:v>1947</c:v>
                </c:pt>
                <c:pt idx="64">
                  <c:v>1947</c:v>
                </c:pt>
                <c:pt idx="65">
                  <c:v>1965</c:v>
                </c:pt>
                <c:pt idx="66">
                  <c:v>1965</c:v>
                </c:pt>
                <c:pt idx="67">
                  <c:v>1965</c:v>
                </c:pt>
                <c:pt idx="68">
                  <c:v>1978</c:v>
                </c:pt>
                <c:pt idx="69">
                  <c:v>1978</c:v>
                </c:pt>
                <c:pt idx="70">
                  <c:v>1979</c:v>
                </c:pt>
                <c:pt idx="71">
                  <c:v>1993</c:v>
                </c:pt>
                <c:pt idx="72">
                  <c:v>1993</c:v>
                </c:pt>
                <c:pt idx="73">
                  <c:v>1993</c:v>
                </c:pt>
                <c:pt idx="74">
                  <c:v>2013</c:v>
                </c:pt>
                <c:pt idx="75">
                  <c:v>2013</c:v>
                </c:pt>
                <c:pt idx="76">
                  <c:v>2013</c:v>
                </c:pt>
                <c:pt idx="77">
                  <c:v>2024</c:v>
                </c:pt>
                <c:pt idx="78">
                  <c:v>2025</c:v>
                </c:pt>
                <c:pt idx="79">
                  <c:v>2024</c:v>
                </c:pt>
                <c:pt idx="80">
                  <c:v>2037</c:v>
                </c:pt>
                <c:pt idx="81">
                  <c:v>2037</c:v>
                </c:pt>
                <c:pt idx="82">
                  <c:v>2037</c:v>
                </c:pt>
                <c:pt idx="83">
                  <c:v>2052</c:v>
                </c:pt>
                <c:pt idx="84">
                  <c:v>2052</c:v>
                </c:pt>
                <c:pt idx="85">
                  <c:v>2052</c:v>
                </c:pt>
                <c:pt idx="86">
                  <c:v>2061</c:v>
                </c:pt>
                <c:pt idx="87">
                  <c:v>2061</c:v>
                </c:pt>
                <c:pt idx="88">
                  <c:v>2061</c:v>
                </c:pt>
                <c:pt idx="89">
                  <c:v>2070</c:v>
                </c:pt>
                <c:pt idx="90">
                  <c:v>2070</c:v>
                </c:pt>
                <c:pt idx="91">
                  <c:v>2070</c:v>
                </c:pt>
                <c:pt idx="92">
                  <c:v>2078</c:v>
                </c:pt>
                <c:pt idx="93">
                  <c:v>2078</c:v>
                </c:pt>
                <c:pt idx="94">
                  <c:v>2078</c:v>
                </c:pt>
                <c:pt idx="95">
                  <c:v>2087</c:v>
                </c:pt>
                <c:pt idx="96">
                  <c:v>2087</c:v>
                </c:pt>
                <c:pt idx="97">
                  <c:v>2087</c:v>
                </c:pt>
                <c:pt idx="98">
                  <c:v>2096</c:v>
                </c:pt>
                <c:pt idx="99">
                  <c:v>2096</c:v>
                </c:pt>
                <c:pt idx="100">
                  <c:v>2096</c:v>
                </c:pt>
                <c:pt idx="101">
                  <c:v>2102</c:v>
                </c:pt>
                <c:pt idx="102">
                  <c:v>2102</c:v>
                </c:pt>
                <c:pt idx="103">
                  <c:v>2102</c:v>
                </c:pt>
                <c:pt idx="104">
                  <c:v>2109</c:v>
                </c:pt>
                <c:pt idx="105">
                  <c:v>2109</c:v>
                </c:pt>
                <c:pt idx="106">
                  <c:v>2109</c:v>
                </c:pt>
                <c:pt idx="107">
                  <c:v>2114</c:v>
                </c:pt>
                <c:pt idx="108">
                  <c:v>2114</c:v>
                </c:pt>
                <c:pt idx="109">
                  <c:v>2114</c:v>
                </c:pt>
                <c:pt idx="110">
                  <c:v>2122</c:v>
                </c:pt>
                <c:pt idx="111">
                  <c:v>2122</c:v>
                </c:pt>
                <c:pt idx="112">
                  <c:v>2123</c:v>
                </c:pt>
                <c:pt idx="113">
                  <c:v>2134</c:v>
                </c:pt>
                <c:pt idx="114">
                  <c:v>2134</c:v>
                </c:pt>
                <c:pt idx="115">
                  <c:v>2134</c:v>
                </c:pt>
                <c:pt idx="116">
                  <c:v>2146</c:v>
                </c:pt>
                <c:pt idx="117">
                  <c:v>2146</c:v>
                </c:pt>
                <c:pt idx="118">
                  <c:v>2146</c:v>
                </c:pt>
                <c:pt idx="119">
                  <c:v>2157</c:v>
                </c:pt>
                <c:pt idx="120">
                  <c:v>2157</c:v>
                </c:pt>
                <c:pt idx="121">
                  <c:v>2157</c:v>
                </c:pt>
                <c:pt idx="122">
                  <c:v>2165</c:v>
                </c:pt>
                <c:pt idx="123">
                  <c:v>2165</c:v>
                </c:pt>
                <c:pt idx="124">
                  <c:v>2165</c:v>
                </c:pt>
                <c:pt idx="125">
                  <c:v>2175</c:v>
                </c:pt>
                <c:pt idx="126">
                  <c:v>2175</c:v>
                </c:pt>
                <c:pt idx="127">
                  <c:v>2176</c:v>
                </c:pt>
                <c:pt idx="128">
                  <c:v>2180</c:v>
                </c:pt>
                <c:pt idx="129">
                  <c:v>2180</c:v>
                </c:pt>
                <c:pt idx="130">
                  <c:v>2180</c:v>
                </c:pt>
                <c:pt idx="131">
                  <c:v>2184</c:v>
                </c:pt>
                <c:pt idx="132">
                  <c:v>2184</c:v>
                </c:pt>
                <c:pt idx="133">
                  <c:v>2184</c:v>
                </c:pt>
                <c:pt idx="134">
                  <c:v>2189</c:v>
                </c:pt>
                <c:pt idx="135">
                  <c:v>2189</c:v>
                </c:pt>
                <c:pt idx="136">
                  <c:v>2189</c:v>
                </c:pt>
                <c:pt idx="137">
                  <c:v>2192</c:v>
                </c:pt>
                <c:pt idx="138">
                  <c:v>2192</c:v>
                </c:pt>
                <c:pt idx="139">
                  <c:v>2192</c:v>
                </c:pt>
                <c:pt idx="140">
                  <c:v>2194</c:v>
                </c:pt>
                <c:pt idx="141">
                  <c:v>2194</c:v>
                </c:pt>
                <c:pt idx="142">
                  <c:v>2194</c:v>
                </c:pt>
                <c:pt idx="143">
                  <c:v>2198</c:v>
                </c:pt>
                <c:pt idx="144">
                  <c:v>2198</c:v>
                </c:pt>
                <c:pt idx="145">
                  <c:v>2198</c:v>
                </c:pt>
                <c:pt idx="146">
                  <c:v>2203</c:v>
                </c:pt>
                <c:pt idx="147">
                  <c:v>2203</c:v>
                </c:pt>
                <c:pt idx="148">
                  <c:v>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E-4A35-AE76-7F1B43103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692719"/>
        <c:axId val="1824693679"/>
      </c:scatterChart>
      <c:valAx>
        <c:axId val="182469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93679"/>
        <c:crosses val="autoZero"/>
        <c:crossBetween val="midCat"/>
      </c:valAx>
      <c:valAx>
        <c:axId val="18246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9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ExtrV!$AY$502</c:f>
              <c:strCache>
                <c:ptCount val="1"/>
                <c:pt idx="0">
                  <c:v>Calc/2250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3985126859142606E-3"/>
                  <c:y val="0.166636002905756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ExtrV!$AX$503:$AX$651</c:f>
              <c:numCache>
                <c:formatCode>General</c:formatCode>
                <c:ptCount val="149"/>
                <c:pt idx="0">
                  <c:v>7.4999999999999997E-3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1.2500000000000001E-2</c:v>
                </c:pt>
                <c:pt idx="4">
                  <c:v>1.2500000000000001E-2</c:v>
                </c:pt>
                <c:pt idx="5">
                  <c:v>2.1249999999999998E-2</c:v>
                </c:pt>
                <c:pt idx="6">
                  <c:v>2.1249999999999998E-2</c:v>
                </c:pt>
                <c:pt idx="7">
                  <c:v>2.1249999999999998E-2</c:v>
                </c:pt>
                <c:pt idx="8">
                  <c:v>2.7500000000000004E-2</c:v>
                </c:pt>
                <c:pt idx="9">
                  <c:v>2.7500000000000004E-2</c:v>
                </c:pt>
                <c:pt idx="10">
                  <c:v>2.7500000000000004E-2</c:v>
                </c:pt>
                <c:pt idx="11">
                  <c:v>2.7500000000000004E-2</c:v>
                </c:pt>
                <c:pt idx="12">
                  <c:v>3.6249999999999998E-2</c:v>
                </c:pt>
                <c:pt idx="13">
                  <c:v>3.6249999999999998E-2</c:v>
                </c:pt>
                <c:pt idx="14">
                  <c:v>3.6249999999999998E-2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5.3749999999999999E-2</c:v>
                </c:pt>
                <c:pt idx="19">
                  <c:v>5.3749999999999999E-2</c:v>
                </c:pt>
                <c:pt idx="20">
                  <c:v>5.3749999999999999E-2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0.08</c:v>
                </c:pt>
                <c:pt idx="27">
                  <c:v>0.08</c:v>
                </c:pt>
                <c:pt idx="28">
                  <c:v>8.8749999999999996E-2</c:v>
                </c:pt>
                <c:pt idx="29">
                  <c:v>8.8749999999999996E-2</c:v>
                </c:pt>
                <c:pt idx="30">
                  <c:v>8.8749999999999996E-2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0.10625</c:v>
                </c:pt>
                <c:pt idx="36">
                  <c:v>0.10625</c:v>
                </c:pt>
                <c:pt idx="37">
                  <c:v>0.10625</c:v>
                </c:pt>
                <c:pt idx="38">
                  <c:v>0.11750000000000001</c:v>
                </c:pt>
                <c:pt idx="39">
                  <c:v>0.11750000000000001</c:v>
                </c:pt>
                <c:pt idx="40">
                  <c:v>0.11750000000000001</c:v>
                </c:pt>
                <c:pt idx="41">
                  <c:v>0.13374999999999998</c:v>
                </c:pt>
                <c:pt idx="42">
                  <c:v>0.13374999999999998</c:v>
                </c:pt>
                <c:pt idx="43">
                  <c:v>0.13374999999999998</c:v>
                </c:pt>
                <c:pt idx="44">
                  <c:v>0.14374999999999999</c:v>
                </c:pt>
                <c:pt idx="45">
                  <c:v>0.14374999999999999</c:v>
                </c:pt>
                <c:pt idx="46">
                  <c:v>0.14374999999999999</c:v>
                </c:pt>
                <c:pt idx="47">
                  <c:v>0.1575</c:v>
                </c:pt>
                <c:pt idx="48">
                  <c:v>0.1575</c:v>
                </c:pt>
                <c:pt idx="49">
                  <c:v>0.1575</c:v>
                </c:pt>
                <c:pt idx="50">
                  <c:v>0.16625000000000001</c:v>
                </c:pt>
                <c:pt idx="51">
                  <c:v>0.16625000000000001</c:v>
                </c:pt>
                <c:pt idx="52">
                  <c:v>0.16625000000000001</c:v>
                </c:pt>
                <c:pt idx="53">
                  <c:v>0.18124999999999999</c:v>
                </c:pt>
                <c:pt idx="54">
                  <c:v>0.18124999999999999</c:v>
                </c:pt>
                <c:pt idx="55">
                  <c:v>0.18124999999999999</c:v>
                </c:pt>
                <c:pt idx="56">
                  <c:v>0.20375000000000001</c:v>
                </c:pt>
                <c:pt idx="57">
                  <c:v>0.20375000000000001</c:v>
                </c:pt>
                <c:pt idx="58">
                  <c:v>0.20375000000000001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0.22999999999999998</c:v>
                </c:pt>
                <c:pt idx="62">
                  <c:v>0.25624999999999998</c:v>
                </c:pt>
                <c:pt idx="63">
                  <c:v>0.25624999999999998</c:v>
                </c:pt>
                <c:pt idx="64">
                  <c:v>0.25624999999999998</c:v>
                </c:pt>
                <c:pt idx="65">
                  <c:v>0.28500000000000003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0.30625000000000002</c:v>
                </c:pt>
                <c:pt idx="69">
                  <c:v>0.30625000000000002</c:v>
                </c:pt>
                <c:pt idx="70">
                  <c:v>0.30625000000000002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0.32999999999999996</c:v>
                </c:pt>
                <c:pt idx="74">
                  <c:v>0.36249999999999999</c:v>
                </c:pt>
                <c:pt idx="75">
                  <c:v>0.36249999999999999</c:v>
                </c:pt>
                <c:pt idx="76">
                  <c:v>0.36249999999999999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0.4325</c:v>
                </c:pt>
                <c:pt idx="84">
                  <c:v>0.4325</c:v>
                </c:pt>
                <c:pt idx="85">
                  <c:v>0.4325</c:v>
                </c:pt>
                <c:pt idx="86">
                  <c:v>0.45999999999999996</c:v>
                </c:pt>
                <c:pt idx="87">
                  <c:v>0.45999999999999996</c:v>
                </c:pt>
                <c:pt idx="88">
                  <c:v>0.45999999999999996</c:v>
                </c:pt>
                <c:pt idx="89">
                  <c:v>0.48749999999999999</c:v>
                </c:pt>
                <c:pt idx="90">
                  <c:v>0.48749999999999999</c:v>
                </c:pt>
                <c:pt idx="91">
                  <c:v>0.48749999999999999</c:v>
                </c:pt>
                <c:pt idx="92">
                  <c:v>0.51624999999999999</c:v>
                </c:pt>
                <c:pt idx="93">
                  <c:v>0.51624999999999999</c:v>
                </c:pt>
                <c:pt idx="94">
                  <c:v>0.51624999999999999</c:v>
                </c:pt>
                <c:pt idx="95">
                  <c:v>0.54249999999999998</c:v>
                </c:pt>
                <c:pt idx="96">
                  <c:v>0.54249999999999998</c:v>
                </c:pt>
                <c:pt idx="97">
                  <c:v>0.54249999999999998</c:v>
                </c:pt>
                <c:pt idx="98">
                  <c:v>0.57250000000000001</c:v>
                </c:pt>
                <c:pt idx="99">
                  <c:v>0.57250000000000001</c:v>
                </c:pt>
                <c:pt idx="100">
                  <c:v>0.57250000000000001</c:v>
                </c:pt>
                <c:pt idx="101">
                  <c:v>0.59124999999999994</c:v>
                </c:pt>
                <c:pt idx="102">
                  <c:v>0.59124999999999994</c:v>
                </c:pt>
                <c:pt idx="103">
                  <c:v>0.59124999999999994</c:v>
                </c:pt>
                <c:pt idx="104">
                  <c:v>0.61124999999999996</c:v>
                </c:pt>
                <c:pt idx="105">
                  <c:v>0.61124999999999996</c:v>
                </c:pt>
                <c:pt idx="106">
                  <c:v>0.61124999999999996</c:v>
                </c:pt>
                <c:pt idx="107">
                  <c:v>0.63124999999999998</c:v>
                </c:pt>
                <c:pt idx="108">
                  <c:v>0.63124999999999998</c:v>
                </c:pt>
                <c:pt idx="109">
                  <c:v>0.63124999999999998</c:v>
                </c:pt>
                <c:pt idx="110">
                  <c:v>0.65625</c:v>
                </c:pt>
                <c:pt idx="111">
                  <c:v>0.65625</c:v>
                </c:pt>
                <c:pt idx="112">
                  <c:v>0.65625</c:v>
                </c:pt>
                <c:pt idx="113">
                  <c:v>0.6925</c:v>
                </c:pt>
                <c:pt idx="114">
                  <c:v>0.6925</c:v>
                </c:pt>
                <c:pt idx="115">
                  <c:v>0.6925</c:v>
                </c:pt>
                <c:pt idx="116">
                  <c:v>0.73375000000000001</c:v>
                </c:pt>
                <c:pt idx="117">
                  <c:v>0.73375000000000001</c:v>
                </c:pt>
                <c:pt idx="118">
                  <c:v>0.73375000000000001</c:v>
                </c:pt>
                <c:pt idx="119">
                  <c:v>0.76749999999999996</c:v>
                </c:pt>
                <c:pt idx="120">
                  <c:v>0.76749999999999996</c:v>
                </c:pt>
                <c:pt idx="121">
                  <c:v>0.76749999999999996</c:v>
                </c:pt>
                <c:pt idx="122">
                  <c:v>0.79374999999999996</c:v>
                </c:pt>
                <c:pt idx="123">
                  <c:v>0.79374999999999996</c:v>
                </c:pt>
                <c:pt idx="124">
                  <c:v>0.79374999999999996</c:v>
                </c:pt>
                <c:pt idx="125">
                  <c:v>0.82750000000000001</c:v>
                </c:pt>
                <c:pt idx="126">
                  <c:v>0.82750000000000001</c:v>
                </c:pt>
                <c:pt idx="127">
                  <c:v>0.82750000000000001</c:v>
                </c:pt>
                <c:pt idx="128">
                  <c:v>0.85624999999999996</c:v>
                </c:pt>
                <c:pt idx="129">
                  <c:v>0.85624999999999996</c:v>
                </c:pt>
                <c:pt idx="130">
                  <c:v>0.85624999999999996</c:v>
                </c:pt>
                <c:pt idx="131">
                  <c:v>0.88000000000000012</c:v>
                </c:pt>
                <c:pt idx="132">
                  <c:v>0.88000000000000012</c:v>
                </c:pt>
                <c:pt idx="133">
                  <c:v>0.88000000000000012</c:v>
                </c:pt>
                <c:pt idx="134">
                  <c:v>0.91625000000000001</c:v>
                </c:pt>
                <c:pt idx="135">
                  <c:v>0.91625000000000001</c:v>
                </c:pt>
                <c:pt idx="136">
                  <c:v>0.91625000000000001</c:v>
                </c:pt>
                <c:pt idx="137">
                  <c:v>0.92874999999999996</c:v>
                </c:pt>
                <c:pt idx="138">
                  <c:v>0.92874999999999996</c:v>
                </c:pt>
                <c:pt idx="139">
                  <c:v>0.92874999999999996</c:v>
                </c:pt>
                <c:pt idx="140">
                  <c:v>0.94625000000000004</c:v>
                </c:pt>
                <c:pt idx="141">
                  <c:v>0.94625000000000004</c:v>
                </c:pt>
                <c:pt idx="142">
                  <c:v>0.94625000000000004</c:v>
                </c:pt>
                <c:pt idx="143">
                  <c:v>0.96875</c:v>
                </c:pt>
                <c:pt idx="144">
                  <c:v>0.96875</c:v>
                </c:pt>
                <c:pt idx="145">
                  <c:v>0.96875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</c:numCache>
            </c:numRef>
          </c:xVal>
          <c:yVal>
            <c:numRef>
              <c:f>ExtrV!$AY$503:$AY$651</c:f>
              <c:numCache>
                <c:formatCode>General</c:formatCode>
                <c:ptCount val="149"/>
                <c:pt idx="0">
                  <c:v>0.43022222222222223</c:v>
                </c:pt>
                <c:pt idx="1">
                  <c:v>0.43022222222222223</c:v>
                </c:pt>
                <c:pt idx="2">
                  <c:v>0.56622222222222218</c:v>
                </c:pt>
                <c:pt idx="3">
                  <c:v>0.56622222222222218</c:v>
                </c:pt>
                <c:pt idx="4">
                  <c:v>0.52177777777777778</c:v>
                </c:pt>
                <c:pt idx="5">
                  <c:v>0.63555555555555554</c:v>
                </c:pt>
                <c:pt idx="6">
                  <c:v>0.63555555555555554</c:v>
                </c:pt>
                <c:pt idx="7">
                  <c:v>0.63555555555555554</c:v>
                </c:pt>
                <c:pt idx="8">
                  <c:v>0.6631111111111111</c:v>
                </c:pt>
                <c:pt idx="9">
                  <c:v>0.6631111111111111</c:v>
                </c:pt>
                <c:pt idx="10">
                  <c:v>0.6631111111111111</c:v>
                </c:pt>
                <c:pt idx="11">
                  <c:v>0.6631111111111111</c:v>
                </c:pt>
                <c:pt idx="12">
                  <c:v>0.69244444444444442</c:v>
                </c:pt>
                <c:pt idx="13">
                  <c:v>0.68933333333333335</c:v>
                </c:pt>
                <c:pt idx="14">
                  <c:v>0.68933333333333335</c:v>
                </c:pt>
                <c:pt idx="15">
                  <c:v>0.71155555555555561</c:v>
                </c:pt>
                <c:pt idx="16">
                  <c:v>0.71155555555555561</c:v>
                </c:pt>
                <c:pt idx="17">
                  <c:v>0.71466666666666667</c:v>
                </c:pt>
                <c:pt idx="18">
                  <c:v>0.73111111111111116</c:v>
                </c:pt>
                <c:pt idx="19">
                  <c:v>0.73111111111111116</c:v>
                </c:pt>
                <c:pt idx="20">
                  <c:v>0.73111111111111116</c:v>
                </c:pt>
                <c:pt idx="21">
                  <c:v>0.74222222222222223</c:v>
                </c:pt>
                <c:pt idx="22">
                  <c:v>0.74222222222222223</c:v>
                </c:pt>
                <c:pt idx="23">
                  <c:v>0.74088888888888893</c:v>
                </c:pt>
                <c:pt idx="24">
                  <c:v>0.7533333333333333</c:v>
                </c:pt>
                <c:pt idx="25">
                  <c:v>0.7533333333333333</c:v>
                </c:pt>
                <c:pt idx="26">
                  <c:v>0.76444444444444448</c:v>
                </c:pt>
                <c:pt idx="27">
                  <c:v>0.76444444444444448</c:v>
                </c:pt>
                <c:pt idx="28">
                  <c:v>0.77288888888888885</c:v>
                </c:pt>
                <c:pt idx="29">
                  <c:v>0.77288888888888885</c:v>
                </c:pt>
                <c:pt idx="30">
                  <c:v>0.77288888888888885</c:v>
                </c:pt>
                <c:pt idx="31">
                  <c:v>0.78266666666666662</c:v>
                </c:pt>
                <c:pt idx="32">
                  <c:v>0.78088888888888885</c:v>
                </c:pt>
                <c:pt idx="33">
                  <c:v>0.78088888888888885</c:v>
                </c:pt>
                <c:pt idx="34">
                  <c:v>0.78088888888888885</c:v>
                </c:pt>
                <c:pt idx="35">
                  <c:v>0.7937777777777778</c:v>
                </c:pt>
                <c:pt idx="36">
                  <c:v>0.7937777777777778</c:v>
                </c:pt>
                <c:pt idx="37">
                  <c:v>0.7937777777777778</c:v>
                </c:pt>
                <c:pt idx="38">
                  <c:v>0.80177777777777781</c:v>
                </c:pt>
                <c:pt idx="39">
                  <c:v>0.80177777777777781</c:v>
                </c:pt>
                <c:pt idx="40">
                  <c:v>0.80133333333333334</c:v>
                </c:pt>
                <c:pt idx="41">
                  <c:v>0.81066666666666665</c:v>
                </c:pt>
                <c:pt idx="42">
                  <c:v>0.81066666666666665</c:v>
                </c:pt>
                <c:pt idx="43">
                  <c:v>0.81066666666666665</c:v>
                </c:pt>
                <c:pt idx="44">
                  <c:v>0.81555555555555559</c:v>
                </c:pt>
                <c:pt idx="45">
                  <c:v>0.81555555555555559</c:v>
                </c:pt>
                <c:pt idx="46">
                  <c:v>0.81555555555555559</c:v>
                </c:pt>
                <c:pt idx="47">
                  <c:v>0.82266666666666666</c:v>
                </c:pt>
                <c:pt idx="48">
                  <c:v>0.82266666666666666</c:v>
                </c:pt>
                <c:pt idx="49">
                  <c:v>0.8235555555555556</c:v>
                </c:pt>
                <c:pt idx="50">
                  <c:v>0.8288888888888889</c:v>
                </c:pt>
                <c:pt idx="51">
                  <c:v>0.82977777777777773</c:v>
                </c:pt>
                <c:pt idx="52">
                  <c:v>0.8288888888888889</c:v>
                </c:pt>
                <c:pt idx="53">
                  <c:v>0.83777777777777773</c:v>
                </c:pt>
                <c:pt idx="54">
                  <c:v>0.83777777777777773</c:v>
                </c:pt>
                <c:pt idx="55">
                  <c:v>0.83777777777777773</c:v>
                </c:pt>
                <c:pt idx="56">
                  <c:v>0.84977777777777774</c:v>
                </c:pt>
                <c:pt idx="57">
                  <c:v>0.84977777777777774</c:v>
                </c:pt>
                <c:pt idx="58">
                  <c:v>0.84977777777777774</c:v>
                </c:pt>
                <c:pt idx="59">
                  <c:v>0.85955555555555552</c:v>
                </c:pt>
                <c:pt idx="60">
                  <c:v>0.85955555555555552</c:v>
                </c:pt>
                <c:pt idx="61">
                  <c:v>0.85955555555555552</c:v>
                </c:pt>
                <c:pt idx="62">
                  <c:v>0.86533333333333329</c:v>
                </c:pt>
                <c:pt idx="63">
                  <c:v>0.86533333333333329</c:v>
                </c:pt>
                <c:pt idx="64">
                  <c:v>0.86533333333333329</c:v>
                </c:pt>
                <c:pt idx="65">
                  <c:v>0.87333333333333329</c:v>
                </c:pt>
                <c:pt idx="66">
                  <c:v>0.87333333333333329</c:v>
                </c:pt>
                <c:pt idx="67">
                  <c:v>0.87333333333333329</c:v>
                </c:pt>
                <c:pt idx="68">
                  <c:v>0.87911111111111107</c:v>
                </c:pt>
                <c:pt idx="69">
                  <c:v>0.87911111111111107</c:v>
                </c:pt>
                <c:pt idx="70">
                  <c:v>0.87955555555555553</c:v>
                </c:pt>
                <c:pt idx="71">
                  <c:v>0.88577777777777778</c:v>
                </c:pt>
                <c:pt idx="72">
                  <c:v>0.88577777777777778</c:v>
                </c:pt>
                <c:pt idx="73">
                  <c:v>0.88577777777777778</c:v>
                </c:pt>
                <c:pt idx="74">
                  <c:v>0.89466666666666672</c:v>
                </c:pt>
                <c:pt idx="75">
                  <c:v>0.89466666666666672</c:v>
                </c:pt>
                <c:pt idx="76">
                  <c:v>0.89466666666666672</c:v>
                </c:pt>
                <c:pt idx="77">
                  <c:v>0.89955555555555555</c:v>
                </c:pt>
                <c:pt idx="78">
                  <c:v>0.9</c:v>
                </c:pt>
                <c:pt idx="79">
                  <c:v>0.89955555555555555</c:v>
                </c:pt>
                <c:pt idx="80">
                  <c:v>0.90533333333333332</c:v>
                </c:pt>
                <c:pt idx="81">
                  <c:v>0.90533333333333332</c:v>
                </c:pt>
                <c:pt idx="82">
                  <c:v>0.90533333333333332</c:v>
                </c:pt>
                <c:pt idx="83">
                  <c:v>0.91200000000000003</c:v>
                </c:pt>
                <c:pt idx="84">
                  <c:v>0.91200000000000003</c:v>
                </c:pt>
                <c:pt idx="85">
                  <c:v>0.91200000000000003</c:v>
                </c:pt>
                <c:pt idx="86">
                  <c:v>0.91600000000000004</c:v>
                </c:pt>
                <c:pt idx="87">
                  <c:v>0.91600000000000004</c:v>
                </c:pt>
                <c:pt idx="88">
                  <c:v>0.91600000000000004</c:v>
                </c:pt>
                <c:pt idx="89">
                  <c:v>0.92</c:v>
                </c:pt>
                <c:pt idx="90">
                  <c:v>0.92</c:v>
                </c:pt>
                <c:pt idx="91">
                  <c:v>0.92</c:v>
                </c:pt>
                <c:pt idx="92">
                  <c:v>0.92355555555555557</c:v>
                </c:pt>
                <c:pt idx="93">
                  <c:v>0.92355555555555557</c:v>
                </c:pt>
                <c:pt idx="94">
                  <c:v>0.92355555555555557</c:v>
                </c:pt>
                <c:pt idx="95">
                  <c:v>0.92755555555555558</c:v>
                </c:pt>
                <c:pt idx="96">
                  <c:v>0.92755555555555558</c:v>
                </c:pt>
                <c:pt idx="97">
                  <c:v>0.92755555555555558</c:v>
                </c:pt>
                <c:pt idx="98">
                  <c:v>0.93155555555555558</c:v>
                </c:pt>
                <c:pt idx="99">
                  <c:v>0.93155555555555558</c:v>
                </c:pt>
                <c:pt idx="100">
                  <c:v>0.93155555555555558</c:v>
                </c:pt>
                <c:pt idx="101">
                  <c:v>0.93422222222222218</c:v>
                </c:pt>
                <c:pt idx="102">
                  <c:v>0.93422222222222218</c:v>
                </c:pt>
                <c:pt idx="103">
                  <c:v>0.93422222222222218</c:v>
                </c:pt>
                <c:pt idx="104">
                  <c:v>0.93733333333333335</c:v>
                </c:pt>
                <c:pt idx="105">
                  <c:v>0.93733333333333335</c:v>
                </c:pt>
                <c:pt idx="106">
                  <c:v>0.93733333333333335</c:v>
                </c:pt>
                <c:pt idx="107">
                  <c:v>0.93955555555555559</c:v>
                </c:pt>
                <c:pt idx="108">
                  <c:v>0.93955555555555559</c:v>
                </c:pt>
                <c:pt idx="109">
                  <c:v>0.93955555555555559</c:v>
                </c:pt>
                <c:pt idx="110">
                  <c:v>0.94311111111111112</c:v>
                </c:pt>
                <c:pt idx="111">
                  <c:v>0.94311111111111112</c:v>
                </c:pt>
                <c:pt idx="112">
                  <c:v>0.94355555555555559</c:v>
                </c:pt>
                <c:pt idx="113">
                  <c:v>0.94844444444444442</c:v>
                </c:pt>
                <c:pt idx="114">
                  <c:v>0.94844444444444442</c:v>
                </c:pt>
                <c:pt idx="115">
                  <c:v>0.94844444444444442</c:v>
                </c:pt>
                <c:pt idx="116">
                  <c:v>0.95377777777777772</c:v>
                </c:pt>
                <c:pt idx="117">
                  <c:v>0.95377777777777772</c:v>
                </c:pt>
                <c:pt idx="118">
                  <c:v>0.95377777777777772</c:v>
                </c:pt>
                <c:pt idx="119">
                  <c:v>0.95866666666666667</c:v>
                </c:pt>
                <c:pt idx="120">
                  <c:v>0.95866666666666667</c:v>
                </c:pt>
                <c:pt idx="121">
                  <c:v>0.95866666666666667</c:v>
                </c:pt>
                <c:pt idx="122">
                  <c:v>0.9622222222222222</c:v>
                </c:pt>
                <c:pt idx="123">
                  <c:v>0.9622222222222222</c:v>
                </c:pt>
                <c:pt idx="124">
                  <c:v>0.9622222222222222</c:v>
                </c:pt>
                <c:pt idx="125">
                  <c:v>0.96666666666666667</c:v>
                </c:pt>
                <c:pt idx="126">
                  <c:v>0.96666666666666667</c:v>
                </c:pt>
                <c:pt idx="127">
                  <c:v>0.96711111111111114</c:v>
                </c:pt>
                <c:pt idx="128">
                  <c:v>0.96888888888888891</c:v>
                </c:pt>
                <c:pt idx="129">
                  <c:v>0.96888888888888891</c:v>
                </c:pt>
                <c:pt idx="130">
                  <c:v>0.96888888888888891</c:v>
                </c:pt>
                <c:pt idx="131">
                  <c:v>0.97066666666666668</c:v>
                </c:pt>
                <c:pt idx="132">
                  <c:v>0.97066666666666668</c:v>
                </c:pt>
                <c:pt idx="133">
                  <c:v>0.97066666666666668</c:v>
                </c:pt>
                <c:pt idx="134">
                  <c:v>0.97288888888888891</c:v>
                </c:pt>
                <c:pt idx="135">
                  <c:v>0.97288888888888891</c:v>
                </c:pt>
                <c:pt idx="136">
                  <c:v>0.97288888888888891</c:v>
                </c:pt>
                <c:pt idx="137">
                  <c:v>0.97422222222222221</c:v>
                </c:pt>
                <c:pt idx="138">
                  <c:v>0.97422222222222221</c:v>
                </c:pt>
                <c:pt idx="139">
                  <c:v>0.97422222222222221</c:v>
                </c:pt>
                <c:pt idx="140">
                  <c:v>0.97511111111111115</c:v>
                </c:pt>
                <c:pt idx="141">
                  <c:v>0.97511111111111115</c:v>
                </c:pt>
                <c:pt idx="142">
                  <c:v>0.97511111111111115</c:v>
                </c:pt>
                <c:pt idx="143">
                  <c:v>0.97688888888888892</c:v>
                </c:pt>
                <c:pt idx="144">
                  <c:v>0.97688888888888892</c:v>
                </c:pt>
                <c:pt idx="145">
                  <c:v>0.97688888888888892</c:v>
                </c:pt>
                <c:pt idx="146">
                  <c:v>0.97911111111111115</c:v>
                </c:pt>
                <c:pt idx="147">
                  <c:v>0.97911111111111115</c:v>
                </c:pt>
                <c:pt idx="148">
                  <c:v>0.97911111111111115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2-4807-88E4-8FEEBD49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3792"/>
        <c:axId val="210352352"/>
      </c:scatterChart>
      <c:valAx>
        <c:axId val="2103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2352"/>
        <c:crosses val="autoZero"/>
        <c:crossBetween val="midCat"/>
      </c:valAx>
      <c:valAx>
        <c:axId val="2103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ExtrV!$L$504</c:f>
              <c:strCache>
                <c:ptCount val="1"/>
                <c:pt idx="0">
                  <c:v>Calc ExtrV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ExtrV!$K$505:$K$655</c:f>
              <c:numCache>
                <c:formatCode>General</c:formatCode>
                <c:ptCount val="151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5.6</c:v>
                </c:pt>
                <c:pt idx="25">
                  <c:v>5.6</c:v>
                </c:pt>
                <c:pt idx="26">
                  <c:v>5.6</c:v>
                </c:pt>
                <c:pt idx="27">
                  <c:v>6.4</c:v>
                </c:pt>
                <c:pt idx="28">
                  <c:v>6.4</c:v>
                </c:pt>
                <c:pt idx="29">
                  <c:v>6.4</c:v>
                </c:pt>
                <c:pt idx="30">
                  <c:v>7.1</c:v>
                </c:pt>
                <c:pt idx="31">
                  <c:v>7.1</c:v>
                </c:pt>
                <c:pt idx="32">
                  <c:v>7.1</c:v>
                </c:pt>
                <c:pt idx="33">
                  <c:v>7.6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10.7</c:v>
                </c:pt>
                <c:pt idx="44">
                  <c:v>10.7</c:v>
                </c:pt>
                <c:pt idx="45">
                  <c:v>10.7</c:v>
                </c:pt>
                <c:pt idx="46">
                  <c:v>11.5</c:v>
                </c:pt>
                <c:pt idx="47">
                  <c:v>11.5</c:v>
                </c:pt>
                <c:pt idx="48">
                  <c:v>11.5</c:v>
                </c:pt>
                <c:pt idx="49">
                  <c:v>12.6</c:v>
                </c:pt>
                <c:pt idx="50">
                  <c:v>12.6</c:v>
                </c:pt>
                <c:pt idx="51">
                  <c:v>12.6</c:v>
                </c:pt>
                <c:pt idx="52">
                  <c:v>13.3</c:v>
                </c:pt>
                <c:pt idx="53">
                  <c:v>13.3</c:v>
                </c:pt>
                <c:pt idx="54">
                  <c:v>13.3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16.3</c:v>
                </c:pt>
                <c:pt idx="59">
                  <c:v>16.3</c:v>
                </c:pt>
                <c:pt idx="60">
                  <c:v>16.3</c:v>
                </c:pt>
                <c:pt idx="61">
                  <c:v>18.399999999999999</c:v>
                </c:pt>
                <c:pt idx="62">
                  <c:v>18.399999999999999</c:v>
                </c:pt>
                <c:pt idx="63">
                  <c:v>18.399999999999999</c:v>
                </c:pt>
                <c:pt idx="64">
                  <c:v>20.5</c:v>
                </c:pt>
                <c:pt idx="65">
                  <c:v>20.5</c:v>
                </c:pt>
                <c:pt idx="66">
                  <c:v>20.5</c:v>
                </c:pt>
                <c:pt idx="67">
                  <c:v>22.8</c:v>
                </c:pt>
                <c:pt idx="68">
                  <c:v>22.8</c:v>
                </c:pt>
                <c:pt idx="69">
                  <c:v>22.8</c:v>
                </c:pt>
                <c:pt idx="70">
                  <c:v>24.5</c:v>
                </c:pt>
                <c:pt idx="71">
                  <c:v>24.5</c:v>
                </c:pt>
                <c:pt idx="72">
                  <c:v>24.5</c:v>
                </c:pt>
                <c:pt idx="73">
                  <c:v>26.4</c:v>
                </c:pt>
                <c:pt idx="74">
                  <c:v>26.4</c:v>
                </c:pt>
                <c:pt idx="75">
                  <c:v>26.4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30.4</c:v>
                </c:pt>
                <c:pt idx="80">
                  <c:v>30.4</c:v>
                </c:pt>
                <c:pt idx="81">
                  <c:v>30.4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43.4</c:v>
                </c:pt>
                <c:pt idx="98">
                  <c:v>43.4</c:v>
                </c:pt>
                <c:pt idx="99">
                  <c:v>43.4</c:v>
                </c:pt>
                <c:pt idx="100">
                  <c:v>45.8</c:v>
                </c:pt>
                <c:pt idx="101">
                  <c:v>45.8</c:v>
                </c:pt>
                <c:pt idx="102">
                  <c:v>45.8</c:v>
                </c:pt>
                <c:pt idx="103">
                  <c:v>47.3</c:v>
                </c:pt>
                <c:pt idx="104">
                  <c:v>47.3</c:v>
                </c:pt>
                <c:pt idx="105">
                  <c:v>47.3</c:v>
                </c:pt>
                <c:pt idx="106">
                  <c:v>48.9</c:v>
                </c:pt>
                <c:pt idx="107">
                  <c:v>48.9</c:v>
                </c:pt>
                <c:pt idx="108">
                  <c:v>48.9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52.5</c:v>
                </c:pt>
                <c:pt idx="113">
                  <c:v>52.5</c:v>
                </c:pt>
                <c:pt idx="114">
                  <c:v>52.5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58.7</c:v>
                </c:pt>
                <c:pt idx="119">
                  <c:v>58.7</c:v>
                </c:pt>
                <c:pt idx="120">
                  <c:v>58.7</c:v>
                </c:pt>
                <c:pt idx="121">
                  <c:v>61.4</c:v>
                </c:pt>
                <c:pt idx="122">
                  <c:v>61.4</c:v>
                </c:pt>
                <c:pt idx="123">
                  <c:v>61.4</c:v>
                </c:pt>
                <c:pt idx="124">
                  <c:v>63.5</c:v>
                </c:pt>
                <c:pt idx="125">
                  <c:v>63.5</c:v>
                </c:pt>
                <c:pt idx="126">
                  <c:v>63.5</c:v>
                </c:pt>
                <c:pt idx="127">
                  <c:v>66.2</c:v>
                </c:pt>
                <c:pt idx="128">
                  <c:v>66.2</c:v>
                </c:pt>
                <c:pt idx="129">
                  <c:v>66.2</c:v>
                </c:pt>
                <c:pt idx="130">
                  <c:v>68.5</c:v>
                </c:pt>
                <c:pt idx="131">
                  <c:v>68.5</c:v>
                </c:pt>
                <c:pt idx="132">
                  <c:v>68.5</c:v>
                </c:pt>
                <c:pt idx="133">
                  <c:v>70.400000000000006</c:v>
                </c:pt>
                <c:pt idx="134">
                  <c:v>70.400000000000006</c:v>
                </c:pt>
                <c:pt idx="135">
                  <c:v>70.400000000000006</c:v>
                </c:pt>
                <c:pt idx="136">
                  <c:v>73.3</c:v>
                </c:pt>
                <c:pt idx="137">
                  <c:v>73.3</c:v>
                </c:pt>
                <c:pt idx="138">
                  <c:v>73.3</c:v>
                </c:pt>
                <c:pt idx="139">
                  <c:v>74.3</c:v>
                </c:pt>
                <c:pt idx="140">
                  <c:v>74.3</c:v>
                </c:pt>
                <c:pt idx="141">
                  <c:v>74.3</c:v>
                </c:pt>
                <c:pt idx="142">
                  <c:v>75.7</c:v>
                </c:pt>
                <c:pt idx="143">
                  <c:v>75.7</c:v>
                </c:pt>
                <c:pt idx="144">
                  <c:v>75.7</c:v>
                </c:pt>
                <c:pt idx="145">
                  <c:v>77.5</c:v>
                </c:pt>
                <c:pt idx="146">
                  <c:v>77.5</c:v>
                </c:pt>
                <c:pt idx="147">
                  <c:v>77.5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</c:numCache>
            </c:numRef>
          </c:xVal>
          <c:yVal>
            <c:numRef>
              <c:f>ExtrV!$L$505:$L$655</c:f>
              <c:numCache>
                <c:formatCode>General</c:formatCode>
                <c:ptCount val="151"/>
                <c:pt idx="0">
                  <c:v>200</c:v>
                </c:pt>
                <c:pt idx="1">
                  <c:v>200</c:v>
                </c:pt>
                <c:pt idx="2">
                  <c:v>506</c:v>
                </c:pt>
                <c:pt idx="3">
                  <c:v>506</c:v>
                </c:pt>
                <c:pt idx="4">
                  <c:v>406</c:v>
                </c:pt>
                <c:pt idx="5">
                  <c:v>662</c:v>
                </c:pt>
                <c:pt idx="6">
                  <c:v>662</c:v>
                </c:pt>
                <c:pt idx="7">
                  <c:v>662</c:v>
                </c:pt>
                <c:pt idx="8">
                  <c:v>724</c:v>
                </c:pt>
                <c:pt idx="9">
                  <c:v>724</c:v>
                </c:pt>
                <c:pt idx="10">
                  <c:v>724</c:v>
                </c:pt>
                <c:pt idx="11">
                  <c:v>724</c:v>
                </c:pt>
                <c:pt idx="12">
                  <c:v>790</c:v>
                </c:pt>
                <c:pt idx="13">
                  <c:v>783</c:v>
                </c:pt>
                <c:pt idx="14">
                  <c:v>783</c:v>
                </c:pt>
                <c:pt idx="15">
                  <c:v>833</c:v>
                </c:pt>
                <c:pt idx="16">
                  <c:v>833</c:v>
                </c:pt>
                <c:pt idx="17">
                  <c:v>840</c:v>
                </c:pt>
                <c:pt idx="18">
                  <c:v>877</c:v>
                </c:pt>
                <c:pt idx="19">
                  <c:v>877</c:v>
                </c:pt>
                <c:pt idx="20">
                  <c:v>877</c:v>
                </c:pt>
                <c:pt idx="21">
                  <c:v>902</c:v>
                </c:pt>
                <c:pt idx="22">
                  <c:v>902</c:v>
                </c:pt>
                <c:pt idx="23">
                  <c:v>899</c:v>
                </c:pt>
                <c:pt idx="24">
                  <c:v>927</c:v>
                </c:pt>
                <c:pt idx="25">
                  <c:v>846</c:v>
                </c:pt>
                <c:pt idx="26">
                  <c:v>927</c:v>
                </c:pt>
                <c:pt idx="27">
                  <c:v>952</c:v>
                </c:pt>
                <c:pt idx="28">
                  <c:v>952</c:v>
                </c:pt>
                <c:pt idx="29">
                  <c:v>871</c:v>
                </c:pt>
                <c:pt idx="30">
                  <c:v>971</c:v>
                </c:pt>
                <c:pt idx="31">
                  <c:v>971</c:v>
                </c:pt>
                <c:pt idx="32">
                  <c:v>971</c:v>
                </c:pt>
                <c:pt idx="33">
                  <c:v>993</c:v>
                </c:pt>
                <c:pt idx="34">
                  <c:v>989</c:v>
                </c:pt>
                <c:pt idx="35">
                  <c:v>989</c:v>
                </c:pt>
                <c:pt idx="36">
                  <c:v>989</c:v>
                </c:pt>
                <c:pt idx="37">
                  <c:v>1018</c:v>
                </c:pt>
                <c:pt idx="38">
                  <c:v>1018</c:v>
                </c:pt>
                <c:pt idx="39">
                  <c:v>1018</c:v>
                </c:pt>
                <c:pt idx="40">
                  <c:v>1036</c:v>
                </c:pt>
                <c:pt idx="41">
                  <c:v>1036</c:v>
                </c:pt>
                <c:pt idx="42">
                  <c:v>1035</c:v>
                </c:pt>
                <c:pt idx="43">
                  <c:v>1056</c:v>
                </c:pt>
                <c:pt idx="44">
                  <c:v>1056</c:v>
                </c:pt>
                <c:pt idx="45">
                  <c:v>1056</c:v>
                </c:pt>
                <c:pt idx="46">
                  <c:v>1067</c:v>
                </c:pt>
                <c:pt idx="47">
                  <c:v>1067</c:v>
                </c:pt>
                <c:pt idx="48">
                  <c:v>1067</c:v>
                </c:pt>
                <c:pt idx="49">
                  <c:v>1083</c:v>
                </c:pt>
                <c:pt idx="50">
                  <c:v>1083</c:v>
                </c:pt>
                <c:pt idx="51">
                  <c:v>1085</c:v>
                </c:pt>
                <c:pt idx="52">
                  <c:v>1097</c:v>
                </c:pt>
                <c:pt idx="53">
                  <c:v>1099</c:v>
                </c:pt>
                <c:pt idx="54">
                  <c:v>1097</c:v>
                </c:pt>
                <c:pt idx="55">
                  <c:v>1117</c:v>
                </c:pt>
                <c:pt idx="56">
                  <c:v>1117</c:v>
                </c:pt>
                <c:pt idx="57">
                  <c:v>1117</c:v>
                </c:pt>
                <c:pt idx="58">
                  <c:v>1144</c:v>
                </c:pt>
                <c:pt idx="59">
                  <c:v>1144</c:v>
                </c:pt>
                <c:pt idx="60">
                  <c:v>1144</c:v>
                </c:pt>
                <c:pt idx="61">
                  <c:v>1166</c:v>
                </c:pt>
                <c:pt idx="62">
                  <c:v>1166</c:v>
                </c:pt>
                <c:pt idx="63">
                  <c:v>1166</c:v>
                </c:pt>
                <c:pt idx="64">
                  <c:v>1179</c:v>
                </c:pt>
                <c:pt idx="65">
                  <c:v>1179</c:v>
                </c:pt>
                <c:pt idx="66">
                  <c:v>1179</c:v>
                </c:pt>
                <c:pt idx="67">
                  <c:v>1197</c:v>
                </c:pt>
                <c:pt idx="68">
                  <c:v>1197</c:v>
                </c:pt>
                <c:pt idx="69">
                  <c:v>1197</c:v>
                </c:pt>
                <c:pt idx="70">
                  <c:v>1210</c:v>
                </c:pt>
                <c:pt idx="71">
                  <c:v>1210</c:v>
                </c:pt>
                <c:pt idx="72">
                  <c:v>1211</c:v>
                </c:pt>
                <c:pt idx="73">
                  <c:v>1225</c:v>
                </c:pt>
                <c:pt idx="74">
                  <c:v>1225</c:v>
                </c:pt>
                <c:pt idx="75">
                  <c:v>1225</c:v>
                </c:pt>
                <c:pt idx="76">
                  <c:v>1245</c:v>
                </c:pt>
                <c:pt idx="77">
                  <c:v>1245</c:v>
                </c:pt>
                <c:pt idx="78">
                  <c:v>1245</c:v>
                </c:pt>
                <c:pt idx="79">
                  <c:v>1256</c:v>
                </c:pt>
                <c:pt idx="80">
                  <c:v>1257</c:v>
                </c:pt>
                <c:pt idx="81">
                  <c:v>1256</c:v>
                </c:pt>
                <c:pt idx="82">
                  <c:v>1269</c:v>
                </c:pt>
                <c:pt idx="83">
                  <c:v>1269</c:v>
                </c:pt>
                <c:pt idx="84">
                  <c:v>1269</c:v>
                </c:pt>
                <c:pt idx="85">
                  <c:v>1284</c:v>
                </c:pt>
                <c:pt idx="86">
                  <c:v>1284</c:v>
                </c:pt>
                <c:pt idx="87">
                  <c:v>1284</c:v>
                </c:pt>
                <c:pt idx="88">
                  <c:v>1293</c:v>
                </c:pt>
                <c:pt idx="89">
                  <c:v>1293</c:v>
                </c:pt>
                <c:pt idx="90">
                  <c:v>1293</c:v>
                </c:pt>
                <c:pt idx="91">
                  <c:v>1302</c:v>
                </c:pt>
                <c:pt idx="92">
                  <c:v>1302</c:v>
                </c:pt>
                <c:pt idx="93">
                  <c:v>1302</c:v>
                </c:pt>
                <c:pt idx="94">
                  <c:v>1310</c:v>
                </c:pt>
                <c:pt idx="95">
                  <c:v>1310</c:v>
                </c:pt>
                <c:pt idx="96">
                  <c:v>1310</c:v>
                </c:pt>
                <c:pt idx="97">
                  <c:v>1319</c:v>
                </c:pt>
                <c:pt idx="98">
                  <c:v>1319</c:v>
                </c:pt>
                <c:pt idx="99">
                  <c:v>1319</c:v>
                </c:pt>
                <c:pt idx="100">
                  <c:v>1328</c:v>
                </c:pt>
                <c:pt idx="101">
                  <c:v>1328</c:v>
                </c:pt>
                <c:pt idx="102">
                  <c:v>1328</c:v>
                </c:pt>
                <c:pt idx="103">
                  <c:v>1334</c:v>
                </c:pt>
                <c:pt idx="104">
                  <c:v>1334</c:v>
                </c:pt>
                <c:pt idx="105">
                  <c:v>1334</c:v>
                </c:pt>
                <c:pt idx="106">
                  <c:v>1341</c:v>
                </c:pt>
                <c:pt idx="107">
                  <c:v>1341</c:v>
                </c:pt>
                <c:pt idx="108">
                  <c:v>1341</c:v>
                </c:pt>
                <c:pt idx="109">
                  <c:v>1346</c:v>
                </c:pt>
                <c:pt idx="110">
                  <c:v>1346</c:v>
                </c:pt>
                <c:pt idx="111">
                  <c:v>1346</c:v>
                </c:pt>
                <c:pt idx="112">
                  <c:v>1354</c:v>
                </c:pt>
                <c:pt idx="113">
                  <c:v>1354</c:v>
                </c:pt>
                <c:pt idx="114">
                  <c:v>1355</c:v>
                </c:pt>
                <c:pt idx="115">
                  <c:v>1366</c:v>
                </c:pt>
                <c:pt idx="116">
                  <c:v>1366</c:v>
                </c:pt>
                <c:pt idx="117">
                  <c:v>1366</c:v>
                </c:pt>
                <c:pt idx="118">
                  <c:v>1378</c:v>
                </c:pt>
                <c:pt idx="119">
                  <c:v>1378</c:v>
                </c:pt>
                <c:pt idx="120">
                  <c:v>1378</c:v>
                </c:pt>
                <c:pt idx="121">
                  <c:v>1389</c:v>
                </c:pt>
                <c:pt idx="122">
                  <c:v>1389</c:v>
                </c:pt>
                <c:pt idx="123">
                  <c:v>1389</c:v>
                </c:pt>
                <c:pt idx="124">
                  <c:v>1397</c:v>
                </c:pt>
                <c:pt idx="125">
                  <c:v>1397</c:v>
                </c:pt>
                <c:pt idx="126">
                  <c:v>1397</c:v>
                </c:pt>
                <c:pt idx="127">
                  <c:v>1407</c:v>
                </c:pt>
                <c:pt idx="128">
                  <c:v>1407</c:v>
                </c:pt>
                <c:pt idx="129">
                  <c:v>1408</c:v>
                </c:pt>
                <c:pt idx="130">
                  <c:v>1412</c:v>
                </c:pt>
                <c:pt idx="131">
                  <c:v>1412</c:v>
                </c:pt>
                <c:pt idx="132">
                  <c:v>1412</c:v>
                </c:pt>
                <c:pt idx="133">
                  <c:v>1416</c:v>
                </c:pt>
                <c:pt idx="134">
                  <c:v>1416</c:v>
                </c:pt>
                <c:pt idx="135">
                  <c:v>1416</c:v>
                </c:pt>
                <c:pt idx="136">
                  <c:v>1421</c:v>
                </c:pt>
                <c:pt idx="137">
                  <c:v>1421</c:v>
                </c:pt>
                <c:pt idx="138">
                  <c:v>1421</c:v>
                </c:pt>
                <c:pt idx="139">
                  <c:v>1424</c:v>
                </c:pt>
                <c:pt idx="140">
                  <c:v>1424</c:v>
                </c:pt>
                <c:pt idx="141">
                  <c:v>1424</c:v>
                </c:pt>
                <c:pt idx="142">
                  <c:v>1426</c:v>
                </c:pt>
                <c:pt idx="143">
                  <c:v>1426</c:v>
                </c:pt>
                <c:pt idx="144">
                  <c:v>1426</c:v>
                </c:pt>
                <c:pt idx="145">
                  <c:v>1430</c:v>
                </c:pt>
                <c:pt idx="146">
                  <c:v>1430</c:v>
                </c:pt>
                <c:pt idx="147">
                  <c:v>1430</c:v>
                </c:pt>
                <c:pt idx="148">
                  <c:v>1435</c:v>
                </c:pt>
                <c:pt idx="149">
                  <c:v>1435</c:v>
                </c:pt>
                <c:pt idx="150">
                  <c:v>1435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1-4739-9352-C934FF6C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05375"/>
        <c:axId val="1475103935"/>
      </c:scatterChart>
      <c:valAx>
        <c:axId val="147510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03935"/>
        <c:crosses val="autoZero"/>
        <c:crossBetween val="midCat"/>
      </c:valAx>
      <c:valAx>
        <c:axId val="14751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0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78104</xdr:colOff>
      <xdr:row>2</xdr:row>
      <xdr:rowOff>9524</xdr:rowOff>
    </xdr:from>
    <xdr:to>
      <xdr:col>12</xdr:col>
      <xdr:colOff>236220</xdr:colOff>
      <xdr:row>26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07690-F37C-46E5-8A97-8A66F0EA1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349566</xdr:colOff>
      <xdr:row>1</xdr:row>
      <xdr:rowOff>144780</xdr:rowOff>
    </xdr:from>
    <xdr:to>
      <xdr:col>24</xdr:col>
      <xdr:colOff>171449</xdr:colOff>
      <xdr:row>26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ED13D-AB68-42EE-B61A-B3FC7C987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397192</xdr:colOff>
      <xdr:row>1</xdr:row>
      <xdr:rowOff>140970</xdr:rowOff>
    </xdr:from>
    <xdr:to>
      <xdr:col>34</xdr:col>
      <xdr:colOff>552450</xdr:colOff>
      <xdr:row>26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CD4479-6F98-44C7-A952-78A157267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180975</xdr:colOff>
      <xdr:row>352</xdr:row>
      <xdr:rowOff>109537</xdr:rowOff>
    </xdr:from>
    <xdr:to>
      <xdr:col>35</xdr:col>
      <xdr:colOff>485775</xdr:colOff>
      <xdr:row>369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E86FEE-FFF3-41BF-A89E-4E18C45D8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312420</xdr:colOff>
      <xdr:row>44</xdr:row>
      <xdr:rowOff>64771</xdr:rowOff>
    </xdr:from>
    <xdr:to>
      <xdr:col>40</xdr:col>
      <xdr:colOff>521970</xdr:colOff>
      <xdr:row>81</xdr:row>
      <xdr:rowOff>88583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88886C-B376-4E0A-B341-7B9BC1320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311466</xdr:colOff>
      <xdr:row>501</xdr:row>
      <xdr:rowOff>46672</xdr:rowOff>
    </xdr:from>
    <xdr:to>
      <xdr:col>47</xdr:col>
      <xdr:colOff>398144</xdr:colOff>
      <xdr:row>523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85A797-0403-4ABA-ACDA-37E0639C2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292417</xdr:colOff>
      <xdr:row>502</xdr:row>
      <xdr:rowOff>85725</xdr:rowOff>
    </xdr:from>
    <xdr:to>
      <xdr:col>60</xdr:col>
      <xdr:colOff>597217</xdr:colOff>
      <xdr:row>517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251DC6-78D9-4DE4-8E09-E5096FA71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605790</xdr:colOff>
      <xdr:row>520</xdr:row>
      <xdr:rowOff>117157</xdr:rowOff>
    </xdr:from>
    <xdr:to>
      <xdr:col>61</xdr:col>
      <xdr:colOff>300990</xdr:colOff>
      <xdr:row>535</xdr:row>
      <xdr:rowOff>143827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95E704-8C1F-48C3-8C93-F6091866D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86677</xdr:colOff>
      <xdr:row>522</xdr:row>
      <xdr:rowOff>43815</xdr:rowOff>
    </xdr:from>
    <xdr:to>
      <xdr:col>25</xdr:col>
      <xdr:colOff>391477</xdr:colOff>
      <xdr:row>537</xdr:row>
      <xdr:rowOff>74295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D881FE-C259-4675-BF28-A9969E1FF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10477</xdr:colOff>
      <xdr:row>540</xdr:row>
      <xdr:rowOff>47625</xdr:rowOff>
    </xdr:from>
    <xdr:to>
      <xdr:col>25</xdr:col>
      <xdr:colOff>315277</xdr:colOff>
      <xdr:row>555</xdr:row>
      <xdr:rowOff>74295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EE8D83-3B2A-4330-96FF-EE1F9220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377825</xdr:colOff>
      <xdr:row>501</xdr:row>
      <xdr:rowOff>63500</xdr:rowOff>
    </xdr:from>
    <xdr:to>
      <xdr:col>25</xdr:col>
      <xdr:colOff>73025</xdr:colOff>
      <xdr:row>516</xdr:row>
      <xdr:rowOff>44450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B5ED0C-926A-433D-88FA-701C8BF87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152401</xdr:rowOff>
    </xdr:from>
    <xdr:to>
      <xdr:col>27</xdr:col>
      <xdr:colOff>586740</xdr:colOff>
      <xdr:row>44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7C1DC-7C37-4D8A-84EF-17C33333F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367665</xdr:colOff>
      <xdr:row>68</xdr:row>
      <xdr:rowOff>72390</xdr:rowOff>
    </xdr:from>
    <xdr:to>
      <xdr:col>28</xdr:col>
      <xdr:colOff>177165</xdr:colOff>
      <xdr:row>101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4B369B-FBCD-4555-9CF6-1E7A2B60A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600074</xdr:colOff>
      <xdr:row>68</xdr:row>
      <xdr:rowOff>108584</xdr:rowOff>
    </xdr:from>
    <xdr:to>
      <xdr:col>41</xdr:col>
      <xdr:colOff>379094</xdr:colOff>
      <xdr:row>102</xdr:row>
      <xdr:rowOff>36194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D17018-E1C2-4C59-A168-212DCCAB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390525</xdr:colOff>
      <xdr:row>146</xdr:row>
      <xdr:rowOff>85726</xdr:rowOff>
    </xdr:from>
    <xdr:to>
      <xdr:col>26</xdr:col>
      <xdr:colOff>419100</xdr:colOff>
      <xdr:row>179</xdr:row>
      <xdr:rowOff>64771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0A7B26-4C6F-4020-8D5C-BA74AFAFC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0</xdr:row>
      <xdr:rowOff>61912</xdr:rowOff>
    </xdr:from>
    <xdr:to>
      <xdr:col>14</xdr:col>
      <xdr:colOff>185737</xdr:colOff>
      <xdr:row>14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C0D7D-A5BE-7E62-D9C4-273AE0A14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604837</xdr:colOff>
      <xdr:row>0</xdr:row>
      <xdr:rowOff>90487</xdr:rowOff>
    </xdr:from>
    <xdr:to>
      <xdr:col>22</xdr:col>
      <xdr:colOff>300037</xdr:colOff>
      <xdr:row>14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450236-88E2-E38C-08E1-FCDEAEDD4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357187</xdr:colOff>
      <xdr:row>27</xdr:row>
      <xdr:rowOff>80961</xdr:rowOff>
    </xdr:from>
    <xdr:to>
      <xdr:col>45</xdr:col>
      <xdr:colOff>504825</xdr:colOff>
      <xdr:row>80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E3A71D-CC20-F2E0-4B6C-B64FFC313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130175</xdr:colOff>
      <xdr:row>180</xdr:row>
      <xdr:rowOff>76200</xdr:rowOff>
    </xdr:from>
    <xdr:to>
      <xdr:col>26</xdr:col>
      <xdr:colOff>434975</xdr:colOff>
      <xdr:row>210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05799-8115-F6B8-847E-88352C1BE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</xdr:colOff>
      <xdr:row>0</xdr:row>
      <xdr:rowOff>176212</xdr:rowOff>
    </xdr:from>
    <xdr:to>
      <xdr:col>8</xdr:col>
      <xdr:colOff>138112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F4BCE-0839-D718-0F57-CD8B3DAD9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309562</xdr:colOff>
      <xdr:row>0</xdr:row>
      <xdr:rowOff>176212</xdr:rowOff>
    </xdr:from>
    <xdr:to>
      <xdr:col>16</xdr:col>
      <xdr:colOff>4762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59711-1A0C-A5D7-0D75-80A0AECF2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0</xdr:row>
      <xdr:rowOff>176212</xdr:rowOff>
    </xdr:from>
    <xdr:to>
      <xdr:col>23</xdr:col>
      <xdr:colOff>490537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0EBC09-16D4-1D9B-50A2-088D6FCEC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138112</xdr:colOff>
      <xdr:row>1</xdr:row>
      <xdr:rowOff>23812</xdr:rowOff>
    </xdr:from>
    <xdr:to>
      <xdr:col>32</xdr:col>
      <xdr:colOff>442912</xdr:colOff>
      <xdr:row>15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E4954-C49A-C52D-9559-E2BA4243D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6667</xdr:colOff>
      <xdr:row>208</xdr:row>
      <xdr:rowOff>141922</xdr:rowOff>
    </xdr:from>
    <xdr:to>
      <xdr:col>30</xdr:col>
      <xdr:colOff>311467</xdr:colOff>
      <xdr:row>223</xdr:row>
      <xdr:rowOff>168592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55B7C6-E8A7-FE3D-4B9C-50D8CB234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265746</xdr:colOff>
      <xdr:row>288</xdr:row>
      <xdr:rowOff>2856</xdr:rowOff>
    </xdr:from>
    <xdr:to>
      <xdr:col>32</xdr:col>
      <xdr:colOff>419099</xdr:colOff>
      <xdr:row>308</xdr:row>
      <xdr:rowOff>83819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8320A8-269B-15AD-079D-F830F0B73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130175</xdr:colOff>
      <xdr:row>258</xdr:row>
      <xdr:rowOff>76200</xdr:rowOff>
    </xdr:from>
    <xdr:to>
      <xdr:col>29</xdr:col>
      <xdr:colOff>41275</xdr:colOff>
      <xdr:row>273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777DAD-6A74-2720-486E-EB9CEACFD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358775</xdr:colOff>
      <xdr:row>208</xdr:row>
      <xdr:rowOff>133350</xdr:rowOff>
    </xdr:from>
    <xdr:to>
      <xdr:col>45</xdr:col>
      <xdr:colOff>53975</xdr:colOff>
      <xdr:row>223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BE9AE0-9889-9D54-CDB3-79BEBE026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19</xdr:col>
      <xdr:colOff>324462</xdr:colOff>
      <xdr:row>19</xdr:row>
      <xdr:rowOff>31913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878556-A009-9F71-73E7-83B7AEFF1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1906862" cy="3162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14</xdr:col>
      <xdr:colOff>571968</xdr:colOff>
      <xdr:row>35</xdr:row>
      <xdr:rowOff>114438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5FAD2-EAEB-6A2B-B1FF-39C07C8E8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67150"/>
          <a:ext cx="9106368" cy="269253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0</xdr:rowOff>
    </xdr:from>
    <xdr:to>
      <xdr:col>24</xdr:col>
      <xdr:colOff>140458</xdr:colOff>
      <xdr:row>52</xdr:row>
      <xdr:rowOff>120798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C1B124-C9C9-DEFE-4F2A-9025FB987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6813550"/>
          <a:ext cx="14751808" cy="288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D62-2F9E-45DD-950E-9D57D1BF6978}">
  <dimension ref="A1:A1126"/>
  <sheetViews>
    <sheetView topLeftCell="A1126" workbookViewId="0">
      <selection activeCell="A1126" sqref="A1126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1</v>
      </c>
    </row>
    <row r="6" spans="1:1" x14ac:dyDescent="0.25">
      <c r="A6" t="s">
        <v>2</v>
      </c>
    </row>
    <row r="7" spans="1:1" x14ac:dyDescent="0.25">
      <c r="A7" t="s">
        <v>1</v>
      </c>
    </row>
    <row r="8" spans="1:1" x14ac:dyDescent="0.25">
      <c r="A8" t="s">
        <v>3</v>
      </c>
    </row>
    <row r="10" spans="1:1" x14ac:dyDescent="0.25">
      <c r="A10" t="s">
        <v>4</v>
      </c>
    </row>
    <row r="12" spans="1:1" x14ac:dyDescent="0.25">
      <c r="A12" t="s">
        <v>1</v>
      </c>
    </row>
    <row r="13" spans="1:1" x14ac:dyDescent="0.25">
      <c r="A13" t="s">
        <v>5</v>
      </c>
    </row>
    <row r="14" spans="1:1" x14ac:dyDescent="0.25">
      <c r="A14" t="s">
        <v>1</v>
      </c>
    </row>
    <row r="15" spans="1:1" x14ac:dyDescent="0.25">
      <c r="A15" t="s">
        <v>5</v>
      </c>
    </row>
    <row r="16" spans="1:1" x14ac:dyDescent="0.25">
      <c r="A16" t="s">
        <v>1</v>
      </c>
    </row>
    <row r="17" spans="1:1" x14ac:dyDescent="0.25">
      <c r="A17" t="s">
        <v>5</v>
      </c>
    </row>
    <row r="19" spans="1:1" x14ac:dyDescent="0.25">
      <c r="A19" t="s">
        <v>6</v>
      </c>
    </row>
    <row r="21" spans="1:1" x14ac:dyDescent="0.25">
      <c r="A21" t="s">
        <v>1</v>
      </c>
    </row>
    <row r="22" spans="1:1" x14ac:dyDescent="0.25">
      <c r="A22" t="s">
        <v>7</v>
      </c>
    </row>
    <row r="23" spans="1:1" x14ac:dyDescent="0.25">
      <c r="A23" t="s">
        <v>1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7</v>
      </c>
    </row>
    <row r="28" spans="1:1" x14ac:dyDescent="0.25">
      <c r="A28" t="s">
        <v>8</v>
      </c>
    </row>
    <row r="30" spans="1:1" x14ac:dyDescent="0.25">
      <c r="A30" t="s">
        <v>1</v>
      </c>
    </row>
    <row r="31" spans="1:1" x14ac:dyDescent="0.25">
      <c r="A31" t="s">
        <v>9</v>
      </c>
    </row>
    <row r="32" spans="1:1" x14ac:dyDescent="0.25">
      <c r="A32" t="s">
        <v>1</v>
      </c>
    </row>
    <row r="33" spans="1:1" x14ac:dyDescent="0.25">
      <c r="A33" t="s">
        <v>9</v>
      </c>
    </row>
    <row r="34" spans="1:1" x14ac:dyDescent="0.25">
      <c r="A34" t="s">
        <v>1</v>
      </c>
    </row>
    <row r="35" spans="1:1" x14ac:dyDescent="0.25">
      <c r="A35" t="s">
        <v>10</v>
      </c>
    </row>
    <row r="37" spans="1:1" x14ac:dyDescent="0.25">
      <c r="A37" t="s">
        <v>11</v>
      </c>
    </row>
    <row r="39" spans="1:1" x14ac:dyDescent="0.25">
      <c r="A39" t="s">
        <v>1</v>
      </c>
    </row>
    <row r="40" spans="1:1" x14ac:dyDescent="0.25">
      <c r="A40" t="s">
        <v>12</v>
      </c>
    </row>
    <row r="41" spans="1:1" x14ac:dyDescent="0.25">
      <c r="A41" t="s">
        <v>1</v>
      </c>
    </row>
    <row r="42" spans="1:1" x14ac:dyDescent="0.25">
      <c r="A42" t="s">
        <v>12</v>
      </c>
    </row>
    <row r="43" spans="1:1" x14ac:dyDescent="0.25">
      <c r="A43" t="s">
        <v>1</v>
      </c>
    </row>
    <row r="44" spans="1:1" x14ac:dyDescent="0.25">
      <c r="A44" t="s">
        <v>12</v>
      </c>
    </row>
    <row r="46" spans="1:1" x14ac:dyDescent="0.25">
      <c r="A46" t="s">
        <v>13</v>
      </c>
    </row>
    <row r="48" spans="1:1" x14ac:dyDescent="0.25">
      <c r="A48" t="s">
        <v>1</v>
      </c>
    </row>
    <row r="49" spans="1:1" x14ac:dyDescent="0.25">
      <c r="A49" t="s">
        <v>14</v>
      </c>
    </row>
    <row r="50" spans="1:1" x14ac:dyDescent="0.25">
      <c r="A50" t="s">
        <v>1</v>
      </c>
    </row>
    <row r="51" spans="1:1" x14ac:dyDescent="0.25">
      <c r="A51" t="s">
        <v>14</v>
      </c>
    </row>
    <row r="52" spans="1:1" x14ac:dyDescent="0.25">
      <c r="A52" t="s">
        <v>1</v>
      </c>
    </row>
    <row r="53" spans="1:1" x14ac:dyDescent="0.25">
      <c r="A53" t="s">
        <v>14</v>
      </c>
    </row>
    <row r="54" spans="1:1" x14ac:dyDescent="0.25">
      <c r="A54" t="s">
        <v>1</v>
      </c>
    </row>
    <row r="55" spans="1:1" x14ac:dyDescent="0.25">
      <c r="A55" t="s">
        <v>14</v>
      </c>
    </row>
    <row r="57" spans="1:1" x14ac:dyDescent="0.25">
      <c r="A57" t="s">
        <v>15</v>
      </c>
    </row>
    <row r="59" spans="1:1" x14ac:dyDescent="0.25">
      <c r="A59" t="s">
        <v>1</v>
      </c>
    </row>
    <row r="60" spans="1:1" x14ac:dyDescent="0.25">
      <c r="A60" t="s">
        <v>16</v>
      </c>
    </row>
    <row r="61" spans="1:1" x14ac:dyDescent="0.25">
      <c r="A61" t="s">
        <v>1</v>
      </c>
    </row>
    <row r="62" spans="1:1" x14ac:dyDescent="0.25">
      <c r="A62" t="s">
        <v>17</v>
      </c>
    </row>
    <row r="63" spans="1:1" x14ac:dyDescent="0.25">
      <c r="A63" t="s">
        <v>1</v>
      </c>
    </row>
    <row r="64" spans="1:1" x14ac:dyDescent="0.25">
      <c r="A64" t="s">
        <v>17</v>
      </c>
    </row>
    <row r="66" spans="1:1" x14ac:dyDescent="0.25">
      <c r="A66" t="s">
        <v>18</v>
      </c>
    </row>
    <row r="68" spans="1:1" x14ac:dyDescent="0.25">
      <c r="A68" t="s">
        <v>1</v>
      </c>
    </row>
    <row r="69" spans="1:1" x14ac:dyDescent="0.25">
      <c r="A69" t="s">
        <v>19</v>
      </c>
    </row>
    <row r="70" spans="1:1" x14ac:dyDescent="0.25">
      <c r="A70" t="s">
        <v>1</v>
      </c>
    </row>
    <row r="71" spans="1:1" x14ac:dyDescent="0.25">
      <c r="A71" t="s">
        <v>19</v>
      </c>
    </row>
    <row r="72" spans="1:1" x14ac:dyDescent="0.25">
      <c r="A72" t="s">
        <v>1</v>
      </c>
    </row>
    <row r="73" spans="1:1" x14ac:dyDescent="0.25">
      <c r="A73" t="s">
        <v>20</v>
      </c>
    </row>
    <row r="75" spans="1:1" x14ac:dyDescent="0.25">
      <c r="A75" t="s">
        <v>21</v>
      </c>
    </row>
    <row r="77" spans="1:1" x14ac:dyDescent="0.25">
      <c r="A77" t="s">
        <v>1</v>
      </c>
    </row>
    <row r="78" spans="1:1" x14ac:dyDescent="0.25">
      <c r="A78" t="s">
        <v>22</v>
      </c>
    </row>
    <row r="79" spans="1:1" x14ac:dyDescent="0.25">
      <c r="A79" t="s">
        <v>1</v>
      </c>
    </row>
    <row r="80" spans="1:1" x14ac:dyDescent="0.25">
      <c r="A80" t="s">
        <v>22</v>
      </c>
    </row>
    <row r="81" spans="1:1" x14ac:dyDescent="0.25">
      <c r="A81" t="s">
        <v>1</v>
      </c>
    </row>
    <row r="82" spans="1:1" x14ac:dyDescent="0.25">
      <c r="A82" t="s">
        <v>22</v>
      </c>
    </row>
    <row r="85" spans="1:1" x14ac:dyDescent="0.25">
      <c r="A85" t="s">
        <v>23</v>
      </c>
    </row>
    <row r="87" spans="1:1" x14ac:dyDescent="0.25">
      <c r="A87" t="s">
        <v>1</v>
      </c>
    </row>
    <row r="88" spans="1:1" x14ac:dyDescent="0.25">
      <c r="A88" t="s">
        <v>24</v>
      </c>
    </row>
    <row r="89" spans="1:1" x14ac:dyDescent="0.25">
      <c r="A89" t="s">
        <v>1</v>
      </c>
    </row>
    <row r="90" spans="1:1" x14ac:dyDescent="0.25">
      <c r="A90" t="s">
        <v>24</v>
      </c>
    </row>
    <row r="91" spans="1:1" x14ac:dyDescent="0.25">
      <c r="A91" t="s">
        <v>1</v>
      </c>
    </row>
    <row r="92" spans="1:1" x14ac:dyDescent="0.25">
      <c r="A92" t="s">
        <v>25</v>
      </c>
    </row>
    <row r="95" spans="1:1" x14ac:dyDescent="0.25">
      <c r="A95" t="s">
        <v>26</v>
      </c>
    </row>
    <row r="97" spans="1:1" x14ac:dyDescent="0.25">
      <c r="A97" t="s">
        <v>1</v>
      </c>
    </row>
    <row r="98" spans="1:1" x14ac:dyDescent="0.25">
      <c r="A98" t="s">
        <v>27</v>
      </c>
    </row>
    <row r="99" spans="1:1" x14ac:dyDescent="0.25">
      <c r="A99" t="s">
        <v>1</v>
      </c>
    </row>
    <row r="100" spans="1:1" x14ac:dyDescent="0.25">
      <c r="A100" t="s">
        <v>28</v>
      </c>
    </row>
    <row r="101" spans="1:1" x14ac:dyDescent="0.25">
      <c r="A101" t="s">
        <v>1</v>
      </c>
    </row>
    <row r="102" spans="1:1" x14ac:dyDescent="0.25">
      <c r="A102" t="s">
        <v>27</v>
      </c>
    </row>
    <row r="105" spans="1:1" x14ac:dyDescent="0.25">
      <c r="A105" t="s">
        <v>29</v>
      </c>
    </row>
    <row r="107" spans="1:1" x14ac:dyDescent="0.25">
      <c r="A107" t="s">
        <v>1</v>
      </c>
    </row>
    <row r="108" spans="1:1" x14ac:dyDescent="0.25">
      <c r="A108" t="s">
        <v>30</v>
      </c>
    </row>
    <row r="109" spans="1:1" x14ac:dyDescent="0.25">
      <c r="A109" t="s">
        <v>1</v>
      </c>
    </row>
    <row r="110" spans="1:1" x14ac:dyDescent="0.25">
      <c r="A110" t="s">
        <v>30</v>
      </c>
    </row>
    <row r="111" spans="1:1" x14ac:dyDescent="0.25">
      <c r="A111" t="s">
        <v>1</v>
      </c>
    </row>
    <row r="112" spans="1:1" x14ac:dyDescent="0.25">
      <c r="A112" t="s">
        <v>31</v>
      </c>
    </row>
    <row r="114" spans="1:1" x14ac:dyDescent="0.25">
      <c r="A114" t="s">
        <v>32</v>
      </c>
    </row>
    <row r="116" spans="1:1" x14ac:dyDescent="0.25">
      <c r="A116" t="s">
        <v>1</v>
      </c>
    </row>
    <row r="117" spans="1:1" x14ac:dyDescent="0.25">
      <c r="A117" t="s">
        <v>33</v>
      </c>
    </row>
    <row r="118" spans="1:1" x14ac:dyDescent="0.25">
      <c r="A118" t="s">
        <v>1</v>
      </c>
    </row>
    <row r="119" spans="1:1" x14ac:dyDescent="0.25">
      <c r="A119" t="s">
        <v>33</v>
      </c>
    </row>
    <row r="120" spans="1:1" x14ac:dyDescent="0.25">
      <c r="A120" t="s">
        <v>1</v>
      </c>
    </row>
    <row r="121" spans="1:1" x14ac:dyDescent="0.25">
      <c r="A121" t="s">
        <v>33</v>
      </c>
    </row>
    <row r="124" spans="1:1" x14ac:dyDescent="0.25">
      <c r="A124" t="s">
        <v>34</v>
      </c>
    </row>
    <row r="126" spans="1:1" x14ac:dyDescent="0.25">
      <c r="A126" t="s">
        <v>1</v>
      </c>
    </row>
    <row r="127" spans="1:1" x14ac:dyDescent="0.25">
      <c r="A127" t="s">
        <v>35</v>
      </c>
    </row>
    <row r="128" spans="1:1" x14ac:dyDescent="0.25">
      <c r="A128" t="s">
        <v>1</v>
      </c>
    </row>
    <row r="129" spans="1:1" x14ac:dyDescent="0.25">
      <c r="A129" t="s">
        <v>36</v>
      </c>
    </row>
    <row r="130" spans="1:1" x14ac:dyDescent="0.25">
      <c r="A130" t="s">
        <v>1</v>
      </c>
    </row>
    <row r="131" spans="1:1" x14ac:dyDescent="0.25">
      <c r="A131" t="s">
        <v>36</v>
      </c>
    </row>
    <row r="132" spans="1:1" x14ac:dyDescent="0.25">
      <c r="A132" t="s">
        <v>1</v>
      </c>
    </row>
    <row r="133" spans="1:1" x14ac:dyDescent="0.25">
      <c r="A133" t="s">
        <v>36</v>
      </c>
    </row>
    <row r="135" spans="1:1" x14ac:dyDescent="0.25">
      <c r="A135" t="s">
        <v>37</v>
      </c>
    </row>
    <row r="137" spans="1:1" x14ac:dyDescent="0.25">
      <c r="A137" t="s">
        <v>1</v>
      </c>
    </row>
    <row r="138" spans="1:1" x14ac:dyDescent="0.25">
      <c r="A138" t="s">
        <v>38</v>
      </c>
    </row>
    <row r="139" spans="1:1" x14ac:dyDescent="0.25">
      <c r="A139" t="s">
        <v>1</v>
      </c>
    </row>
    <row r="140" spans="1:1" x14ac:dyDescent="0.25">
      <c r="A140" t="s">
        <v>38</v>
      </c>
    </row>
    <row r="141" spans="1:1" x14ac:dyDescent="0.25">
      <c r="A141" t="s">
        <v>1</v>
      </c>
    </row>
    <row r="142" spans="1:1" x14ac:dyDescent="0.25">
      <c r="A142" t="s">
        <v>38</v>
      </c>
    </row>
    <row r="144" spans="1:1" x14ac:dyDescent="0.25">
      <c r="A144" t="s">
        <v>39</v>
      </c>
    </row>
    <row r="146" spans="1:1" x14ac:dyDescent="0.25">
      <c r="A146" t="s">
        <v>1</v>
      </c>
    </row>
    <row r="147" spans="1:1" x14ac:dyDescent="0.25">
      <c r="A147" t="s">
        <v>40</v>
      </c>
    </row>
    <row r="148" spans="1:1" x14ac:dyDescent="0.25">
      <c r="A148" t="s">
        <v>1</v>
      </c>
    </row>
    <row r="149" spans="1:1" x14ac:dyDescent="0.25">
      <c r="A149" t="s">
        <v>40</v>
      </c>
    </row>
    <row r="150" spans="1:1" x14ac:dyDescent="0.25">
      <c r="A150" t="s">
        <v>1</v>
      </c>
    </row>
    <row r="151" spans="1:1" x14ac:dyDescent="0.25">
      <c r="A151" t="s">
        <v>41</v>
      </c>
    </row>
    <row r="153" spans="1:1" x14ac:dyDescent="0.25">
      <c r="A153" t="s">
        <v>42</v>
      </c>
    </row>
    <row r="155" spans="1:1" x14ac:dyDescent="0.25">
      <c r="A155" t="s">
        <v>1</v>
      </c>
    </row>
    <row r="156" spans="1:1" x14ac:dyDescent="0.25">
      <c r="A156" t="s">
        <v>43</v>
      </c>
    </row>
    <row r="157" spans="1:1" x14ac:dyDescent="0.25">
      <c r="A157" t="s">
        <v>1</v>
      </c>
    </row>
    <row r="158" spans="1:1" x14ac:dyDescent="0.25">
      <c r="A158" t="s">
        <v>43</v>
      </c>
    </row>
    <row r="159" spans="1:1" x14ac:dyDescent="0.25">
      <c r="A159" t="s">
        <v>1</v>
      </c>
    </row>
    <row r="160" spans="1:1" x14ac:dyDescent="0.25">
      <c r="A160" t="s">
        <v>43</v>
      </c>
    </row>
    <row r="162" spans="1:1" x14ac:dyDescent="0.25">
      <c r="A162" t="s">
        <v>44</v>
      </c>
    </row>
    <row r="164" spans="1:1" x14ac:dyDescent="0.25">
      <c r="A164" t="s">
        <v>1</v>
      </c>
    </row>
    <row r="165" spans="1:1" x14ac:dyDescent="0.25">
      <c r="A165" t="s">
        <v>45</v>
      </c>
    </row>
    <row r="166" spans="1:1" x14ac:dyDescent="0.25">
      <c r="A166" t="s">
        <v>1</v>
      </c>
    </row>
    <row r="167" spans="1:1" x14ac:dyDescent="0.25">
      <c r="A167" t="s">
        <v>45</v>
      </c>
    </row>
    <row r="168" spans="1:1" x14ac:dyDescent="0.25">
      <c r="A168" t="s">
        <v>1</v>
      </c>
    </row>
    <row r="169" spans="1:1" x14ac:dyDescent="0.25">
      <c r="A169" t="s">
        <v>45</v>
      </c>
    </row>
    <row r="171" spans="1:1" x14ac:dyDescent="0.25">
      <c r="A171" t="s">
        <v>46</v>
      </c>
    </row>
    <row r="173" spans="1:1" x14ac:dyDescent="0.25">
      <c r="A173" t="s">
        <v>1</v>
      </c>
    </row>
    <row r="174" spans="1:1" x14ac:dyDescent="0.25">
      <c r="A174" t="s">
        <v>47</v>
      </c>
    </row>
    <row r="175" spans="1:1" x14ac:dyDescent="0.25">
      <c r="A175" t="s">
        <v>1</v>
      </c>
    </row>
    <row r="176" spans="1:1" x14ac:dyDescent="0.25">
      <c r="A176" t="s">
        <v>47</v>
      </c>
    </row>
    <row r="177" spans="1:1" x14ac:dyDescent="0.25">
      <c r="A177" t="s">
        <v>1</v>
      </c>
    </row>
    <row r="178" spans="1:1" x14ac:dyDescent="0.25">
      <c r="A178" t="s">
        <v>48</v>
      </c>
    </row>
    <row r="180" spans="1:1" x14ac:dyDescent="0.25">
      <c r="A180" t="s">
        <v>49</v>
      </c>
    </row>
    <row r="182" spans="1:1" x14ac:dyDescent="0.25">
      <c r="A182" t="s">
        <v>1</v>
      </c>
    </row>
    <row r="183" spans="1:1" x14ac:dyDescent="0.25">
      <c r="A183" t="s">
        <v>50</v>
      </c>
    </row>
    <row r="184" spans="1:1" x14ac:dyDescent="0.25">
      <c r="A184" t="s">
        <v>1</v>
      </c>
    </row>
    <row r="185" spans="1:1" x14ac:dyDescent="0.25">
      <c r="A185" t="s">
        <v>51</v>
      </c>
    </row>
    <row r="186" spans="1:1" x14ac:dyDescent="0.25">
      <c r="A186" t="s">
        <v>1</v>
      </c>
    </row>
    <row r="187" spans="1:1" x14ac:dyDescent="0.25">
      <c r="A187" t="s">
        <v>50</v>
      </c>
    </row>
    <row r="189" spans="1:1" x14ac:dyDescent="0.25">
      <c r="A189" t="s">
        <v>52</v>
      </c>
    </row>
    <row r="191" spans="1:1" x14ac:dyDescent="0.25">
      <c r="A191" t="s">
        <v>1</v>
      </c>
    </row>
    <row r="192" spans="1:1" x14ac:dyDescent="0.25">
      <c r="A192" t="s">
        <v>53</v>
      </c>
    </row>
    <row r="193" spans="1:1" x14ac:dyDescent="0.25">
      <c r="A193" t="s">
        <v>1</v>
      </c>
    </row>
    <row r="194" spans="1:1" x14ac:dyDescent="0.25">
      <c r="A194" t="s">
        <v>53</v>
      </c>
    </row>
    <row r="195" spans="1:1" x14ac:dyDescent="0.25">
      <c r="A195" t="s">
        <v>1</v>
      </c>
    </row>
    <row r="196" spans="1:1" x14ac:dyDescent="0.25">
      <c r="A196" t="s">
        <v>53</v>
      </c>
    </row>
    <row r="198" spans="1:1" x14ac:dyDescent="0.25">
      <c r="A198" t="s">
        <v>54</v>
      </c>
    </row>
    <row r="200" spans="1:1" x14ac:dyDescent="0.25">
      <c r="A200" t="s">
        <v>1</v>
      </c>
    </row>
    <row r="201" spans="1:1" x14ac:dyDescent="0.25">
      <c r="A201" t="s">
        <v>55</v>
      </c>
    </row>
    <row r="202" spans="1:1" x14ac:dyDescent="0.25">
      <c r="A202" t="s">
        <v>1</v>
      </c>
    </row>
    <row r="203" spans="1:1" x14ac:dyDescent="0.25">
      <c r="A203" t="s">
        <v>55</v>
      </c>
    </row>
    <row r="204" spans="1:1" x14ac:dyDescent="0.25">
      <c r="A204" t="s">
        <v>1</v>
      </c>
    </row>
    <row r="205" spans="1:1" x14ac:dyDescent="0.25">
      <c r="A205" t="s">
        <v>55</v>
      </c>
    </row>
    <row r="207" spans="1:1" x14ac:dyDescent="0.25">
      <c r="A207" t="s">
        <v>56</v>
      </c>
    </row>
    <row r="209" spans="1:1" x14ac:dyDescent="0.25">
      <c r="A209" t="s">
        <v>1</v>
      </c>
    </row>
    <row r="210" spans="1:1" x14ac:dyDescent="0.25">
      <c r="A210" t="s">
        <v>57</v>
      </c>
    </row>
    <row r="211" spans="1:1" x14ac:dyDescent="0.25">
      <c r="A211" t="s">
        <v>1</v>
      </c>
    </row>
    <row r="212" spans="1:1" x14ac:dyDescent="0.25">
      <c r="A212" t="s">
        <v>58</v>
      </c>
    </row>
    <row r="213" spans="1:1" x14ac:dyDescent="0.25">
      <c r="A213" t="s">
        <v>1</v>
      </c>
    </row>
    <row r="214" spans="1:1" x14ac:dyDescent="0.25">
      <c r="A214" t="s">
        <v>58</v>
      </c>
    </row>
    <row r="216" spans="1:1" x14ac:dyDescent="0.25">
      <c r="A216" t="s">
        <v>59</v>
      </c>
    </row>
    <row r="218" spans="1:1" x14ac:dyDescent="0.25">
      <c r="A218" t="s">
        <v>1</v>
      </c>
    </row>
    <row r="219" spans="1:1" x14ac:dyDescent="0.25">
      <c r="A219" t="s">
        <v>60</v>
      </c>
    </row>
    <row r="220" spans="1:1" x14ac:dyDescent="0.25">
      <c r="A220" t="s">
        <v>1</v>
      </c>
    </row>
    <row r="221" spans="1:1" x14ac:dyDescent="0.25">
      <c r="A221" t="s">
        <v>60</v>
      </c>
    </row>
    <row r="222" spans="1:1" x14ac:dyDescent="0.25">
      <c r="A222" t="s">
        <v>1</v>
      </c>
    </row>
    <row r="223" spans="1:1" x14ac:dyDescent="0.25">
      <c r="A223" t="s">
        <v>60</v>
      </c>
    </row>
    <row r="225" spans="1:1" x14ac:dyDescent="0.25">
      <c r="A225" t="s">
        <v>61</v>
      </c>
    </row>
    <row r="227" spans="1:1" x14ac:dyDescent="0.25">
      <c r="A227" t="s">
        <v>1</v>
      </c>
    </row>
    <row r="228" spans="1:1" x14ac:dyDescent="0.25">
      <c r="A228" t="s">
        <v>62</v>
      </c>
    </row>
    <row r="229" spans="1:1" x14ac:dyDescent="0.25">
      <c r="A229" t="s">
        <v>1</v>
      </c>
    </row>
    <row r="230" spans="1:1" x14ac:dyDescent="0.25">
      <c r="A230" t="s">
        <v>62</v>
      </c>
    </row>
    <row r="231" spans="1:1" x14ac:dyDescent="0.25">
      <c r="A231" t="s">
        <v>1</v>
      </c>
    </row>
    <row r="232" spans="1:1" x14ac:dyDescent="0.25">
      <c r="A232" t="s">
        <v>62</v>
      </c>
    </row>
    <row r="234" spans="1:1" x14ac:dyDescent="0.25">
      <c r="A234" t="s">
        <v>63</v>
      </c>
    </row>
    <row r="236" spans="1:1" x14ac:dyDescent="0.25">
      <c r="A236" t="s">
        <v>1</v>
      </c>
    </row>
    <row r="237" spans="1:1" x14ac:dyDescent="0.25">
      <c r="A237" t="s">
        <v>64</v>
      </c>
    </row>
    <row r="238" spans="1:1" x14ac:dyDescent="0.25">
      <c r="A238" t="s">
        <v>1</v>
      </c>
    </row>
    <row r="239" spans="1:1" x14ac:dyDescent="0.25">
      <c r="A239" t="s">
        <v>64</v>
      </c>
    </row>
    <row r="240" spans="1:1" x14ac:dyDescent="0.25">
      <c r="A240" t="s">
        <v>1</v>
      </c>
    </row>
    <row r="241" spans="1:1" x14ac:dyDescent="0.25">
      <c r="A241" t="s">
        <v>65</v>
      </c>
    </row>
    <row r="243" spans="1:1" x14ac:dyDescent="0.25">
      <c r="A243" t="s">
        <v>66</v>
      </c>
    </row>
    <row r="245" spans="1:1" x14ac:dyDescent="0.25">
      <c r="A245" t="s">
        <v>1</v>
      </c>
    </row>
    <row r="246" spans="1:1" x14ac:dyDescent="0.25">
      <c r="A246" t="s">
        <v>67</v>
      </c>
    </row>
    <row r="247" spans="1:1" x14ac:dyDescent="0.25">
      <c r="A247" t="s">
        <v>1</v>
      </c>
    </row>
    <row r="248" spans="1:1" x14ac:dyDescent="0.25">
      <c r="A248" t="s">
        <v>67</v>
      </c>
    </row>
    <row r="249" spans="1:1" x14ac:dyDescent="0.25">
      <c r="A249" t="s">
        <v>1</v>
      </c>
    </row>
    <row r="250" spans="1:1" x14ac:dyDescent="0.25">
      <c r="A250" t="s">
        <v>67</v>
      </c>
    </row>
    <row r="252" spans="1:1" x14ac:dyDescent="0.25">
      <c r="A252" t="s">
        <v>68</v>
      </c>
    </row>
    <row r="254" spans="1:1" x14ac:dyDescent="0.25">
      <c r="A254" t="s">
        <v>1</v>
      </c>
    </row>
    <row r="255" spans="1:1" x14ac:dyDescent="0.25">
      <c r="A255" t="s">
        <v>69</v>
      </c>
    </row>
    <row r="256" spans="1:1" x14ac:dyDescent="0.25">
      <c r="A256" t="s">
        <v>1</v>
      </c>
    </row>
    <row r="257" spans="1:1" x14ac:dyDescent="0.25">
      <c r="A257" t="s">
        <v>69</v>
      </c>
    </row>
    <row r="258" spans="1:1" x14ac:dyDescent="0.25">
      <c r="A258" t="s">
        <v>1</v>
      </c>
    </row>
    <row r="259" spans="1:1" x14ac:dyDescent="0.25">
      <c r="A259" t="s">
        <v>69</v>
      </c>
    </row>
    <row r="261" spans="1:1" x14ac:dyDescent="0.25">
      <c r="A261" t="s">
        <v>70</v>
      </c>
    </row>
    <row r="263" spans="1:1" x14ac:dyDescent="0.25">
      <c r="A263" t="s">
        <v>1</v>
      </c>
    </row>
    <row r="264" spans="1:1" x14ac:dyDescent="0.25">
      <c r="A264" t="s">
        <v>71</v>
      </c>
    </row>
    <row r="265" spans="1:1" x14ac:dyDescent="0.25">
      <c r="A265" t="s">
        <v>1</v>
      </c>
    </row>
    <row r="266" spans="1:1" x14ac:dyDescent="0.25">
      <c r="A266" t="s">
        <v>72</v>
      </c>
    </row>
    <row r="267" spans="1:1" x14ac:dyDescent="0.25">
      <c r="A267" t="s">
        <v>1</v>
      </c>
    </row>
    <row r="268" spans="1:1" x14ac:dyDescent="0.25">
      <c r="A268" t="s">
        <v>71</v>
      </c>
    </row>
    <row r="270" spans="1:1" x14ac:dyDescent="0.25">
      <c r="A270" t="s">
        <v>73</v>
      </c>
    </row>
    <row r="272" spans="1:1" x14ac:dyDescent="0.25">
      <c r="A272" t="s">
        <v>74</v>
      </c>
    </row>
    <row r="273" spans="1:1" x14ac:dyDescent="0.25">
      <c r="A273" t="s">
        <v>1</v>
      </c>
    </row>
    <row r="274" spans="1:1" x14ac:dyDescent="0.25">
      <c r="A274" t="s">
        <v>74</v>
      </c>
    </row>
    <row r="275" spans="1:1" x14ac:dyDescent="0.25">
      <c r="A275" t="s">
        <v>1</v>
      </c>
    </row>
    <row r="276" spans="1:1" x14ac:dyDescent="0.25">
      <c r="A276" t="s">
        <v>74</v>
      </c>
    </row>
    <row r="277" spans="1:1" x14ac:dyDescent="0.25">
      <c r="A277" t="s">
        <v>1</v>
      </c>
    </row>
    <row r="279" spans="1:1" x14ac:dyDescent="0.25">
      <c r="A279" t="s">
        <v>75</v>
      </c>
    </row>
    <row r="281" spans="1:1" x14ac:dyDescent="0.25">
      <c r="A281" t="s">
        <v>1</v>
      </c>
    </row>
    <row r="282" spans="1:1" x14ac:dyDescent="0.25">
      <c r="A282" t="s">
        <v>76</v>
      </c>
    </row>
    <row r="283" spans="1:1" x14ac:dyDescent="0.25">
      <c r="A283" t="s">
        <v>1</v>
      </c>
    </row>
    <row r="284" spans="1:1" x14ac:dyDescent="0.25">
      <c r="A284" t="s">
        <v>77</v>
      </c>
    </row>
    <row r="285" spans="1:1" x14ac:dyDescent="0.25">
      <c r="A285" t="s">
        <v>1</v>
      </c>
    </row>
    <row r="286" spans="1:1" x14ac:dyDescent="0.25">
      <c r="A286" t="s">
        <v>77</v>
      </c>
    </row>
    <row r="288" spans="1:1" x14ac:dyDescent="0.25">
      <c r="A288" t="s">
        <v>78</v>
      </c>
    </row>
    <row r="290" spans="1:1" x14ac:dyDescent="0.25">
      <c r="A290" t="s">
        <v>1</v>
      </c>
    </row>
    <row r="291" spans="1:1" x14ac:dyDescent="0.25">
      <c r="A291" t="s">
        <v>79</v>
      </c>
    </row>
    <row r="292" spans="1:1" x14ac:dyDescent="0.25">
      <c r="A292" t="s">
        <v>1</v>
      </c>
    </row>
    <row r="293" spans="1:1" x14ac:dyDescent="0.25">
      <c r="A293" t="s">
        <v>79</v>
      </c>
    </row>
    <row r="294" spans="1:1" x14ac:dyDescent="0.25">
      <c r="A294" t="s">
        <v>1</v>
      </c>
    </row>
    <row r="295" spans="1:1" x14ac:dyDescent="0.25">
      <c r="A295" t="s">
        <v>79</v>
      </c>
    </row>
    <row r="297" spans="1:1" x14ac:dyDescent="0.25">
      <c r="A297" t="s">
        <v>80</v>
      </c>
    </row>
    <row r="299" spans="1:1" x14ac:dyDescent="0.25">
      <c r="A299" t="s">
        <v>1</v>
      </c>
    </row>
    <row r="300" spans="1:1" x14ac:dyDescent="0.25">
      <c r="A300" t="s">
        <v>81</v>
      </c>
    </row>
    <row r="301" spans="1:1" x14ac:dyDescent="0.25">
      <c r="A301" t="s">
        <v>1</v>
      </c>
    </row>
    <row r="302" spans="1:1" x14ac:dyDescent="0.25">
      <c r="A302" t="s">
        <v>81</v>
      </c>
    </row>
    <row r="303" spans="1:1" x14ac:dyDescent="0.25">
      <c r="A303" t="s">
        <v>1</v>
      </c>
    </row>
    <row r="304" spans="1:1" x14ac:dyDescent="0.25">
      <c r="A304" t="s">
        <v>81</v>
      </c>
    </row>
    <row r="306" spans="1:1" x14ac:dyDescent="0.25">
      <c r="A306" t="s">
        <v>82</v>
      </c>
    </row>
    <row r="307" spans="1:1" x14ac:dyDescent="0.25">
      <c r="A307" t="s">
        <v>1</v>
      </c>
    </row>
    <row r="308" spans="1:1" x14ac:dyDescent="0.25">
      <c r="A308" t="s">
        <v>83</v>
      </c>
    </row>
    <row r="309" spans="1:1" x14ac:dyDescent="0.25">
      <c r="A309" t="s">
        <v>1</v>
      </c>
    </row>
    <row r="310" spans="1:1" x14ac:dyDescent="0.25">
      <c r="A310" t="s">
        <v>83</v>
      </c>
    </row>
    <row r="311" spans="1:1" x14ac:dyDescent="0.25">
      <c r="A311" t="s">
        <v>1</v>
      </c>
    </row>
    <row r="312" spans="1:1" x14ac:dyDescent="0.25">
      <c r="A312" t="s">
        <v>83</v>
      </c>
    </row>
    <row r="314" spans="1:1" x14ac:dyDescent="0.25">
      <c r="A314" t="s">
        <v>84</v>
      </c>
    </row>
    <row r="316" spans="1:1" x14ac:dyDescent="0.25">
      <c r="A316" t="s">
        <v>1</v>
      </c>
    </row>
    <row r="317" spans="1:1" x14ac:dyDescent="0.25">
      <c r="A317" t="s">
        <v>85</v>
      </c>
    </row>
    <row r="318" spans="1:1" x14ac:dyDescent="0.25">
      <c r="A318" t="s">
        <v>1</v>
      </c>
    </row>
    <row r="319" spans="1:1" x14ac:dyDescent="0.25">
      <c r="A319" t="s">
        <v>86</v>
      </c>
    </row>
    <row r="320" spans="1:1" x14ac:dyDescent="0.25">
      <c r="A320" t="s">
        <v>1</v>
      </c>
    </row>
    <row r="321" spans="1:1" x14ac:dyDescent="0.25">
      <c r="A321" t="s">
        <v>85</v>
      </c>
    </row>
    <row r="323" spans="1:1" x14ac:dyDescent="0.25">
      <c r="A323" t="s">
        <v>87</v>
      </c>
    </row>
    <row r="325" spans="1:1" x14ac:dyDescent="0.25">
      <c r="A325" t="s">
        <v>1</v>
      </c>
    </row>
    <row r="326" spans="1:1" x14ac:dyDescent="0.25">
      <c r="A326" t="s">
        <v>88</v>
      </c>
    </row>
    <row r="327" spans="1:1" x14ac:dyDescent="0.25">
      <c r="A327" t="s">
        <v>1</v>
      </c>
    </row>
    <row r="328" spans="1:1" x14ac:dyDescent="0.25">
      <c r="A328" t="s">
        <v>89</v>
      </c>
    </row>
    <row r="329" spans="1:1" x14ac:dyDescent="0.25">
      <c r="A329" t="s">
        <v>1</v>
      </c>
    </row>
    <row r="330" spans="1:1" x14ac:dyDescent="0.25">
      <c r="A330" t="s">
        <v>89</v>
      </c>
    </row>
    <row r="332" spans="1:1" x14ac:dyDescent="0.25">
      <c r="A332" t="s">
        <v>90</v>
      </c>
    </row>
    <row r="334" spans="1:1" x14ac:dyDescent="0.25">
      <c r="A334" t="s">
        <v>1</v>
      </c>
    </row>
    <row r="335" spans="1:1" x14ac:dyDescent="0.25">
      <c r="A335" t="s">
        <v>91</v>
      </c>
    </row>
    <row r="336" spans="1:1" x14ac:dyDescent="0.25">
      <c r="A336" t="s">
        <v>1</v>
      </c>
    </row>
    <row r="337" spans="1:1" x14ac:dyDescent="0.25">
      <c r="A337" t="s">
        <v>92</v>
      </c>
    </row>
    <row r="338" spans="1:1" x14ac:dyDescent="0.25">
      <c r="A338" t="s">
        <v>1</v>
      </c>
    </row>
    <row r="339" spans="1:1" x14ac:dyDescent="0.25">
      <c r="A339" t="s">
        <v>92</v>
      </c>
    </row>
    <row r="341" spans="1:1" x14ac:dyDescent="0.25">
      <c r="A341" t="s">
        <v>93</v>
      </c>
    </row>
    <row r="343" spans="1:1" x14ac:dyDescent="0.25">
      <c r="A343" t="s">
        <v>1</v>
      </c>
    </row>
    <row r="344" spans="1:1" x14ac:dyDescent="0.25">
      <c r="A344" t="s">
        <v>94</v>
      </c>
    </row>
    <row r="345" spans="1:1" x14ac:dyDescent="0.25">
      <c r="A345" t="s">
        <v>1</v>
      </c>
    </row>
    <row r="346" spans="1:1" x14ac:dyDescent="0.25">
      <c r="A346" t="s">
        <v>94</v>
      </c>
    </row>
    <row r="347" spans="1:1" x14ac:dyDescent="0.25">
      <c r="A347" t="s">
        <v>1</v>
      </c>
    </row>
    <row r="348" spans="1:1" x14ac:dyDescent="0.25">
      <c r="A348" t="s">
        <v>94</v>
      </c>
    </row>
    <row r="350" spans="1:1" x14ac:dyDescent="0.25">
      <c r="A350" t="s">
        <v>95</v>
      </c>
    </row>
    <row r="352" spans="1:1" x14ac:dyDescent="0.25">
      <c r="A352" t="s">
        <v>1</v>
      </c>
    </row>
    <row r="353" spans="1:1" x14ac:dyDescent="0.25">
      <c r="A353" t="s">
        <v>96</v>
      </c>
    </row>
    <row r="354" spans="1:1" x14ac:dyDescent="0.25">
      <c r="A354" t="s">
        <v>1</v>
      </c>
    </row>
    <row r="355" spans="1:1" x14ac:dyDescent="0.25">
      <c r="A355" t="s">
        <v>96</v>
      </c>
    </row>
    <row r="356" spans="1:1" x14ac:dyDescent="0.25">
      <c r="A356" t="s">
        <v>1</v>
      </c>
    </row>
    <row r="357" spans="1:1" x14ac:dyDescent="0.25">
      <c r="A357" t="s">
        <v>96</v>
      </c>
    </row>
    <row r="359" spans="1:1" x14ac:dyDescent="0.25">
      <c r="A359" t="s">
        <v>97</v>
      </c>
    </row>
    <row r="361" spans="1:1" x14ac:dyDescent="0.25">
      <c r="A361" t="s">
        <v>1</v>
      </c>
    </row>
    <row r="362" spans="1:1" x14ac:dyDescent="0.25">
      <c r="A362" t="s">
        <v>98</v>
      </c>
    </row>
    <row r="363" spans="1:1" x14ac:dyDescent="0.25">
      <c r="A363" t="s">
        <v>1</v>
      </c>
    </row>
    <row r="364" spans="1:1" x14ac:dyDescent="0.25">
      <c r="A364" t="s">
        <v>98</v>
      </c>
    </row>
    <row r="365" spans="1:1" x14ac:dyDescent="0.25">
      <c r="A365" t="s">
        <v>1</v>
      </c>
    </row>
    <row r="366" spans="1:1" x14ac:dyDescent="0.25">
      <c r="A366" t="s">
        <v>99</v>
      </c>
    </row>
    <row r="368" spans="1:1" x14ac:dyDescent="0.25">
      <c r="A368" t="s">
        <v>100</v>
      </c>
    </row>
    <row r="370" spans="1:1" x14ac:dyDescent="0.25">
      <c r="A370" t="s">
        <v>1</v>
      </c>
    </row>
    <row r="371" spans="1:1" x14ac:dyDescent="0.25">
      <c r="A371" t="s">
        <v>101</v>
      </c>
    </row>
    <row r="372" spans="1:1" x14ac:dyDescent="0.25">
      <c r="A372" t="s">
        <v>1</v>
      </c>
    </row>
    <row r="373" spans="1:1" x14ac:dyDescent="0.25">
      <c r="A373" t="s">
        <v>101</v>
      </c>
    </row>
    <row r="374" spans="1:1" x14ac:dyDescent="0.25">
      <c r="A374" t="s">
        <v>1</v>
      </c>
    </row>
    <row r="375" spans="1:1" x14ac:dyDescent="0.25">
      <c r="A375" t="s">
        <v>101</v>
      </c>
    </row>
    <row r="377" spans="1:1" x14ac:dyDescent="0.25">
      <c r="A377" t="s">
        <v>102</v>
      </c>
    </row>
    <row r="379" spans="1:1" x14ac:dyDescent="0.25">
      <c r="A379" t="s">
        <v>1</v>
      </c>
    </row>
    <row r="380" spans="1:1" x14ac:dyDescent="0.25">
      <c r="A380" t="s">
        <v>103</v>
      </c>
    </row>
    <row r="381" spans="1:1" x14ac:dyDescent="0.25">
      <c r="A381" t="s">
        <v>1</v>
      </c>
    </row>
    <row r="382" spans="1:1" x14ac:dyDescent="0.25">
      <c r="A382" t="s">
        <v>103</v>
      </c>
    </row>
    <row r="383" spans="1:1" x14ac:dyDescent="0.25">
      <c r="A383" t="s">
        <v>1</v>
      </c>
    </row>
    <row r="384" spans="1:1" x14ac:dyDescent="0.25">
      <c r="A384" t="s">
        <v>103</v>
      </c>
    </row>
    <row r="386" spans="1:1" x14ac:dyDescent="0.25">
      <c r="A386" t="s">
        <v>104</v>
      </c>
    </row>
    <row r="388" spans="1:1" x14ac:dyDescent="0.25">
      <c r="A388" t="s">
        <v>1</v>
      </c>
    </row>
    <row r="389" spans="1:1" x14ac:dyDescent="0.25">
      <c r="A389" t="s">
        <v>105</v>
      </c>
    </row>
    <row r="390" spans="1:1" x14ac:dyDescent="0.25">
      <c r="A390" t="s">
        <v>1</v>
      </c>
    </row>
    <row r="391" spans="1:1" x14ac:dyDescent="0.25">
      <c r="A391" t="s">
        <v>106</v>
      </c>
    </row>
    <row r="392" spans="1:1" x14ac:dyDescent="0.25">
      <c r="A392" t="s">
        <v>1</v>
      </c>
    </row>
    <row r="393" spans="1:1" x14ac:dyDescent="0.25">
      <c r="A393" t="s">
        <v>105</v>
      </c>
    </row>
    <row r="395" spans="1:1" x14ac:dyDescent="0.25">
      <c r="A395" t="s">
        <v>107</v>
      </c>
    </row>
    <row r="397" spans="1:1" x14ac:dyDescent="0.25">
      <c r="A397" t="s">
        <v>1</v>
      </c>
    </row>
    <row r="398" spans="1:1" x14ac:dyDescent="0.25">
      <c r="A398" t="s">
        <v>108</v>
      </c>
    </row>
    <row r="399" spans="1:1" x14ac:dyDescent="0.25">
      <c r="A399" t="s">
        <v>1</v>
      </c>
    </row>
    <row r="400" spans="1:1" x14ac:dyDescent="0.25">
      <c r="A400" t="s">
        <v>108</v>
      </c>
    </row>
    <row r="401" spans="1:1" x14ac:dyDescent="0.25">
      <c r="A401" t="s">
        <v>1</v>
      </c>
    </row>
    <row r="402" spans="1:1" x14ac:dyDescent="0.25">
      <c r="A402" t="s">
        <v>108</v>
      </c>
    </row>
    <row r="404" spans="1:1" x14ac:dyDescent="0.25">
      <c r="A404" t="s">
        <v>109</v>
      </c>
    </row>
    <row r="406" spans="1:1" x14ac:dyDescent="0.25">
      <c r="A406" t="s">
        <v>1</v>
      </c>
    </row>
    <row r="407" spans="1:1" x14ac:dyDescent="0.25">
      <c r="A407" t="s">
        <v>110</v>
      </c>
    </row>
    <row r="408" spans="1:1" x14ac:dyDescent="0.25">
      <c r="A408" t="s">
        <v>1</v>
      </c>
    </row>
    <row r="409" spans="1:1" x14ac:dyDescent="0.25">
      <c r="A409" t="s">
        <v>110</v>
      </c>
    </row>
    <row r="410" spans="1:1" x14ac:dyDescent="0.25">
      <c r="A410" t="s">
        <v>1</v>
      </c>
    </row>
    <row r="411" spans="1:1" x14ac:dyDescent="0.25">
      <c r="A411" t="s">
        <v>111</v>
      </c>
    </row>
    <row r="413" spans="1:1" x14ac:dyDescent="0.25">
      <c r="A413" t="s">
        <v>112</v>
      </c>
    </row>
    <row r="416" spans="1:1" x14ac:dyDescent="0.25">
      <c r="A416" t="s">
        <v>1</v>
      </c>
    </row>
    <row r="417" spans="1:1" x14ac:dyDescent="0.25">
      <c r="A417" t="s">
        <v>113</v>
      </c>
    </row>
    <row r="418" spans="1:1" x14ac:dyDescent="0.25">
      <c r="A418" t="s">
        <v>1</v>
      </c>
    </row>
    <row r="419" spans="1:1" x14ac:dyDescent="0.25">
      <c r="A419" t="s">
        <v>113</v>
      </c>
    </row>
    <row r="420" spans="1:1" x14ac:dyDescent="0.25">
      <c r="A420" t="s">
        <v>1</v>
      </c>
    </row>
    <row r="421" spans="1:1" x14ac:dyDescent="0.25">
      <c r="A421" t="s">
        <v>113</v>
      </c>
    </row>
    <row r="423" spans="1:1" x14ac:dyDescent="0.25">
      <c r="A423" t="s">
        <v>114</v>
      </c>
    </row>
    <row r="425" spans="1:1" x14ac:dyDescent="0.25">
      <c r="A425" t="s">
        <v>1</v>
      </c>
    </row>
    <row r="426" spans="1:1" x14ac:dyDescent="0.25">
      <c r="A426" t="s">
        <v>115</v>
      </c>
    </row>
    <row r="427" spans="1:1" x14ac:dyDescent="0.25">
      <c r="A427" t="s">
        <v>1</v>
      </c>
    </row>
    <row r="428" spans="1:1" x14ac:dyDescent="0.25">
      <c r="A428" t="s">
        <v>116</v>
      </c>
    </row>
    <row r="429" spans="1:1" x14ac:dyDescent="0.25">
      <c r="A429" t="s">
        <v>1</v>
      </c>
    </row>
    <row r="430" spans="1:1" x14ac:dyDescent="0.25">
      <c r="A430" t="s">
        <v>116</v>
      </c>
    </row>
    <row r="432" spans="1:1" x14ac:dyDescent="0.25">
      <c r="A432" t="s">
        <v>117</v>
      </c>
    </row>
    <row r="434" spans="1:1" x14ac:dyDescent="0.25">
      <c r="A434" t="s">
        <v>1</v>
      </c>
    </row>
    <row r="435" spans="1:1" x14ac:dyDescent="0.25">
      <c r="A435" t="s">
        <v>118</v>
      </c>
    </row>
    <row r="436" spans="1:1" x14ac:dyDescent="0.25">
      <c r="A436" t="s">
        <v>1</v>
      </c>
    </row>
    <row r="437" spans="1:1" x14ac:dyDescent="0.25">
      <c r="A437" t="s">
        <v>118</v>
      </c>
    </row>
    <row r="438" spans="1:1" x14ac:dyDescent="0.25">
      <c r="A438" t="s">
        <v>1</v>
      </c>
    </row>
    <row r="439" spans="1:1" x14ac:dyDescent="0.25">
      <c r="A439" t="s">
        <v>118</v>
      </c>
    </row>
    <row r="441" spans="1:1" x14ac:dyDescent="0.25">
      <c r="A441" t="s">
        <v>119</v>
      </c>
    </row>
    <row r="443" spans="1:1" x14ac:dyDescent="0.25">
      <c r="A443" t="s">
        <v>1</v>
      </c>
    </row>
    <row r="444" spans="1:1" x14ac:dyDescent="0.25">
      <c r="A444" t="s">
        <v>120</v>
      </c>
    </row>
    <row r="445" spans="1:1" x14ac:dyDescent="0.25">
      <c r="A445" t="s">
        <v>1</v>
      </c>
    </row>
    <row r="446" spans="1:1" x14ac:dyDescent="0.25">
      <c r="A446" t="s">
        <v>120</v>
      </c>
    </row>
    <row r="447" spans="1:1" x14ac:dyDescent="0.25">
      <c r="A447" t="s">
        <v>1</v>
      </c>
    </row>
    <row r="448" spans="1:1" x14ac:dyDescent="0.25">
      <c r="A448" t="s">
        <v>120</v>
      </c>
    </row>
    <row r="450" spans="1:1" x14ac:dyDescent="0.25">
      <c r="A450" t="s">
        <v>121</v>
      </c>
    </row>
    <row r="452" spans="1:1" x14ac:dyDescent="0.25">
      <c r="A452" t="s">
        <v>1</v>
      </c>
    </row>
    <row r="453" spans="1:1" x14ac:dyDescent="0.25">
      <c r="A453" t="s">
        <v>122</v>
      </c>
    </row>
    <row r="454" spans="1:1" x14ac:dyDescent="0.25">
      <c r="A454" t="s">
        <v>1</v>
      </c>
    </row>
    <row r="455" spans="1:1" x14ac:dyDescent="0.25">
      <c r="A455" t="s">
        <v>122</v>
      </c>
    </row>
    <row r="456" spans="1:1" x14ac:dyDescent="0.25">
      <c r="A456" t="s">
        <v>1</v>
      </c>
    </row>
    <row r="457" spans="1:1" x14ac:dyDescent="0.25">
      <c r="A457" t="s">
        <v>122</v>
      </c>
    </row>
    <row r="459" spans="1:1" x14ac:dyDescent="0.25">
      <c r="A459" t="s">
        <v>123</v>
      </c>
    </row>
    <row r="461" spans="1:1" x14ac:dyDescent="0.25">
      <c r="A461" t="s">
        <v>1</v>
      </c>
    </row>
    <row r="462" spans="1:1" x14ac:dyDescent="0.25">
      <c r="A462" t="s">
        <v>124</v>
      </c>
    </row>
    <row r="463" spans="1:1" x14ac:dyDescent="0.25">
      <c r="A463" t="s">
        <v>1</v>
      </c>
    </row>
    <row r="464" spans="1:1" x14ac:dyDescent="0.25">
      <c r="A464" t="s">
        <v>125</v>
      </c>
    </row>
    <row r="465" spans="1:1" x14ac:dyDescent="0.25">
      <c r="A465" t="s">
        <v>1</v>
      </c>
    </row>
    <row r="466" spans="1:1" x14ac:dyDescent="0.25">
      <c r="A466" t="s">
        <v>124</v>
      </c>
    </row>
    <row r="468" spans="1:1" x14ac:dyDescent="0.25">
      <c r="A468" t="s">
        <v>126</v>
      </c>
    </row>
    <row r="470" spans="1:1" x14ac:dyDescent="0.25">
      <c r="A470" t="s">
        <v>1</v>
      </c>
    </row>
    <row r="471" spans="1:1" x14ac:dyDescent="0.25">
      <c r="A471" t="s">
        <v>127</v>
      </c>
    </row>
    <row r="472" spans="1:1" x14ac:dyDescent="0.25">
      <c r="A472" t="s">
        <v>1</v>
      </c>
    </row>
    <row r="473" spans="1:1" x14ac:dyDescent="0.25">
      <c r="A473" t="s">
        <v>127</v>
      </c>
    </row>
    <row r="474" spans="1:1" x14ac:dyDescent="0.25">
      <c r="A474" t="s">
        <v>1</v>
      </c>
    </row>
    <row r="475" spans="1:1" x14ac:dyDescent="0.25">
      <c r="A475" t="s">
        <v>128</v>
      </c>
    </row>
    <row r="477" spans="1:1" x14ac:dyDescent="0.25">
      <c r="A477" t="s">
        <v>129</v>
      </c>
    </row>
    <row r="479" spans="1:1" x14ac:dyDescent="0.25">
      <c r="A479" t="s">
        <v>1</v>
      </c>
    </row>
    <row r="480" spans="1:1" x14ac:dyDescent="0.25">
      <c r="A480" t="s">
        <v>5</v>
      </c>
    </row>
    <row r="481" spans="1:1" x14ac:dyDescent="0.25">
      <c r="A481" t="s">
        <v>1</v>
      </c>
    </row>
    <row r="482" spans="1:1" x14ac:dyDescent="0.25">
      <c r="A482" t="s">
        <v>5</v>
      </c>
    </row>
    <row r="483" spans="1:1" x14ac:dyDescent="0.25">
      <c r="A483" t="s">
        <v>1</v>
      </c>
    </row>
    <row r="484" spans="1:1" x14ac:dyDescent="0.25">
      <c r="A484" t="s">
        <v>5</v>
      </c>
    </row>
    <row r="486" spans="1:1" x14ac:dyDescent="0.25">
      <c r="A486" t="s">
        <v>130</v>
      </c>
    </row>
    <row r="488" spans="1:1" x14ac:dyDescent="0.25">
      <c r="A488" t="s">
        <v>1</v>
      </c>
    </row>
    <row r="489" spans="1:1" x14ac:dyDescent="0.25">
      <c r="A489" t="s">
        <v>131</v>
      </c>
    </row>
    <row r="490" spans="1:1" x14ac:dyDescent="0.25">
      <c r="A490" t="s">
        <v>1</v>
      </c>
    </row>
    <row r="491" spans="1:1" x14ac:dyDescent="0.25">
      <c r="A491" t="s">
        <v>131</v>
      </c>
    </row>
    <row r="492" spans="1:1" x14ac:dyDescent="0.25">
      <c r="A492" t="s">
        <v>1</v>
      </c>
    </row>
    <row r="493" spans="1:1" x14ac:dyDescent="0.25">
      <c r="A493" t="s">
        <v>131</v>
      </c>
    </row>
    <row r="495" spans="1:1" x14ac:dyDescent="0.25">
      <c r="A495" t="s">
        <v>132</v>
      </c>
    </row>
    <row r="497" spans="1:1" x14ac:dyDescent="0.25">
      <c r="A497" t="s">
        <v>1</v>
      </c>
    </row>
    <row r="498" spans="1:1" x14ac:dyDescent="0.25">
      <c r="A498" t="s">
        <v>133</v>
      </c>
    </row>
    <row r="499" spans="1:1" x14ac:dyDescent="0.25">
      <c r="A499" t="s">
        <v>1</v>
      </c>
    </row>
    <row r="500" spans="1:1" x14ac:dyDescent="0.25">
      <c r="A500" t="s">
        <v>133</v>
      </c>
    </row>
    <row r="501" spans="1:1" x14ac:dyDescent="0.25">
      <c r="A501" t="s">
        <v>1</v>
      </c>
    </row>
    <row r="502" spans="1:1" x14ac:dyDescent="0.25">
      <c r="A502" t="s">
        <v>133</v>
      </c>
    </row>
    <row r="504" spans="1:1" x14ac:dyDescent="0.25">
      <c r="A504" t="s">
        <v>134</v>
      </c>
    </row>
    <row r="506" spans="1:1" x14ac:dyDescent="0.25">
      <c r="A506" t="s">
        <v>1</v>
      </c>
    </row>
    <row r="507" spans="1:1" x14ac:dyDescent="0.25">
      <c r="A507" t="s">
        <v>135</v>
      </c>
    </row>
    <row r="508" spans="1:1" x14ac:dyDescent="0.25">
      <c r="A508" t="s">
        <v>1</v>
      </c>
    </row>
    <row r="509" spans="1:1" x14ac:dyDescent="0.25">
      <c r="A509" t="s">
        <v>135</v>
      </c>
    </row>
    <row r="510" spans="1:1" x14ac:dyDescent="0.25">
      <c r="A510" t="s">
        <v>1</v>
      </c>
    </row>
    <row r="511" spans="1:1" x14ac:dyDescent="0.25">
      <c r="A511" t="s">
        <v>135</v>
      </c>
    </row>
    <row r="513" spans="1:1" x14ac:dyDescent="0.25">
      <c r="A513" t="s">
        <v>136</v>
      </c>
    </row>
    <row r="515" spans="1:1" x14ac:dyDescent="0.25">
      <c r="A515" t="s">
        <v>1</v>
      </c>
    </row>
    <row r="516" spans="1:1" x14ac:dyDescent="0.25">
      <c r="A516" t="s">
        <v>137</v>
      </c>
    </row>
    <row r="517" spans="1:1" x14ac:dyDescent="0.25">
      <c r="A517" t="s">
        <v>1</v>
      </c>
    </row>
    <row r="518" spans="1:1" x14ac:dyDescent="0.25">
      <c r="A518" t="s">
        <v>137</v>
      </c>
    </row>
    <row r="519" spans="1:1" x14ac:dyDescent="0.25">
      <c r="A519" t="s">
        <v>1</v>
      </c>
    </row>
    <row r="520" spans="1:1" x14ac:dyDescent="0.25">
      <c r="A520" t="s">
        <v>137</v>
      </c>
    </row>
    <row r="522" spans="1:1" x14ac:dyDescent="0.25">
      <c r="A522" t="s">
        <v>138</v>
      </c>
    </row>
    <row r="524" spans="1:1" x14ac:dyDescent="0.25">
      <c r="A524" t="s">
        <v>1</v>
      </c>
    </row>
    <row r="525" spans="1:1" x14ac:dyDescent="0.25">
      <c r="A525" t="s">
        <v>139</v>
      </c>
    </row>
    <row r="526" spans="1:1" x14ac:dyDescent="0.25">
      <c r="A526" t="s">
        <v>1</v>
      </c>
    </row>
    <row r="527" spans="1:1" x14ac:dyDescent="0.25">
      <c r="A527" t="s">
        <v>139</v>
      </c>
    </row>
    <row r="528" spans="1:1" x14ac:dyDescent="0.25">
      <c r="A528" t="s">
        <v>1</v>
      </c>
    </row>
    <row r="529" spans="1:1" x14ac:dyDescent="0.25">
      <c r="A529" t="s">
        <v>139</v>
      </c>
    </row>
    <row r="531" spans="1:1" x14ac:dyDescent="0.25">
      <c r="A531" t="s">
        <v>140</v>
      </c>
    </row>
    <row r="533" spans="1:1" x14ac:dyDescent="0.25">
      <c r="A533" t="s">
        <v>1</v>
      </c>
    </row>
    <row r="534" spans="1:1" x14ac:dyDescent="0.25">
      <c r="A534" t="s">
        <v>141</v>
      </c>
    </row>
    <row r="535" spans="1:1" x14ac:dyDescent="0.25">
      <c r="A535" t="s">
        <v>1</v>
      </c>
    </row>
    <row r="536" spans="1:1" x14ac:dyDescent="0.25">
      <c r="A536" t="s">
        <v>141</v>
      </c>
    </row>
    <row r="537" spans="1:1" x14ac:dyDescent="0.25">
      <c r="A537" t="s">
        <v>1</v>
      </c>
    </row>
    <row r="538" spans="1:1" x14ac:dyDescent="0.25">
      <c r="A538" t="s">
        <v>141</v>
      </c>
    </row>
    <row r="540" spans="1:1" x14ac:dyDescent="0.25">
      <c r="A540" t="s">
        <v>142</v>
      </c>
    </row>
    <row r="542" spans="1:1" x14ac:dyDescent="0.25">
      <c r="A542" t="s">
        <v>1</v>
      </c>
    </row>
    <row r="543" spans="1:1" x14ac:dyDescent="0.25">
      <c r="A543" t="s">
        <v>143</v>
      </c>
    </row>
    <row r="544" spans="1:1" x14ac:dyDescent="0.25">
      <c r="A544" t="s">
        <v>1</v>
      </c>
    </row>
    <row r="545" spans="1:1" x14ac:dyDescent="0.25">
      <c r="A545" t="s">
        <v>143</v>
      </c>
    </row>
    <row r="546" spans="1:1" x14ac:dyDescent="0.25">
      <c r="A546" t="s">
        <v>1</v>
      </c>
    </row>
    <row r="547" spans="1:1" x14ac:dyDescent="0.25">
      <c r="A547" t="s">
        <v>143</v>
      </c>
    </row>
    <row r="549" spans="1:1" x14ac:dyDescent="0.25">
      <c r="A549" t="s">
        <v>144</v>
      </c>
    </row>
    <row r="551" spans="1:1" x14ac:dyDescent="0.25">
      <c r="A551" t="s">
        <v>1</v>
      </c>
    </row>
    <row r="552" spans="1:1" x14ac:dyDescent="0.25">
      <c r="A552" t="s">
        <v>145</v>
      </c>
    </row>
    <row r="553" spans="1:1" x14ac:dyDescent="0.25">
      <c r="A553" t="s">
        <v>1</v>
      </c>
    </row>
    <row r="554" spans="1:1" x14ac:dyDescent="0.25">
      <c r="A554" t="s">
        <v>145</v>
      </c>
    </row>
    <row r="555" spans="1:1" x14ac:dyDescent="0.25">
      <c r="A555" t="s">
        <v>1</v>
      </c>
    </row>
    <row r="556" spans="1:1" x14ac:dyDescent="0.25">
      <c r="A556" t="s">
        <v>145</v>
      </c>
    </row>
    <row r="558" spans="1:1" x14ac:dyDescent="0.25">
      <c r="A558" t="s">
        <v>146</v>
      </c>
    </row>
    <row r="560" spans="1:1" x14ac:dyDescent="0.25">
      <c r="A560" t="s">
        <v>1</v>
      </c>
    </row>
    <row r="561" spans="1:1" x14ac:dyDescent="0.25">
      <c r="A561" t="s">
        <v>147</v>
      </c>
    </row>
    <row r="562" spans="1:1" x14ac:dyDescent="0.25">
      <c r="A562" t="s">
        <v>1</v>
      </c>
    </row>
    <row r="563" spans="1:1" x14ac:dyDescent="0.25">
      <c r="A563" t="s">
        <v>147</v>
      </c>
    </row>
    <row r="564" spans="1:1" x14ac:dyDescent="0.25">
      <c r="A564" t="s">
        <v>1</v>
      </c>
    </row>
    <row r="565" spans="1:1" x14ac:dyDescent="0.25">
      <c r="A565" t="s">
        <v>147</v>
      </c>
    </row>
    <row r="567" spans="1:1" x14ac:dyDescent="0.25">
      <c r="A567" t="s">
        <v>148</v>
      </c>
    </row>
    <row r="569" spans="1:1" x14ac:dyDescent="0.25">
      <c r="A569" t="s">
        <v>1</v>
      </c>
    </row>
    <row r="570" spans="1:1" x14ac:dyDescent="0.25">
      <c r="A570" t="s">
        <v>149</v>
      </c>
    </row>
    <row r="571" spans="1:1" x14ac:dyDescent="0.25">
      <c r="A571" t="s">
        <v>1</v>
      </c>
    </row>
    <row r="572" spans="1:1" x14ac:dyDescent="0.25">
      <c r="A572" t="s">
        <v>149</v>
      </c>
    </row>
    <row r="573" spans="1:1" x14ac:dyDescent="0.25">
      <c r="A573" t="s">
        <v>1</v>
      </c>
    </row>
    <row r="574" spans="1:1" x14ac:dyDescent="0.25">
      <c r="A574" t="s">
        <v>149</v>
      </c>
    </row>
    <row r="576" spans="1:1" x14ac:dyDescent="0.25">
      <c r="A576" t="s">
        <v>150</v>
      </c>
    </row>
    <row r="578" spans="1:1" x14ac:dyDescent="0.25">
      <c r="A578" t="s">
        <v>1</v>
      </c>
    </row>
    <row r="579" spans="1:1" x14ac:dyDescent="0.25">
      <c r="A579" t="s">
        <v>151</v>
      </c>
    </row>
    <row r="580" spans="1:1" x14ac:dyDescent="0.25">
      <c r="A580" t="s">
        <v>1</v>
      </c>
    </row>
    <row r="581" spans="1:1" x14ac:dyDescent="0.25">
      <c r="A581" t="s">
        <v>151</v>
      </c>
    </row>
    <row r="582" spans="1:1" x14ac:dyDescent="0.25">
      <c r="A582" t="s">
        <v>1</v>
      </c>
    </row>
    <row r="583" spans="1:1" x14ac:dyDescent="0.25">
      <c r="A583" t="s">
        <v>151</v>
      </c>
    </row>
    <row r="585" spans="1:1" x14ac:dyDescent="0.25">
      <c r="A585" t="s">
        <v>152</v>
      </c>
    </row>
    <row r="587" spans="1:1" x14ac:dyDescent="0.25">
      <c r="A587" t="s">
        <v>1</v>
      </c>
    </row>
    <row r="588" spans="1:1" x14ac:dyDescent="0.25">
      <c r="A588" t="s">
        <v>153</v>
      </c>
    </row>
    <row r="589" spans="1:1" x14ac:dyDescent="0.25">
      <c r="A589" t="s">
        <v>1</v>
      </c>
    </row>
    <row r="590" spans="1:1" x14ac:dyDescent="0.25">
      <c r="A590" t="s">
        <v>153</v>
      </c>
    </row>
    <row r="591" spans="1:1" x14ac:dyDescent="0.25">
      <c r="A591" t="s">
        <v>1</v>
      </c>
    </row>
    <row r="592" spans="1:1" x14ac:dyDescent="0.25">
      <c r="A592" t="s">
        <v>153</v>
      </c>
    </row>
    <row r="594" spans="1:1" x14ac:dyDescent="0.25">
      <c r="A594" t="s">
        <v>154</v>
      </c>
    </row>
    <row r="596" spans="1:1" x14ac:dyDescent="0.25">
      <c r="A596" t="s">
        <v>1</v>
      </c>
    </row>
    <row r="597" spans="1:1" x14ac:dyDescent="0.25">
      <c r="A597" t="s">
        <v>155</v>
      </c>
    </row>
    <row r="598" spans="1:1" x14ac:dyDescent="0.25">
      <c r="A598" t="s">
        <v>1</v>
      </c>
    </row>
    <row r="599" spans="1:1" x14ac:dyDescent="0.25">
      <c r="A599" t="s">
        <v>155</v>
      </c>
    </row>
    <row r="600" spans="1:1" x14ac:dyDescent="0.25">
      <c r="A600" t="s">
        <v>1</v>
      </c>
    </row>
    <row r="601" spans="1:1" x14ac:dyDescent="0.25">
      <c r="A601" t="s">
        <v>155</v>
      </c>
    </row>
    <row r="603" spans="1:1" x14ac:dyDescent="0.25">
      <c r="A603" t="s">
        <v>156</v>
      </c>
    </row>
    <row r="605" spans="1:1" x14ac:dyDescent="0.25">
      <c r="A605" t="s">
        <v>1</v>
      </c>
    </row>
    <row r="606" spans="1:1" x14ac:dyDescent="0.25">
      <c r="A606" t="s">
        <v>157</v>
      </c>
    </row>
    <row r="607" spans="1:1" x14ac:dyDescent="0.25">
      <c r="A607" t="s">
        <v>1</v>
      </c>
    </row>
    <row r="608" spans="1:1" x14ac:dyDescent="0.25">
      <c r="A608" t="s">
        <v>157</v>
      </c>
    </row>
    <row r="609" spans="1:1" x14ac:dyDescent="0.25">
      <c r="A609" t="s">
        <v>1</v>
      </c>
    </row>
    <row r="610" spans="1:1" x14ac:dyDescent="0.25">
      <c r="A610" t="s">
        <v>157</v>
      </c>
    </row>
    <row r="612" spans="1:1" x14ac:dyDescent="0.25">
      <c r="A612" t="s">
        <v>158</v>
      </c>
    </row>
    <row r="614" spans="1:1" x14ac:dyDescent="0.25">
      <c r="A614" t="s">
        <v>1</v>
      </c>
    </row>
    <row r="615" spans="1:1" x14ac:dyDescent="0.25">
      <c r="A615" t="s">
        <v>159</v>
      </c>
    </row>
    <row r="616" spans="1:1" x14ac:dyDescent="0.25">
      <c r="A616" t="s">
        <v>1</v>
      </c>
    </row>
    <row r="617" spans="1:1" x14ac:dyDescent="0.25">
      <c r="A617" t="s">
        <v>159</v>
      </c>
    </row>
    <row r="618" spans="1:1" x14ac:dyDescent="0.25">
      <c r="A618" t="s">
        <v>1</v>
      </c>
    </row>
    <row r="619" spans="1:1" x14ac:dyDescent="0.25">
      <c r="A619" t="s">
        <v>159</v>
      </c>
    </row>
    <row r="621" spans="1:1" x14ac:dyDescent="0.25">
      <c r="A621" t="s">
        <v>160</v>
      </c>
    </row>
    <row r="623" spans="1:1" x14ac:dyDescent="0.25">
      <c r="A623" t="s">
        <v>1</v>
      </c>
    </row>
    <row r="624" spans="1:1" x14ac:dyDescent="0.25">
      <c r="A624" t="s">
        <v>161</v>
      </c>
    </row>
    <row r="625" spans="1:1" x14ac:dyDescent="0.25">
      <c r="A625" t="s">
        <v>1</v>
      </c>
    </row>
    <row r="626" spans="1:1" x14ac:dyDescent="0.25">
      <c r="A626" t="s">
        <v>161</v>
      </c>
    </row>
    <row r="627" spans="1:1" x14ac:dyDescent="0.25">
      <c r="A627" t="s">
        <v>1</v>
      </c>
    </row>
    <row r="628" spans="1:1" x14ac:dyDescent="0.25">
      <c r="A628" t="s">
        <v>161</v>
      </c>
    </row>
    <row r="630" spans="1:1" x14ac:dyDescent="0.25">
      <c r="A630" t="s">
        <v>162</v>
      </c>
    </row>
    <row r="632" spans="1:1" x14ac:dyDescent="0.25">
      <c r="A632" t="s">
        <v>1</v>
      </c>
    </row>
    <row r="633" spans="1:1" x14ac:dyDescent="0.25">
      <c r="A633" t="s">
        <v>163</v>
      </c>
    </row>
    <row r="634" spans="1:1" x14ac:dyDescent="0.25">
      <c r="A634" t="s">
        <v>1</v>
      </c>
    </row>
    <row r="635" spans="1:1" x14ac:dyDescent="0.25">
      <c r="A635" t="s">
        <v>163</v>
      </c>
    </row>
    <row r="636" spans="1:1" x14ac:dyDescent="0.25">
      <c r="A636" t="s">
        <v>1</v>
      </c>
    </row>
    <row r="637" spans="1:1" x14ac:dyDescent="0.25">
      <c r="A637" t="s">
        <v>163</v>
      </c>
    </row>
    <row r="640" spans="1:1" x14ac:dyDescent="0.25">
      <c r="A640" t="s">
        <v>164</v>
      </c>
    </row>
    <row r="642" spans="1:1" x14ac:dyDescent="0.25">
      <c r="A642" t="s">
        <v>1</v>
      </c>
    </row>
    <row r="643" spans="1:1" x14ac:dyDescent="0.25">
      <c r="A643" t="s">
        <v>165</v>
      </c>
    </row>
    <row r="644" spans="1:1" x14ac:dyDescent="0.25">
      <c r="A644" t="s">
        <v>1</v>
      </c>
    </row>
    <row r="645" spans="1:1" x14ac:dyDescent="0.25">
      <c r="A645" t="s">
        <v>165</v>
      </c>
    </row>
    <row r="646" spans="1:1" x14ac:dyDescent="0.25">
      <c r="A646" t="s">
        <v>1</v>
      </c>
    </row>
    <row r="647" spans="1:1" x14ac:dyDescent="0.25">
      <c r="A647" t="s">
        <v>165</v>
      </c>
    </row>
    <row r="649" spans="1:1" x14ac:dyDescent="0.25">
      <c r="A649" t="s">
        <v>166</v>
      </c>
    </row>
    <row r="651" spans="1:1" x14ac:dyDescent="0.25">
      <c r="A651" t="s">
        <v>1</v>
      </c>
    </row>
    <row r="652" spans="1:1" x14ac:dyDescent="0.25">
      <c r="A652" t="s">
        <v>167</v>
      </c>
    </row>
    <row r="653" spans="1:1" x14ac:dyDescent="0.25">
      <c r="A653" t="s">
        <v>1</v>
      </c>
    </row>
    <row r="654" spans="1:1" x14ac:dyDescent="0.25">
      <c r="A654" t="s">
        <v>167</v>
      </c>
    </row>
    <row r="655" spans="1:1" x14ac:dyDescent="0.25">
      <c r="A655" t="s">
        <v>1</v>
      </c>
    </row>
    <row r="656" spans="1:1" x14ac:dyDescent="0.25">
      <c r="A656" t="s">
        <v>167</v>
      </c>
    </row>
    <row r="658" spans="1:1" x14ac:dyDescent="0.25">
      <c r="A658" t="s">
        <v>168</v>
      </c>
    </row>
    <row r="660" spans="1:1" x14ac:dyDescent="0.25">
      <c r="A660" t="s">
        <v>1</v>
      </c>
    </row>
    <row r="661" spans="1:1" x14ac:dyDescent="0.25">
      <c r="A661" t="s">
        <v>169</v>
      </c>
    </row>
    <row r="662" spans="1:1" x14ac:dyDescent="0.25">
      <c r="A662" t="s">
        <v>1</v>
      </c>
    </row>
    <row r="663" spans="1:1" x14ac:dyDescent="0.25">
      <c r="A663" t="s">
        <v>169</v>
      </c>
    </row>
    <row r="664" spans="1:1" x14ac:dyDescent="0.25">
      <c r="A664" t="s">
        <v>1</v>
      </c>
    </row>
    <row r="665" spans="1:1" x14ac:dyDescent="0.25">
      <c r="A665" t="s">
        <v>169</v>
      </c>
    </row>
    <row r="668" spans="1:1" x14ac:dyDescent="0.25">
      <c r="A668" t="s">
        <v>170</v>
      </c>
    </row>
    <row r="670" spans="1:1" x14ac:dyDescent="0.25">
      <c r="A670" t="s">
        <v>1</v>
      </c>
    </row>
    <row r="671" spans="1:1" x14ac:dyDescent="0.25">
      <c r="A671" t="s">
        <v>171</v>
      </c>
    </row>
    <row r="672" spans="1:1" x14ac:dyDescent="0.25">
      <c r="A672" t="s">
        <v>1</v>
      </c>
    </row>
    <row r="673" spans="1:1" x14ac:dyDescent="0.25">
      <c r="A673" t="s">
        <v>171</v>
      </c>
    </row>
    <row r="674" spans="1:1" x14ac:dyDescent="0.25">
      <c r="A674" t="s">
        <v>1</v>
      </c>
    </row>
    <row r="675" spans="1:1" x14ac:dyDescent="0.25">
      <c r="A675" t="s">
        <v>171</v>
      </c>
    </row>
    <row r="678" spans="1:1" x14ac:dyDescent="0.25">
      <c r="A678" t="s">
        <v>172</v>
      </c>
    </row>
    <row r="680" spans="1:1" x14ac:dyDescent="0.25">
      <c r="A680" t="s">
        <v>1</v>
      </c>
    </row>
    <row r="681" spans="1:1" x14ac:dyDescent="0.25">
      <c r="A681" t="s">
        <v>173</v>
      </c>
    </row>
    <row r="682" spans="1:1" x14ac:dyDescent="0.25">
      <c r="A682" t="s">
        <v>1</v>
      </c>
    </row>
    <row r="683" spans="1:1" x14ac:dyDescent="0.25">
      <c r="A683" t="s">
        <v>173</v>
      </c>
    </row>
    <row r="684" spans="1:1" x14ac:dyDescent="0.25">
      <c r="A684" t="s">
        <v>1</v>
      </c>
    </row>
    <row r="685" spans="1:1" x14ac:dyDescent="0.25">
      <c r="A685" t="s">
        <v>173</v>
      </c>
    </row>
    <row r="687" spans="1:1" x14ac:dyDescent="0.25">
      <c r="A687" t="s">
        <v>174</v>
      </c>
    </row>
    <row r="689" spans="1:1" x14ac:dyDescent="0.25">
      <c r="A689" t="s">
        <v>1</v>
      </c>
    </row>
    <row r="690" spans="1:1" x14ac:dyDescent="0.25">
      <c r="A690" t="s">
        <v>175</v>
      </c>
    </row>
    <row r="691" spans="1:1" x14ac:dyDescent="0.25">
      <c r="A691" t="s">
        <v>1</v>
      </c>
    </row>
    <row r="692" spans="1:1" x14ac:dyDescent="0.25">
      <c r="A692" t="s">
        <v>175</v>
      </c>
    </row>
    <row r="693" spans="1:1" x14ac:dyDescent="0.25">
      <c r="A693" t="s">
        <v>1</v>
      </c>
    </row>
    <row r="694" spans="1:1" x14ac:dyDescent="0.25">
      <c r="A694" t="s">
        <v>176</v>
      </c>
    </row>
    <row r="696" spans="1:1" x14ac:dyDescent="0.25">
      <c r="A696" t="s">
        <v>177</v>
      </c>
    </row>
    <row r="698" spans="1:1" x14ac:dyDescent="0.25">
      <c r="A698" t="s">
        <v>1</v>
      </c>
    </row>
    <row r="699" spans="1:1" x14ac:dyDescent="0.25">
      <c r="A699" t="s">
        <v>178</v>
      </c>
    </row>
    <row r="700" spans="1:1" x14ac:dyDescent="0.25">
      <c r="A700" t="s">
        <v>1</v>
      </c>
    </row>
    <row r="701" spans="1:1" x14ac:dyDescent="0.25">
      <c r="A701" t="s">
        <v>178</v>
      </c>
    </row>
    <row r="702" spans="1:1" x14ac:dyDescent="0.25">
      <c r="A702" t="s">
        <v>1</v>
      </c>
    </row>
    <row r="703" spans="1:1" x14ac:dyDescent="0.25">
      <c r="A703" t="s">
        <v>179</v>
      </c>
    </row>
    <row r="705" spans="1:1" x14ac:dyDescent="0.25">
      <c r="A705" t="s">
        <v>180</v>
      </c>
    </row>
    <row r="707" spans="1:1" x14ac:dyDescent="0.25">
      <c r="A707" t="s">
        <v>1</v>
      </c>
    </row>
    <row r="708" spans="1:1" x14ac:dyDescent="0.25">
      <c r="A708" t="s">
        <v>181</v>
      </c>
    </row>
    <row r="709" spans="1:1" x14ac:dyDescent="0.25">
      <c r="A709" t="s">
        <v>1</v>
      </c>
    </row>
    <row r="710" spans="1:1" x14ac:dyDescent="0.25">
      <c r="A710" t="s">
        <v>181</v>
      </c>
    </row>
    <row r="711" spans="1:1" x14ac:dyDescent="0.25">
      <c r="A711" t="s">
        <v>1</v>
      </c>
    </row>
    <row r="712" spans="1:1" x14ac:dyDescent="0.25">
      <c r="A712" t="s">
        <v>181</v>
      </c>
    </row>
    <row r="714" spans="1:1" x14ac:dyDescent="0.25">
      <c r="A714" t="s">
        <v>182</v>
      </c>
    </row>
    <row r="716" spans="1:1" x14ac:dyDescent="0.25">
      <c r="A716" t="s">
        <v>1</v>
      </c>
    </row>
    <row r="717" spans="1:1" x14ac:dyDescent="0.25">
      <c r="A717" t="s">
        <v>183</v>
      </c>
    </row>
    <row r="718" spans="1:1" x14ac:dyDescent="0.25">
      <c r="A718" t="s">
        <v>1</v>
      </c>
    </row>
    <row r="719" spans="1:1" x14ac:dyDescent="0.25">
      <c r="A719" t="s">
        <v>183</v>
      </c>
    </row>
    <row r="720" spans="1:1" x14ac:dyDescent="0.25">
      <c r="A720" t="s">
        <v>1</v>
      </c>
    </row>
    <row r="721" spans="1:1" x14ac:dyDescent="0.25">
      <c r="A721" t="s">
        <v>183</v>
      </c>
    </row>
    <row r="723" spans="1:1" x14ac:dyDescent="0.25">
      <c r="A723" t="s">
        <v>184</v>
      </c>
    </row>
    <row r="725" spans="1:1" x14ac:dyDescent="0.25">
      <c r="A725" t="s">
        <v>1</v>
      </c>
    </row>
    <row r="726" spans="1:1" x14ac:dyDescent="0.25">
      <c r="A726" t="s">
        <v>185</v>
      </c>
    </row>
    <row r="727" spans="1:1" x14ac:dyDescent="0.25">
      <c r="A727" t="s">
        <v>1</v>
      </c>
    </row>
    <row r="728" spans="1:1" x14ac:dyDescent="0.25">
      <c r="A728" t="s">
        <v>185</v>
      </c>
    </row>
    <row r="729" spans="1:1" x14ac:dyDescent="0.25">
      <c r="A729" t="s">
        <v>1</v>
      </c>
    </row>
    <row r="730" spans="1:1" x14ac:dyDescent="0.25">
      <c r="A730" t="s">
        <v>185</v>
      </c>
    </row>
    <row r="732" spans="1:1" x14ac:dyDescent="0.25">
      <c r="A732" t="s">
        <v>186</v>
      </c>
    </row>
    <row r="734" spans="1:1" x14ac:dyDescent="0.25">
      <c r="A734" t="s">
        <v>1</v>
      </c>
    </row>
    <row r="735" spans="1:1" x14ac:dyDescent="0.25">
      <c r="A735" t="s">
        <v>187</v>
      </c>
    </row>
    <row r="736" spans="1:1" x14ac:dyDescent="0.25">
      <c r="A736" t="s">
        <v>1</v>
      </c>
    </row>
    <row r="737" spans="1:1" x14ac:dyDescent="0.25">
      <c r="A737" t="s">
        <v>187</v>
      </c>
    </row>
    <row r="738" spans="1:1" x14ac:dyDescent="0.25">
      <c r="A738" t="s">
        <v>1</v>
      </c>
    </row>
    <row r="739" spans="1:1" x14ac:dyDescent="0.25">
      <c r="A739" t="s">
        <v>187</v>
      </c>
    </row>
    <row r="741" spans="1:1" x14ac:dyDescent="0.25">
      <c r="A741" t="s">
        <v>188</v>
      </c>
    </row>
    <row r="743" spans="1:1" x14ac:dyDescent="0.25">
      <c r="A743" t="s">
        <v>1</v>
      </c>
    </row>
    <row r="744" spans="1:1" x14ac:dyDescent="0.25">
      <c r="A744" t="s">
        <v>189</v>
      </c>
    </row>
    <row r="745" spans="1:1" x14ac:dyDescent="0.25">
      <c r="A745" t="s">
        <v>1</v>
      </c>
    </row>
    <row r="746" spans="1:1" x14ac:dyDescent="0.25">
      <c r="A746" t="s">
        <v>189</v>
      </c>
    </row>
    <row r="747" spans="1:1" x14ac:dyDescent="0.25">
      <c r="A747" t="s">
        <v>1</v>
      </c>
    </row>
    <row r="748" spans="1:1" x14ac:dyDescent="0.25">
      <c r="A748" t="s">
        <v>189</v>
      </c>
    </row>
    <row r="750" spans="1:1" x14ac:dyDescent="0.25">
      <c r="A750" t="s">
        <v>190</v>
      </c>
    </row>
    <row r="752" spans="1:1" x14ac:dyDescent="0.25">
      <c r="A752" t="s">
        <v>1</v>
      </c>
    </row>
    <row r="753" spans="1:1" x14ac:dyDescent="0.25">
      <c r="A753" t="s">
        <v>191</v>
      </c>
    </row>
    <row r="754" spans="1:1" x14ac:dyDescent="0.25">
      <c r="A754" t="s">
        <v>1</v>
      </c>
    </row>
    <row r="755" spans="1:1" x14ac:dyDescent="0.25">
      <c r="A755" t="s">
        <v>191</v>
      </c>
    </row>
    <row r="756" spans="1:1" x14ac:dyDescent="0.25">
      <c r="A756" t="s">
        <v>1</v>
      </c>
    </row>
    <row r="757" spans="1:1" x14ac:dyDescent="0.25">
      <c r="A757" t="s">
        <v>191</v>
      </c>
    </row>
    <row r="759" spans="1:1" x14ac:dyDescent="0.25">
      <c r="A759" t="s">
        <v>192</v>
      </c>
    </row>
    <row r="761" spans="1:1" x14ac:dyDescent="0.25">
      <c r="A761" t="s">
        <v>1</v>
      </c>
    </row>
    <row r="762" spans="1:1" x14ac:dyDescent="0.25">
      <c r="A762" t="s">
        <v>193</v>
      </c>
    </row>
    <row r="763" spans="1:1" x14ac:dyDescent="0.25">
      <c r="A763" t="s">
        <v>1</v>
      </c>
    </row>
    <row r="764" spans="1:1" x14ac:dyDescent="0.25">
      <c r="A764" t="s">
        <v>193</v>
      </c>
    </row>
    <row r="765" spans="1:1" x14ac:dyDescent="0.25">
      <c r="A765" t="s">
        <v>1</v>
      </c>
    </row>
    <row r="766" spans="1:1" x14ac:dyDescent="0.25">
      <c r="A766" t="s">
        <v>193</v>
      </c>
    </row>
    <row r="768" spans="1:1" x14ac:dyDescent="0.25">
      <c r="A768" t="s">
        <v>194</v>
      </c>
    </row>
    <row r="770" spans="1:1" x14ac:dyDescent="0.25">
      <c r="A770" t="s">
        <v>1</v>
      </c>
    </row>
    <row r="771" spans="1:1" x14ac:dyDescent="0.25">
      <c r="A771" t="s">
        <v>195</v>
      </c>
    </row>
    <row r="772" spans="1:1" x14ac:dyDescent="0.25">
      <c r="A772" t="s">
        <v>1</v>
      </c>
    </row>
    <row r="773" spans="1:1" x14ac:dyDescent="0.25">
      <c r="A773" t="s">
        <v>195</v>
      </c>
    </row>
    <row r="774" spans="1:1" x14ac:dyDescent="0.25">
      <c r="A774" t="s">
        <v>1</v>
      </c>
    </row>
    <row r="775" spans="1:1" x14ac:dyDescent="0.25">
      <c r="A775" t="s">
        <v>195</v>
      </c>
    </row>
    <row r="777" spans="1:1" x14ac:dyDescent="0.25">
      <c r="A777" t="s">
        <v>196</v>
      </c>
    </row>
    <row r="779" spans="1:1" x14ac:dyDescent="0.25">
      <c r="A779" t="s">
        <v>1</v>
      </c>
    </row>
    <row r="780" spans="1:1" x14ac:dyDescent="0.25">
      <c r="A780" t="s">
        <v>197</v>
      </c>
    </row>
    <row r="781" spans="1:1" x14ac:dyDescent="0.25">
      <c r="A781" t="s">
        <v>1</v>
      </c>
    </row>
    <row r="782" spans="1:1" x14ac:dyDescent="0.25">
      <c r="A782" t="s">
        <v>198</v>
      </c>
    </row>
    <row r="783" spans="1:1" x14ac:dyDescent="0.25">
      <c r="A783" t="s">
        <v>1</v>
      </c>
    </row>
    <row r="784" spans="1:1" x14ac:dyDescent="0.25">
      <c r="A784" t="s">
        <v>197</v>
      </c>
    </row>
    <row r="786" spans="1:1" x14ac:dyDescent="0.25">
      <c r="A786" t="s">
        <v>199</v>
      </c>
    </row>
    <row r="788" spans="1:1" x14ac:dyDescent="0.25">
      <c r="A788" t="s">
        <v>1</v>
      </c>
    </row>
    <row r="789" spans="1:1" x14ac:dyDescent="0.25">
      <c r="A789" t="s">
        <v>200</v>
      </c>
    </row>
    <row r="790" spans="1:1" x14ac:dyDescent="0.25">
      <c r="A790" t="s">
        <v>1</v>
      </c>
    </row>
    <row r="791" spans="1:1" x14ac:dyDescent="0.25">
      <c r="A791" t="s">
        <v>200</v>
      </c>
    </row>
    <row r="792" spans="1:1" x14ac:dyDescent="0.25">
      <c r="A792" t="s">
        <v>1</v>
      </c>
    </row>
    <row r="793" spans="1:1" x14ac:dyDescent="0.25">
      <c r="A793" t="s">
        <v>200</v>
      </c>
    </row>
    <row r="795" spans="1:1" x14ac:dyDescent="0.25">
      <c r="A795" t="s">
        <v>201</v>
      </c>
    </row>
    <row r="797" spans="1:1" x14ac:dyDescent="0.25">
      <c r="A797" t="s">
        <v>1</v>
      </c>
    </row>
    <row r="798" spans="1:1" x14ac:dyDescent="0.25">
      <c r="A798" t="s">
        <v>202</v>
      </c>
    </row>
    <row r="799" spans="1:1" x14ac:dyDescent="0.25">
      <c r="A799" t="s">
        <v>1</v>
      </c>
    </row>
    <row r="800" spans="1:1" x14ac:dyDescent="0.25">
      <c r="A800" t="s">
        <v>202</v>
      </c>
    </row>
    <row r="801" spans="1:1" x14ac:dyDescent="0.25">
      <c r="A801" t="s">
        <v>1</v>
      </c>
    </row>
    <row r="802" spans="1:1" x14ac:dyDescent="0.25">
      <c r="A802" t="s">
        <v>202</v>
      </c>
    </row>
    <row r="804" spans="1:1" x14ac:dyDescent="0.25">
      <c r="A804" t="s">
        <v>203</v>
      </c>
    </row>
    <row r="806" spans="1:1" x14ac:dyDescent="0.25">
      <c r="A806" t="s">
        <v>1</v>
      </c>
    </row>
    <row r="807" spans="1:1" x14ac:dyDescent="0.25">
      <c r="A807" t="s">
        <v>204</v>
      </c>
    </row>
    <row r="808" spans="1:1" x14ac:dyDescent="0.25">
      <c r="A808" t="s">
        <v>1</v>
      </c>
    </row>
    <row r="809" spans="1:1" x14ac:dyDescent="0.25">
      <c r="A809" t="s">
        <v>204</v>
      </c>
    </row>
    <row r="810" spans="1:1" x14ac:dyDescent="0.25">
      <c r="A810" t="s">
        <v>1</v>
      </c>
    </row>
    <row r="811" spans="1:1" x14ac:dyDescent="0.25">
      <c r="A811" t="s">
        <v>204</v>
      </c>
    </row>
    <row r="813" spans="1:1" x14ac:dyDescent="0.25">
      <c r="A813" t="s">
        <v>205</v>
      </c>
    </row>
    <row r="815" spans="1:1" x14ac:dyDescent="0.25">
      <c r="A815" t="s">
        <v>1</v>
      </c>
    </row>
    <row r="816" spans="1:1" x14ac:dyDescent="0.25">
      <c r="A816" t="s">
        <v>206</v>
      </c>
    </row>
    <row r="817" spans="1:1" x14ac:dyDescent="0.25">
      <c r="A817" t="s">
        <v>1</v>
      </c>
    </row>
    <row r="818" spans="1:1" x14ac:dyDescent="0.25">
      <c r="A818" t="s">
        <v>206</v>
      </c>
    </row>
    <row r="819" spans="1:1" x14ac:dyDescent="0.25">
      <c r="A819" t="s">
        <v>1</v>
      </c>
    </row>
    <row r="820" spans="1:1" x14ac:dyDescent="0.25">
      <c r="A820" t="s">
        <v>206</v>
      </c>
    </row>
    <row r="822" spans="1:1" x14ac:dyDescent="0.25">
      <c r="A822" t="s">
        <v>207</v>
      </c>
    </row>
    <row r="824" spans="1:1" x14ac:dyDescent="0.25">
      <c r="A824" t="s">
        <v>1</v>
      </c>
    </row>
    <row r="825" spans="1:1" x14ac:dyDescent="0.25">
      <c r="A825" t="s">
        <v>208</v>
      </c>
    </row>
    <row r="826" spans="1:1" x14ac:dyDescent="0.25">
      <c r="A826" t="s">
        <v>1</v>
      </c>
    </row>
    <row r="827" spans="1:1" x14ac:dyDescent="0.25">
      <c r="A827" t="s">
        <v>208</v>
      </c>
    </row>
    <row r="828" spans="1:1" x14ac:dyDescent="0.25">
      <c r="A828" t="s">
        <v>1</v>
      </c>
    </row>
    <row r="829" spans="1:1" x14ac:dyDescent="0.25">
      <c r="A829" t="s">
        <v>208</v>
      </c>
    </row>
    <row r="831" spans="1:1" x14ac:dyDescent="0.25">
      <c r="A831" t="s">
        <v>209</v>
      </c>
    </row>
    <row r="833" spans="1:1" x14ac:dyDescent="0.25">
      <c r="A833" t="s">
        <v>1</v>
      </c>
    </row>
    <row r="834" spans="1:1" x14ac:dyDescent="0.25">
      <c r="A834" t="s">
        <v>210</v>
      </c>
    </row>
    <row r="835" spans="1:1" x14ac:dyDescent="0.25">
      <c r="A835" t="s">
        <v>1</v>
      </c>
    </row>
    <row r="836" spans="1:1" x14ac:dyDescent="0.25">
      <c r="A836" t="s">
        <v>210</v>
      </c>
    </row>
    <row r="837" spans="1:1" x14ac:dyDescent="0.25">
      <c r="A837" t="s">
        <v>1</v>
      </c>
    </row>
    <row r="838" spans="1:1" x14ac:dyDescent="0.25">
      <c r="A838" t="s">
        <v>210</v>
      </c>
    </row>
    <row r="841" spans="1:1" x14ac:dyDescent="0.25">
      <c r="A841" t="s">
        <v>211</v>
      </c>
    </row>
    <row r="843" spans="1:1" x14ac:dyDescent="0.25">
      <c r="A843" t="s">
        <v>1</v>
      </c>
    </row>
    <row r="844" spans="1:1" x14ac:dyDescent="0.25">
      <c r="A844" t="s">
        <v>212</v>
      </c>
    </row>
    <row r="845" spans="1:1" x14ac:dyDescent="0.25">
      <c r="A845" t="s">
        <v>1</v>
      </c>
    </row>
    <row r="846" spans="1:1" x14ac:dyDescent="0.25">
      <c r="A846" t="s">
        <v>212</v>
      </c>
    </row>
    <row r="847" spans="1:1" x14ac:dyDescent="0.25">
      <c r="A847" t="s">
        <v>1</v>
      </c>
    </row>
    <row r="848" spans="1:1" x14ac:dyDescent="0.25">
      <c r="A848" t="s">
        <v>212</v>
      </c>
    </row>
    <row r="850" spans="1:1" x14ac:dyDescent="0.25">
      <c r="A850" t="s">
        <v>213</v>
      </c>
    </row>
    <row r="852" spans="1:1" x14ac:dyDescent="0.25">
      <c r="A852" t="s">
        <v>1</v>
      </c>
    </row>
    <row r="853" spans="1:1" x14ac:dyDescent="0.25">
      <c r="A853" t="s">
        <v>214</v>
      </c>
    </row>
    <row r="854" spans="1:1" x14ac:dyDescent="0.25">
      <c r="A854" t="s">
        <v>1</v>
      </c>
    </row>
    <row r="855" spans="1:1" x14ac:dyDescent="0.25">
      <c r="A855" t="s">
        <v>214</v>
      </c>
    </row>
    <row r="856" spans="1:1" x14ac:dyDescent="0.25">
      <c r="A856" t="s">
        <v>1</v>
      </c>
    </row>
    <row r="857" spans="1:1" x14ac:dyDescent="0.25">
      <c r="A857" t="s">
        <v>214</v>
      </c>
    </row>
    <row r="859" spans="1:1" x14ac:dyDescent="0.25">
      <c r="A859" t="s">
        <v>215</v>
      </c>
    </row>
    <row r="860" spans="1:1" x14ac:dyDescent="0.25">
      <c r="A860" t="s">
        <v>216</v>
      </c>
    </row>
    <row r="862" spans="1:1" x14ac:dyDescent="0.25">
      <c r="A862" t="s">
        <v>1</v>
      </c>
    </row>
    <row r="863" spans="1:1" x14ac:dyDescent="0.25">
      <c r="A863" t="s">
        <v>5</v>
      </c>
    </row>
    <row r="864" spans="1:1" x14ac:dyDescent="0.25">
      <c r="A864" t="s">
        <v>1</v>
      </c>
    </row>
    <row r="865" spans="1:1" x14ac:dyDescent="0.25">
      <c r="A865" t="s">
        <v>5</v>
      </c>
    </row>
    <row r="866" spans="1:1" x14ac:dyDescent="0.25">
      <c r="A866" t="s">
        <v>1</v>
      </c>
    </row>
    <row r="867" spans="1:1" x14ac:dyDescent="0.25">
      <c r="A867" t="s">
        <v>5</v>
      </c>
    </row>
    <row r="869" spans="1:1" x14ac:dyDescent="0.25">
      <c r="A869" t="s">
        <v>217</v>
      </c>
    </row>
    <row r="870" spans="1:1" x14ac:dyDescent="0.25">
      <c r="A870" t="s">
        <v>218</v>
      </c>
    </row>
    <row r="872" spans="1:1" x14ac:dyDescent="0.25">
      <c r="A872" t="s">
        <v>219</v>
      </c>
    </row>
    <row r="874" spans="1:1" x14ac:dyDescent="0.25">
      <c r="A874" t="s">
        <v>1</v>
      </c>
    </row>
    <row r="875" spans="1:1" x14ac:dyDescent="0.25">
      <c r="A875" t="s">
        <v>220</v>
      </c>
    </row>
    <row r="876" spans="1:1" x14ac:dyDescent="0.25">
      <c r="A876" t="s">
        <v>1</v>
      </c>
    </row>
    <row r="877" spans="1:1" x14ac:dyDescent="0.25">
      <c r="A877" t="s">
        <v>220</v>
      </c>
    </row>
    <row r="878" spans="1:1" x14ac:dyDescent="0.25">
      <c r="A878" t="s">
        <v>1</v>
      </c>
    </row>
    <row r="879" spans="1:1" x14ac:dyDescent="0.25">
      <c r="A879" t="s">
        <v>220</v>
      </c>
    </row>
    <row r="881" spans="1:1" x14ac:dyDescent="0.25">
      <c r="A881" t="s">
        <v>221</v>
      </c>
    </row>
    <row r="883" spans="1:1" x14ac:dyDescent="0.25">
      <c r="A883" t="s">
        <v>1</v>
      </c>
    </row>
    <row r="884" spans="1:1" x14ac:dyDescent="0.25">
      <c r="A884" t="s">
        <v>222</v>
      </c>
    </row>
    <row r="885" spans="1:1" x14ac:dyDescent="0.25">
      <c r="A885" t="s">
        <v>1</v>
      </c>
    </row>
    <row r="886" spans="1:1" x14ac:dyDescent="0.25">
      <c r="A886" t="s">
        <v>222</v>
      </c>
    </row>
    <row r="887" spans="1:1" x14ac:dyDescent="0.25">
      <c r="A887" t="s">
        <v>1</v>
      </c>
    </row>
    <row r="888" spans="1:1" x14ac:dyDescent="0.25">
      <c r="A888" t="s">
        <v>222</v>
      </c>
    </row>
    <row r="890" spans="1:1" x14ac:dyDescent="0.25">
      <c r="A890" t="s">
        <v>223</v>
      </c>
    </row>
    <row r="892" spans="1:1" x14ac:dyDescent="0.25">
      <c r="A892" t="s">
        <v>1</v>
      </c>
    </row>
    <row r="893" spans="1:1" x14ac:dyDescent="0.25">
      <c r="A893" t="s">
        <v>224</v>
      </c>
    </row>
    <row r="894" spans="1:1" x14ac:dyDescent="0.25">
      <c r="A894" t="s">
        <v>1</v>
      </c>
    </row>
    <row r="895" spans="1:1" x14ac:dyDescent="0.25">
      <c r="A895" t="s">
        <v>224</v>
      </c>
    </row>
    <row r="896" spans="1:1" x14ac:dyDescent="0.25">
      <c r="A896" t="s">
        <v>1</v>
      </c>
    </row>
    <row r="897" spans="1:1" x14ac:dyDescent="0.25">
      <c r="A897" t="s">
        <v>225</v>
      </c>
    </row>
    <row r="899" spans="1:1" x14ac:dyDescent="0.25">
      <c r="A899" t="s">
        <v>226</v>
      </c>
    </row>
    <row r="901" spans="1:1" x14ac:dyDescent="0.25">
      <c r="A901" t="s">
        <v>1</v>
      </c>
    </row>
    <row r="902" spans="1:1" x14ac:dyDescent="0.25">
      <c r="A902" t="s">
        <v>227</v>
      </c>
    </row>
    <row r="903" spans="1:1" x14ac:dyDescent="0.25">
      <c r="A903" t="s">
        <v>1</v>
      </c>
    </row>
    <row r="904" spans="1:1" x14ac:dyDescent="0.25">
      <c r="A904" t="s">
        <v>227</v>
      </c>
    </row>
    <row r="905" spans="1:1" x14ac:dyDescent="0.25">
      <c r="A905" t="s">
        <v>1</v>
      </c>
    </row>
    <row r="906" spans="1:1" x14ac:dyDescent="0.25">
      <c r="A906" t="s">
        <v>227</v>
      </c>
    </row>
    <row r="908" spans="1:1" x14ac:dyDescent="0.25">
      <c r="A908" t="s">
        <v>228</v>
      </c>
    </row>
    <row r="910" spans="1:1" x14ac:dyDescent="0.25">
      <c r="A910" t="s">
        <v>1</v>
      </c>
    </row>
    <row r="911" spans="1:1" x14ac:dyDescent="0.25">
      <c r="A911" t="s">
        <v>229</v>
      </c>
    </row>
    <row r="912" spans="1:1" x14ac:dyDescent="0.25">
      <c r="A912" t="s">
        <v>1</v>
      </c>
    </row>
    <row r="913" spans="1:1" x14ac:dyDescent="0.25">
      <c r="A913" t="s">
        <v>229</v>
      </c>
    </row>
    <row r="914" spans="1:1" x14ac:dyDescent="0.25">
      <c r="A914" t="s">
        <v>1</v>
      </c>
    </row>
    <row r="915" spans="1:1" x14ac:dyDescent="0.25">
      <c r="A915" t="s">
        <v>229</v>
      </c>
    </row>
    <row r="917" spans="1:1" x14ac:dyDescent="0.25">
      <c r="A917" t="s">
        <v>230</v>
      </c>
    </row>
    <row r="919" spans="1:1" x14ac:dyDescent="0.25">
      <c r="A919" t="s">
        <v>1</v>
      </c>
    </row>
    <row r="920" spans="1:1" x14ac:dyDescent="0.25">
      <c r="A920" t="s">
        <v>231</v>
      </c>
    </row>
    <row r="921" spans="1:1" x14ac:dyDescent="0.25">
      <c r="A921" t="s">
        <v>1</v>
      </c>
    </row>
    <row r="922" spans="1:1" x14ac:dyDescent="0.25">
      <c r="A922" t="s">
        <v>231</v>
      </c>
    </row>
    <row r="923" spans="1:1" x14ac:dyDescent="0.25">
      <c r="A923" t="s">
        <v>1</v>
      </c>
    </row>
    <row r="924" spans="1:1" x14ac:dyDescent="0.25">
      <c r="A924" t="s">
        <v>232</v>
      </c>
    </row>
    <row r="926" spans="1:1" x14ac:dyDescent="0.25">
      <c r="A926" t="s">
        <v>233</v>
      </c>
    </row>
    <row r="928" spans="1:1" x14ac:dyDescent="0.25">
      <c r="A928" t="s">
        <v>1</v>
      </c>
    </row>
    <row r="929" spans="1:1" x14ac:dyDescent="0.25">
      <c r="A929" t="s">
        <v>234</v>
      </c>
    </row>
    <row r="930" spans="1:1" x14ac:dyDescent="0.25">
      <c r="A930" t="s">
        <v>1</v>
      </c>
    </row>
    <row r="931" spans="1:1" x14ac:dyDescent="0.25">
      <c r="A931" t="s">
        <v>235</v>
      </c>
    </row>
    <row r="932" spans="1:1" x14ac:dyDescent="0.25">
      <c r="A932" t="s">
        <v>1</v>
      </c>
    </row>
    <row r="933" spans="1:1" x14ac:dyDescent="0.25">
      <c r="A933" t="s">
        <v>236</v>
      </c>
    </row>
    <row r="935" spans="1:1" x14ac:dyDescent="0.25">
      <c r="A935" t="s">
        <v>237</v>
      </c>
    </row>
    <row r="937" spans="1:1" x14ac:dyDescent="0.25">
      <c r="A937" t="s">
        <v>1</v>
      </c>
    </row>
    <row r="938" spans="1:1" x14ac:dyDescent="0.25">
      <c r="A938" t="s">
        <v>238</v>
      </c>
    </row>
    <row r="939" spans="1:1" x14ac:dyDescent="0.25">
      <c r="A939" t="s">
        <v>1</v>
      </c>
    </row>
    <row r="940" spans="1:1" x14ac:dyDescent="0.25">
      <c r="A940" t="s">
        <v>239</v>
      </c>
    </row>
    <row r="941" spans="1:1" x14ac:dyDescent="0.25">
      <c r="A941" t="s">
        <v>1</v>
      </c>
    </row>
    <row r="942" spans="1:1" x14ac:dyDescent="0.25">
      <c r="A942" t="s">
        <v>240</v>
      </c>
    </row>
    <row r="944" spans="1:1" x14ac:dyDescent="0.25">
      <c r="A944" t="s">
        <v>241</v>
      </c>
    </row>
    <row r="946" spans="1:1" x14ac:dyDescent="0.25">
      <c r="A946" t="s">
        <v>1</v>
      </c>
    </row>
    <row r="947" spans="1:1" x14ac:dyDescent="0.25">
      <c r="A947" t="s">
        <v>242</v>
      </c>
    </row>
    <row r="948" spans="1:1" x14ac:dyDescent="0.25">
      <c r="A948" t="s">
        <v>1</v>
      </c>
    </row>
    <row r="949" spans="1:1" x14ac:dyDescent="0.25">
      <c r="A949" t="s">
        <v>242</v>
      </c>
    </row>
    <row r="950" spans="1:1" x14ac:dyDescent="0.25">
      <c r="A950" t="s">
        <v>1</v>
      </c>
    </row>
    <row r="951" spans="1:1" x14ac:dyDescent="0.25">
      <c r="A951" t="s">
        <v>243</v>
      </c>
    </row>
    <row r="953" spans="1:1" x14ac:dyDescent="0.25">
      <c r="A953" t="s">
        <v>244</v>
      </c>
    </row>
    <row r="955" spans="1:1" x14ac:dyDescent="0.25">
      <c r="A955" t="s">
        <v>1</v>
      </c>
    </row>
    <row r="956" spans="1:1" x14ac:dyDescent="0.25">
      <c r="A956" t="s">
        <v>245</v>
      </c>
    </row>
    <row r="957" spans="1:1" x14ac:dyDescent="0.25">
      <c r="A957" t="s">
        <v>1</v>
      </c>
    </row>
    <row r="958" spans="1:1" x14ac:dyDescent="0.25">
      <c r="A958" t="s">
        <v>246</v>
      </c>
    </row>
    <row r="959" spans="1:1" x14ac:dyDescent="0.25">
      <c r="A959" t="s">
        <v>1</v>
      </c>
    </row>
    <row r="960" spans="1:1" x14ac:dyDescent="0.25">
      <c r="A960" t="s">
        <v>245</v>
      </c>
    </row>
    <row r="962" spans="1:1" x14ac:dyDescent="0.25">
      <c r="A962" t="s">
        <v>247</v>
      </c>
    </row>
    <row r="964" spans="1:1" x14ac:dyDescent="0.25">
      <c r="A964" t="s">
        <v>1</v>
      </c>
    </row>
    <row r="965" spans="1:1" x14ac:dyDescent="0.25">
      <c r="A965" t="s">
        <v>248</v>
      </c>
    </row>
    <row r="966" spans="1:1" x14ac:dyDescent="0.25">
      <c r="A966" t="s">
        <v>1</v>
      </c>
    </row>
    <row r="967" spans="1:1" x14ac:dyDescent="0.25">
      <c r="A967" t="s">
        <v>249</v>
      </c>
    </row>
    <row r="968" spans="1:1" x14ac:dyDescent="0.25">
      <c r="A968" t="s">
        <v>1</v>
      </c>
    </row>
    <row r="969" spans="1:1" x14ac:dyDescent="0.25">
      <c r="A969" t="s">
        <v>250</v>
      </c>
    </row>
    <row r="971" spans="1:1" x14ac:dyDescent="0.25">
      <c r="A971" t="s">
        <v>251</v>
      </c>
    </row>
    <row r="973" spans="1:1" x14ac:dyDescent="0.25">
      <c r="A973" t="s">
        <v>1</v>
      </c>
    </row>
    <row r="974" spans="1:1" x14ac:dyDescent="0.25">
      <c r="A974" t="s">
        <v>252</v>
      </c>
    </row>
    <row r="975" spans="1:1" x14ac:dyDescent="0.25">
      <c r="A975" t="s">
        <v>1</v>
      </c>
    </row>
    <row r="976" spans="1:1" x14ac:dyDescent="0.25">
      <c r="A976" t="s">
        <v>253</v>
      </c>
    </row>
    <row r="977" spans="1:1" x14ac:dyDescent="0.25">
      <c r="A977" t="s">
        <v>1</v>
      </c>
    </row>
    <row r="978" spans="1:1" x14ac:dyDescent="0.25">
      <c r="A978" t="s">
        <v>253</v>
      </c>
    </row>
    <row r="980" spans="1:1" x14ac:dyDescent="0.25">
      <c r="A980" t="s">
        <v>254</v>
      </c>
    </row>
    <row r="982" spans="1:1" x14ac:dyDescent="0.25">
      <c r="A982" t="s">
        <v>1</v>
      </c>
    </row>
    <row r="983" spans="1:1" x14ac:dyDescent="0.25">
      <c r="A983" t="s">
        <v>255</v>
      </c>
    </row>
    <row r="984" spans="1:1" x14ac:dyDescent="0.25">
      <c r="A984" t="s">
        <v>1</v>
      </c>
    </row>
    <row r="985" spans="1:1" x14ac:dyDescent="0.25">
      <c r="A985" t="s">
        <v>256</v>
      </c>
    </row>
    <row r="986" spans="1:1" x14ac:dyDescent="0.25">
      <c r="A986" t="s">
        <v>1</v>
      </c>
    </row>
    <row r="987" spans="1:1" x14ac:dyDescent="0.25">
      <c r="A987" t="s">
        <v>257</v>
      </c>
    </row>
    <row r="989" spans="1:1" x14ac:dyDescent="0.25">
      <c r="A989" t="s">
        <v>258</v>
      </c>
    </row>
    <row r="991" spans="1:1" x14ac:dyDescent="0.25">
      <c r="A991" t="s">
        <v>1</v>
      </c>
    </row>
    <row r="992" spans="1:1" x14ac:dyDescent="0.25">
      <c r="A992" t="s">
        <v>259</v>
      </c>
    </row>
    <row r="993" spans="1:1" x14ac:dyDescent="0.25">
      <c r="A993" t="s">
        <v>1</v>
      </c>
    </row>
    <row r="994" spans="1:1" x14ac:dyDescent="0.25">
      <c r="A994" t="s">
        <v>260</v>
      </c>
    </row>
    <row r="995" spans="1:1" x14ac:dyDescent="0.25">
      <c r="A995" t="s">
        <v>1</v>
      </c>
    </row>
    <row r="996" spans="1:1" x14ac:dyDescent="0.25">
      <c r="A996" t="s">
        <v>261</v>
      </c>
    </row>
    <row r="998" spans="1:1" x14ac:dyDescent="0.25">
      <c r="A998" t="s">
        <v>262</v>
      </c>
    </row>
    <row r="1000" spans="1:1" x14ac:dyDescent="0.25">
      <c r="A1000" t="s">
        <v>1</v>
      </c>
    </row>
    <row r="1001" spans="1:1" x14ac:dyDescent="0.25">
      <c r="A1001" t="s">
        <v>263</v>
      </c>
    </row>
    <row r="1002" spans="1:1" x14ac:dyDescent="0.25">
      <c r="A1002" t="s">
        <v>1</v>
      </c>
    </row>
    <row r="1003" spans="1:1" x14ac:dyDescent="0.25">
      <c r="A1003" t="s">
        <v>263</v>
      </c>
    </row>
    <row r="1004" spans="1:1" x14ac:dyDescent="0.25">
      <c r="A1004" t="s">
        <v>1</v>
      </c>
    </row>
    <row r="1005" spans="1:1" x14ac:dyDescent="0.25">
      <c r="A1005" t="s">
        <v>263</v>
      </c>
    </row>
    <row r="1007" spans="1:1" x14ac:dyDescent="0.25">
      <c r="A1007" t="s">
        <v>264</v>
      </c>
    </row>
    <row r="1009" spans="1:1" x14ac:dyDescent="0.25">
      <c r="A1009" t="s">
        <v>265</v>
      </c>
    </row>
    <row r="1011" spans="1:1" x14ac:dyDescent="0.25">
      <c r="A1011" t="s">
        <v>1</v>
      </c>
    </row>
    <row r="1012" spans="1:1" x14ac:dyDescent="0.25">
      <c r="A1012" t="s">
        <v>266</v>
      </c>
    </row>
    <row r="1013" spans="1:1" x14ac:dyDescent="0.25">
      <c r="A1013" t="s">
        <v>1</v>
      </c>
    </row>
    <row r="1014" spans="1:1" x14ac:dyDescent="0.25">
      <c r="A1014" t="s">
        <v>267</v>
      </c>
    </row>
    <row r="1015" spans="1:1" x14ac:dyDescent="0.25">
      <c r="A1015" t="s">
        <v>1</v>
      </c>
    </row>
    <row r="1016" spans="1:1" x14ac:dyDescent="0.25">
      <c r="A1016" t="s">
        <v>266</v>
      </c>
    </row>
    <row r="1018" spans="1:1" x14ac:dyDescent="0.25">
      <c r="A1018" t="s">
        <v>268</v>
      </c>
    </row>
    <row r="1020" spans="1:1" x14ac:dyDescent="0.25">
      <c r="A1020" t="s">
        <v>1</v>
      </c>
    </row>
    <row r="1021" spans="1:1" x14ac:dyDescent="0.25">
      <c r="A1021" t="s">
        <v>263</v>
      </c>
    </row>
    <row r="1022" spans="1:1" x14ac:dyDescent="0.25">
      <c r="A1022" t="s">
        <v>1</v>
      </c>
    </row>
    <row r="1023" spans="1:1" x14ac:dyDescent="0.25">
      <c r="A1023" t="s">
        <v>263</v>
      </c>
    </row>
    <row r="1024" spans="1:1" x14ac:dyDescent="0.25">
      <c r="A1024" t="s">
        <v>1</v>
      </c>
    </row>
    <row r="1025" spans="1:1" x14ac:dyDescent="0.25">
      <c r="A1025" t="s">
        <v>263</v>
      </c>
    </row>
    <row r="1027" spans="1:1" x14ac:dyDescent="0.25">
      <c r="A1027" t="s">
        <v>269</v>
      </c>
    </row>
    <row r="1029" spans="1:1" x14ac:dyDescent="0.25">
      <c r="A1029" t="s">
        <v>270</v>
      </c>
    </row>
    <row r="1031" spans="1:1" x14ac:dyDescent="0.25">
      <c r="A1031" t="s">
        <v>1</v>
      </c>
    </row>
    <row r="1032" spans="1:1" x14ac:dyDescent="0.25">
      <c r="A1032" t="s">
        <v>271</v>
      </c>
    </row>
    <row r="1033" spans="1:1" x14ac:dyDescent="0.25">
      <c r="A1033" t="s">
        <v>1</v>
      </c>
    </row>
    <row r="1034" spans="1:1" x14ac:dyDescent="0.25">
      <c r="A1034" t="s">
        <v>271</v>
      </c>
    </row>
    <row r="1035" spans="1:1" x14ac:dyDescent="0.25">
      <c r="A1035" t="s">
        <v>1</v>
      </c>
    </row>
    <row r="1036" spans="1:1" x14ac:dyDescent="0.25">
      <c r="A1036" t="s">
        <v>271</v>
      </c>
    </row>
    <row r="1038" spans="1:1" x14ac:dyDescent="0.25">
      <c r="A1038" t="s">
        <v>272</v>
      </c>
    </row>
    <row r="1040" spans="1:1" x14ac:dyDescent="0.25">
      <c r="A1040" t="s">
        <v>1</v>
      </c>
    </row>
    <row r="1041" spans="1:1" x14ac:dyDescent="0.25">
      <c r="A1041" t="s">
        <v>273</v>
      </c>
    </row>
    <row r="1042" spans="1:1" x14ac:dyDescent="0.25">
      <c r="A1042" t="s">
        <v>1</v>
      </c>
    </row>
    <row r="1043" spans="1:1" x14ac:dyDescent="0.25">
      <c r="A1043" t="s">
        <v>273</v>
      </c>
    </row>
    <row r="1044" spans="1:1" x14ac:dyDescent="0.25">
      <c r="A1044" t="s">
        <v>1</v>
      </c>
    </row>
    <row r="1045" spans="1:1" x14ac:dyDescent="0.25">
      <c r="A1045" t="s">
        <v>273</v>
      </c>
    </row>
    <row r="1047" spans="1:1" x14ac:dyDescent="0.25">
      <c r="A1047" t="s">
        <v>274</v>
      </c>
    </row>
    <row r="1049" spans="1:1" x14ac:dyDescent="0.25">
      <c r="A1049" t="s">
        <v>1</v>
      </c>
    </row>
    <row r="1050" spans="1:1" x14ac:dyDescent="0.25">
      <c r="A1050" t="s">
        <v>275</v>
      </c>
    </row>
    <row r="1051" spans="1:1" x14ac:dyDescent="0.25">
      <c r="A1051" t="s">
        <v>1</v>
      </c>
    </row>
    <row r="1052" spans="1:1" x14ac:dyDescent="0.25">
      <c r="A1052" t="s">
        <v>275</v>
      </c>
    </row>
    <row r="1053" spans="1:1" x14ac:dyDescent="0.25">
      <c r="A1053" t="s">
        <v>1</v>
      </c>
    </row>
    <row r="1054" spans="1:1" x14ac:dyDescent="0.25">
      <c r="A1054" t="s">
        <v>275</v>
      </c>
    </row>
    <row r="1056" spans="1:1" x14ac:dyDescent="0.25">
      <c r="A1056" t="s">
        <v>276</v>
      </c>
    </row>
    <row r="1058" spans="1:1" x14ac:dyDescent="0.25">
      <c r="A1058" t="s">
        <v>1</v>
      </c>
    </row>
    <row r="1059" spans="1:1" x14ac:dyDescent="0.25">
      <c r="A1059" t="s">
        <v>277</v>
      </c>
    </row>
    <row r="1060" spans="1:1" x14ac:dyDescent="0.25">
      <c r="A1060" t="s">
        <v>1</v>
      </c>
    </row>
    <row r="1061" spans="1:1" x14ac:dyDescent="0.25">
      <c r="A1061" t="s">
        <v>277</v>
      </c>
    </row>
    <row r="1062" spans="1:1" x14ac:dyDescent="0.25">
      <c r="A1062" t="s">
        <v>1</v>
      </c>
    </row>
    <row r="1063" spans="1:1" x14ac:dyDescent="0.25">
      <c r="A1063" t="s">
        <v>277</v>
      </c>
    </row>
    <row r="1065" spans="1:1" x14ac:dyDescent="0.25">
      <c r="A1065" t="s">
        <v>278</v>
      </c>
    </row>
    <row r="1067" spans="1:1" x14ac:dyDescent="0.25">
      <c r="A1067" t="s">
        <v>1</v>
      </c>
    </row>
    <row r="1068" spans="1:1" x14ac:dyDescent="0.25">
      <c r="A1068" t="s">
        <v>279</v>
      </c>
    </row>
    <row r="1069" spans="1:1" x14ac:dyDescent="0.25">
      <c r="A1069" t="s">
        <v>1</v>
      </c>
    </row>
    <row r="1070" spans="1:1" x14ac:dyDescent="0.25">
      <c r="A1070" t="s">
        <v>279</v>
      </c>
    </row>
    <row r="1071" spans="1:1" x14ac:dyDescent="0.25">
      <c r="A1071" t="s">
        <v>1</v>
      </c>
    </row>
    <row r="1072" spans="1:1" x14ac:dyDescent="0.25">
      <c r="A1072" t="s">
        <v>279</v>
      </c>
    </row>
    <row r="1074" spans="1:1" x14ac:dyDescent="0.25">
      <c r="A1074" t="s">
        <v>280</v>
      </c>
    </row>
    <row r="1076" spans="1:1" x14ac:dyDescent="0.25">
      <c r="A1076" t="s">
        <v>1</v>
      </c>
    </row>
    <row r="1077" spans="1:1" x14ac:dyDescent="0.25">
      <c r="A1077" t="s">
        <v>281</v>
      </c>
    </row>
    <row r="1078" spans="1:1" x14ac:dyDescent="0.25">
      <c r="A1078" t="s">
        <v>1</v>
      </c>
    </row>
    <row r="1079" spans="1:1" x14ac:dyDescent="0.25">
      <c r="A1079" t="s">
        <v>281</v>
      </c>
    </row>
    <row r="1080" spans="1:1" x14ac:dyDescent="0.25">
      <c r="A1080" t="s">
        <v>1</v>
      </c>
    </row>
    <row r="1081" spans="1:1" x14ac:dyDescent="0.25">
      <c r="A1081" t="s">
        <v>281</v>
      </c>
    </row>
    <row r="1083" spans="1:1" x14ac:dyDescent="0.25">
      <c r="A1083" t="s">
        <v>282</v>
      </c>
    </row>
    <row r="1085" spans="1:1" x14ac:dyDescent="0.25">
      <c r="A1085" t="s">
        <v>1</v>
      </c>
    </row>
    <row r="1086" spans="1:1" x14ac:dyDescent="0.25">
      <c r="A1086" t="s">
        <v>283</v>
      </c>
    </row>
    <row r="1087" spans="1:1" x14ac:dyDescent="0.25">
      <c r="A1087" t="s">
        <v>1</v>
      </c>
    </row>
    <row r="1088" spans="1:1" x14ac:dyDescent="0.25">
      <c r="A1088" t="s">
        <v>283</v>
      </c>
    </row>
    <row r="1089" spans="1:1" x14ac:dyDescent="0.25">
      <c r="A1089" t="s">
        <v>1</v>
      </c>
    </row>
    <row r="1090" spans="1:1" x14ac:dyDescent="0.25">
      <c r="A1090" t="s">
        <v>283</v>
      </c>
    </row>
    <row r="1092" spans="1:1" x14ac:dyDescent="0.25">
      <c r="A1092" t="s">
        <v>284</v>
      </c>
    </row>
    <row r="1094" spans="1:1" x14ac:dyDescent="0.25">
      <c r="A1094" t="s">
        <v>1</v>
      </c>
    </row>
    <row r="1095" spans="1:1" x14ac:dyDescent="0.25">
      <c r="A1095" t="s">
        <v>285</v>
      </c>
    </row>
    <row r="1096" spans="1:1" x14ac:dyDescent="0.25">
      <c r="A1096" t="s">
        <v>1</v>
      </c>
    </row>
    <row r="1097" spans="1:1" x14ac:dyDescent="0.25">
      <c r="A1097" t="s">
        <v>286</v>
      </c>
    </row>
    <row r="1098" spans="1:1" x14ac:dyDescent="0.25">
      <c r="A1098" t="s">
        <v>1</v>
      </c>
    </row>
    <row r="1099" spans="1:1" x14ac:dyDescent="0.25">
      <c r="A1099" t="s">
        <v>287</v>
      </c>
    </row>
    <row r="1101" spans="1:1" x14ac:dyDescent="0.25">
      <c r="A1101" t="s">
        <v>288</v>
      </c>
    </row>
    <row r="1103" spans="1:1" x14ac:dyDescent="0.25">
      <c r="A1103" t="s">
        <v>1</v>
      </c>
    </row>
    <row r="1104" spans="1:1" x14ac:dyDescent="0.25">
      <c r="A1104" t="s">
        <v>289</v>
      </c>
    </row>
    <row r="1105" spans="1:1" x14ac:dyDescent="0.25">
      <c r="A1105" t="s">
        <v>1</v>
      </c>
    </row>
    <row r="1106" spans="1:1" x14ac:dyDescent="0.25">
      <c r="A1106" t="s">
        <v>289</v>
      </c>
    </row>
    <row r="1107" spans="1:1" x14ac:dyDescent="0.25">
      <c r="A1107" t="s">
        <v>1</v>
      </c>
    </row>
    <row r="1108" spans="1:1" x14ac:dyDescent="0.25">
      <c r="A1108" t="s">
        <v>290</v>
      </c>
    </row>
    <row r="1110" spans="1:1" x14ac:dyDescent="0.25">
      <c r="A1110" t="s">
        <v>291</v>
      </c>
    </row>
    <row r="1112" spans="1:1" x14ac:dyDescent="0.25">
      <c r="A1112" t="s">
        <v>1</v>
      </c>
    </row>
    <row r="1113" spans="1:1" x14ac:dyDescent="0.25">
      <c r="A1113" t="s">
        <v>292</v>
      </c>
    </row>
    <row r="1114" spans="1:1" x14ac:dyDescent="0.25">
      <c r="A1114" t="s">
        <v>1</v>
      </c>
    </row>
    <row r="1115" spans="1:1" x14ac:dyDescent="0.25">
      <c r="A1115" t="s">
        <v>293</v>
      </c>
    </row>
    <row r="1116" spans="1:1" x14ac:dyDescent="0.25">
      <c r="A1116" t="s">
        <v>1</v>
      </c>
    </row>
    <row r="1117" spans="1:1" x14ac:dyDescent="0.25">
      <c r="A1117" t="s">
        <v>292</v>
      </c>
    </row>
    <row r="1119" spans="1:1" x14ac:dyDescent="0.25">
      <c r="A1119" t="s">
        <v>294</v>
      </c>
    </row>
    <row r="1121" spans="1:1" x14ac:dyDescent="0.25">
      <c r="A1121" t="s">
        <v>1</v>
      </c>
    </row>
    <row r="1122" spans="1:1" x14ac:dyDescent="0.25">
      <c r="A1122" t="s">
        <v>295</v>
      </c>
    </row>
    <row r="1123" spans="1:1" x14ac:dyDescent="0.25">
      <c r="A1123" t="s">
        <v>1</v>
      </c>
    </row>
    <row r="1124" spans="1:1" x14ac:dyDescent="0.25">
      <c r="A1124" t="s">
        <v>295</v>
      </c>
    </row>
    <row r="1125" spans="1:1" x14ac:dyDescent="0.25">
      <c r="A1125" t="s">
        <v>1</v>
      </c>
    </row>
    <row r="1126" spans="1:1" x14ac:dyDescent="0.25">
      <c r="A1126" t="s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ECCE-4EAF-4339-B660-0969E0B8E146}">
  <sheetPr filterMode="1"/>
  <dimension ref="A1:BA660"/>
  <sheetViews>
    <sheetView topLeftCell="A655" workbookViewId="0">
      <selection activeCell="AE32" sqref="AE32"/>
    </sheetView>
  </sheetViews>
  <sheetFormatPr defaultRowHeight="15" x14ac:dyDescent="0.25"/>
  <cols>
    <col min="30" max="30" width="10" customWidth="1"/>
    <col min="42" max="42" width="10.28515625" bestFit="1" customWidth="1"/>
  </cols>
  <sheetData>
    <row r="1" spans="1:1" x14ac:dyDescent="0.25">
      <c r="A1" t="s">
        <v>0</v>
      </c>
    </row>
    <row r="31" spans="1:31" x14ac:dyDescent="0.25">
      <c r="A31" t="s">
        <v>323</v>
      </c>
      <c r="B31" s="1" t="s">
        <v>300</v>
      </c>
      <c r="C31" s="1" t="s">
        <v>301</v>
      </c>
      <c r="D31" s="1" t="s">
        <v>302</v>
      </c>
      <c r="E31" s="1" t="s">
        <v>303</v>
      </c>
      <c r="F31" s="1" t="s">
        <v>304</v>
      </c>
      <c r="G31" s="1" t="s">
        <v>305</v>
      </c>
      <c r="H31" t="s">
        <v>306</v>
      </c>
      <c r="I31" t="s">
        <v>307</v>
      </c>
      <c r="J31" t="s">
        <v>308</v>
      </c>
      <c r="K31" s="1" t="s">
        <v>309</v>
      </c>
      <c r="L31" s="1" t="s">
        <v>310</v>
      </c>
      <c r="M31" s="1" t="s">
        <v>311</v>
      </c>
      <c r="N31" s="1" t="s">
        <v>312</v>
      </c>
      <c r="O31" s="1" t="s">
        <v>313</v>
      </c>
      <c r="P31" s="1" t="s">
        <v>314</v>
      </c>
      <c r="Q31" s="1" t="s">
        <v>315</v>
      </c>
      <c r="R31" s="1" t="s">
        <v>316</v>
      </c>
      <c r="S31" s="1" t="s">
        <v>317</v>
      </c>
      <c r="T31" s="1" t="s">
        <v>318</v>
      </c>
      <c r="U31" s="1" t="s">
        <v>319</v>
      </c>
      <c r="V31" s="1" t="s">
        <v>320</v>
      </c>
      <c r="W31" t="s">
        <v>321</v>
      </c>
      <c r="X31" s="1" t="s">
        <v>322</v>
      </c>
      <c r="Y31" t="s">
        <v>333</v>
      </c>
      <c r="Z31" t="s">
        <v>334</v>
      </c>
      <c r="AA31" t="s">
        <v>341</v>
      </c>
      <c r="AB31" t="s">
        <v>342</v>
      </c>
      <c r="AC31" t="s">
        <v>374</v>
      </c>
      <c r="AD31" t="s">
        <v>366</v>
      </c>
      <c r="AE31" t="s">
        <v>333</v>
      </c>
    </row>
    <row r="32" spans="1:31" x14ac:dyDescent="0.25">
      <c r="A32" t="s">
        <v>297</v>
      </c>
      <c r="B32">
        <v>22</v>
      </c>
      <c r="C32">
        <v>22</v>
      </c>
      <c r="D32">
        <v>22</v>
      </c>
      <c r="E32">
        <v>4</v>
      </c>
      <c r="F32">
        <v>18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5</v>
      </c>
      <c r="U32">
        <v>0</v>
      </c>
      <c r="V32">
        <v>0</v>
      </c>
      <c r="W32">
        <v>24</v>
      </c>
      <c r="X32">
        <v>255</v>
      </c>
      <c r="Y32">
        <v>0</v>
      </c>
      <c r="AA32">
        <f>MOD(SUM(E32:S32), 255)</f>
        <v>23</v>
      </c>
      <c r="AB32">
        <f>W32-AA32</f>
        <v>1</v>
      </c>
      <c r="AC32">
        <f>SUM(E32:S32)</f>
        <v>23</v>
      </c>
      <c r="AD32">
        <f>IF(H32&gt;0, H32-63, 0) * 256 + I32</f>
        <v>0</v>
      </c>
      <c r="AE32">
        <v>0</v>
      </c>
    </row>
    <row r="33" spans="1:43" x14ac:dyDescent="0.25">
      <c r="A33" t="s">
        <v>297</v>
      </c>
      <c r="B33">
        <v>22</v>
      </c>
      <c r="C33">
        <v>22</v>
      </c>
      <c r="D33">
        <v>22</v>
      </c>
      <c r="E33">
        <v>4</v>
      </c>
      <c r="F33">
        <v>18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5</v>
      </c>
      <c r="U33">
        <v>0</v>
      </c>
      <c r="V33">
        <v>0</v>
      </c>
      <c r="W33">
        <v>24</v>
      </c>
      <c r="X33">
        <v>255</v>
      </c>
      <c r="Y33">
        <v>0</v>
      </c>
      <c r="AA33">
        <f>MOD(SUM(E33:S33), 255)</f>
        <v>23</v>
      </c>
      <c r="AB33">
        <f>W33-AA33</f>
        <v>1</v>
      </c>
      <c r="AC33">
        <f>SUM(E33:S33)</f>
        <v>23</v>
      </c>
      <c r="AD33">
        <f>IF(H33&gt;0, H33-63, 0) * 256 + I33</f>
        <v>0</v>
      </c>
      <c r="AE33">
        <v>0</v>
      </c>
    </row>
    <row r="34" spans="1:43" x14ac:dyDescent="0.25">
      <c r="A34" t="s">
        <v>297</v>
      </c>
      <c r="B34">
        <v>22</v>
      </c>
      <c r="C34">
        <v>22</v>
      </c>
      <c r="D34">
        <v>22</v>
      </c>
      <c r="E34">
        <v>4</v>
      </c>
      <c r="F34">
        <v>18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5</v>
      </c>
      <c r="U34">
        <v>0</v>
      </c>
      <c r="V34">
        <v>0</v>
      </c>
      <c r="W34">
        <v>24</v>
      </c>
      <c r="X34">
        <v>255</v>
      </c>
      <c r="Y34">
        <v>0</v>
      </c>
      <c r="AA34">
        <f>MOD(SUM(E34:S34), 255)</f>
        <v>23</v>
      </c>
      <c r="AB34">
        <f>W34-AA34</f>
        <v>1</v>
      </c>
      <c r="AC34">
        <f>SUM(E34:S34)</f>
        <v>23</v>
      </c>
      <c r="AD34">
        <f>IF(H34&gt;0, H34-63, 0) * 256 + I34</f>
        <v>0</v>
      </c>
      <c r="AE34">
        <v>0</v>
      </c>
    </row>
    <row r="35" spans="1:43" hidden="1" x14ac:dyDescent="0.25"/>
    <row r="36" spans="1:43" hidden="1" x14ac:dyDescent="0.25">
      <c r="A36" t="s">
        <v>6</v>
      </c>
    </row>
    <row r="37" spans="1:43" hidden="1" x14ac:dyDescent="0.25"/>
    <row r="38" spans="1:43" x14ac:dyDescent="0.25">
      <c r="A38" t="s">
        <v>297</v>
      </c>
      <c r="B38">
        <v>22</v>
      </c>
      <c r="C38">
        <v>22</v>
      </c>
      <c r="D38">
        <v>22</v>
      </c>
      <c r="E38">
        <v>4</v>
      </c>
      <c r="F38">
        <v>18</v>
      </c>
      <c r="G38">
        <v>1</v>
      </c>
      <c r="H38">
        <v>66</v>
      </c>
      <c r="I38">
        <v>200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</v>
      </c>
      <c r="U38">
        <v>0</v>
      </c>
      <c r="V38">
        <v>0</v>
      </c>
      <c r="W38">
        <v>34</v>
      </c>
      <c r="X38">
        <v>255</v>
      </c>
      <c r="Y38">
        <v>0.6</v>
      </c>
      <c r="AA38">
        <f>MOD(SUM(E38:S38), 255)</f>
        <v>34</v>
      </c>
      <c r="AB38">
        <f>W38-AA38</f>
        <v>0</v>
      </c>
      <c r="AC38">
        <f>SUM(E38:S38)</f>
        <v>289</v>
      </c>
      <c r="AD38">
        <f>IF(H38&gt;0, H38-63, 0) * 256 + I38</f>
        <v>968</v>
      </c>
      <c r="AE38">
        <v>0.6</v>
      </c>
      <c r="AQ38" t="s">
        <v>333</v>
      </c>
    </row>
    <row r="39" spans="1:43" x14ac:dyDescent="0.25">
      <c r="A39" t="s">
        <v>297</v>
      </c>
      <c r="B39">
        <v>22</v>
      </c>
      <c r="C39">
        <v>22</v>
      </c>
      <c r="D39">
        <v>22</v>
      </c>
      <c r="E39">
        <v>4</v>
      </c>
      <c r="F39">
        <v>18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5</v>
      </c>
      <c r="U39">
        <v>0</v>
      </c>
      <c r="V39">
        <v>0</v>
      </c>
      <c r="W39">
        <v>24</v>
      </c>
      <c r="X39">
        <v>255</v>
      </c>
      <c r="Y39">
        <v>0.6</v>
      </c>
      <c r="AA39">
        <f>MOD(SUM(E39:S39), 255)</f>
        <v>23</v>
      </c>
      <c r="AB39">
        <f>W39-AA39</f>
        <v>1</v>
      </c>
      <c r="AC39">
        <f>SUM(E39:S39)</f>
        <v>23</v>
      </c>
      <c r="AD39">
        <f>IF(H39&gt;0, H39-63, 0) * 256 + I39</f>
        <v>0</v>
      </c>
      <c r="AE39">
        <v>0.6</v>
      </c>
    </row>
    <row r="40" spans="1:43" x14ac:dyDescent="0.25">
      <c r="A40" t="s">
        <v>297</v>
      </c>
      <c r="B40">
        <v>22</v>
      </c>
      <c r="C40">
        <v>22</v>
      </c>
      <c r="D40">
        <v>22</v>
      </c>
      <c r="E40">
        <v>4</v>
      </c>
      <c r="F40">
        <v>18</v>
      </c>
      <c r="G40">
        <v>1</v>
      </c>
      <c r="H40">
        <v>66</v>
      </c>
      <c r="I40">
        <v>200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5</v>
      </c>
      <c r="U40">
        <v>0</v>
      </c>
      <c r="V40">
        <v>0</v>
      </c>
      <c r="W40">
        <v>34</v>
      </c>
      <c r="X40">
        <v>255</v>
      </c>
      <c r="Y40">
        <v>0.6</v>
      </c>
      <c r="AA40">
        <f>MOD(SUM(E40:S40), 255)</f>
        <v>34</v>
      </c>
      <c r="AB40">
        <f>W40-AA40</f>
        <v>0</v>
      </c>
      <c r="AC40">
        <f>SUM(E40:S40)</f>
        <v>289</v>
      </c>
      <c r="AD40">
        <f>IF(H40&gt;0, H40-63, 0) * 256 + I40</f>
        <v>968</v>
      </c>
      <c r="AE40">
        <v>0.6</v>
      </c>
    </row>
    <row r="41" spans="1:43" hidden="1" x14ac:dyDescent="0.25"/>
    <row r="42" spans="1:43" hidden="1" x14ac:dyDescent="0.25">
      <c r="A42" t="s">
        <v>8</v>
      </c>
    </row>
    <row r="43" spans="1:43" hidden="1" x14ac:dyDescent="0.25"/>
    <row r="44" spans="1:43" x14ac:dyDescent="0.25">
      <c r="A44" t="s">
        <v>297</v>
      </c>
      <c r="B44">
        <v>22</v>
      </c>
      <c r="C44">
        <v>22</v>
      </c>
      <c r="D44">
        <v>22</v>
      </c>
      <c r="E44">
        <v>4</v>
      </c>
      <c r="F44">
        <v>18</v>
      </c>
      <c r="G44">
        <v>1</v>
      </c>
      <c r="H44">
        <v>67</v>
      </c>
      <c r="I44">
        <v>250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</v>
      </c>
      <c r="U44">
        <v>0</v>
      </c>
      <c r="V44">
        <v>0</v>
      </c>
      <c r="W44">
        <v>85</v>
      </c>
      <c r="X44">
        <v>255</v>
      </c>
      <c r="Y44">
        <v>1</v>
      </c>
      <c r="AA44">
        <f>MOD(SUM(E44:S44), 255)</f>
        <v>85</v>
      </c>
      <c r="AB44">
        <f>W44-AA44</f>
        <v>0</v>
      </c>
      <c r="AC44">
        <f>SUM(E44:S44)</f>
        <v>340</v>
      </c>
      <c r="AD44">
        <f>IF(H44&gt;0, H44-63, 0) * 256 + I44</f>
        <v>1274</v>
      </c>
      <c r="AE44">
        <v>1</v>
      </c>
    </row>
    <row r="45" spans="1:43" x14ac:dyDescent="0.25">
      <c r="A45" t="s">
        <v>297</v>
      </c>
      <c r="B45">
        <v>22</v>
      </c>
      <c r="C45">
        <v>22</v>
      </c>
      <c r="D45">
        <v>22</v>
      </c>
      <c r="E45">
        <v>4</v>
      </c>
      <c r="F45">
        <v>18</v>
      </c>
      <c r="G45">
        <v>1</v>
      </c>
      <c r="H45">
        <v>67</v>
      </c>
      <c r="I45">
        <v>250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5</v>
      </c>
      <c r="U45">
        <v>0</v>
      </c>
      <c r="V45">
        <v>0</v>
      </c>
      <c r="W45">
        <v>85</v>
      </c>
      <c r="X45">
        <v>255</v>
      </c>
      <c r="Y45">
        <v>1</v>
      </c>
      <c r="AA45">
        <f>MOD(SUM(E45:S45), 255)</f>
        <v>85</v>
      </c>
      <c r="AB45">
        <f>W45-AA45</f>
        <v>0</v>
      </c>
      <c r="AC45">
        <f>SUM(E45:S45)</f>
        <v>340</v>
      </c>
      <c r="AD45">
        <f>IF(H45&gt;0, H45-63, 0) * 256 + I45</f>
        <v>1274</v>
      </c>
      <c r="AE45">
        <v>1</v>
      </c>
    </row>
    <row r="46" spans="1:43" x14ac:dyDescent="0.25">
      <c r="A46" t="s">
        <v>297</v>
      </c>
      <c r="B46">
        <v>22</v>
      </c>
      <c r="C46">
        <v>22</v>
      </c>
      <c r="D46">
        <v>22</v>
      </c>
      <c r="E46">
        <v>4</v>
      </c>
      <c r="F46">
        <v>18</v>
      </c>
      <c r="G46">
        <v>1</v>
      </c>
      <c r="H46">
        <v>67</v>
      </c>
      <c r="I46">
        <v>150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5</v>
      </c>
      <c r="U46">
        <v>0</v>
      </c>
      <c r="V46">
        <v>0</v>
      </c>
      <c r="W46">
        <v>241</v>
      </c>
      <c r="X46">
        <v>255</v>
      </c>
      <c r="Y46">
        <v>1</v>
      </c>
      <c r="AA46">
        <f>MOD(SUM(E46:S46), 255)</f>
        <v>240</v>
      </c>
      <c r="AB46">
        <f>W46-AA46</f>
        <v>1</v>
      </c>
      <c r="AC46">
        <f>SUM(E46:S46)</f>
        <v>240</v>
      </c>
      <c r="AD46">
        <f>IF(H46&gt;0, H46-63, 0) * 256 + I46</f>
        <v>1174</v>
      </c>
      <c r="AE46">
        <v>1</v>
      </c>
    </row>
    <row r="47" spans="1:43" hidden="1" x14ac:dyDescent="0.25"/>
    <row r="48" spans="1:43" hidden="1" x14ac:dyDescent="0.25">
      <c r="A48" t="s">
        <v>11</v>
      </c>
    </row>
    <row r="49" spans="1:31" hidden="1" x14ac:dyDescent="0.25"/>
    <row r="50" spans="1:31" x14ac:dyDescent="0.25">
      <c r="A50" t="s">
        <v>297</v>
      </c>
      <c r="B50">
        <v>22</v>
      </c>
      <c r="C50">
        <v>22</v>
      </c>
      <c r="D50">
        <v>22</v>
      </c>
      <c r="E50">
        <v>4</v>
      </c>
      <c r="F50">
        <v>18</v>
      </c>
      <c r="G50">
        <v>1</v>
      </c>
      <c r="H50">
        <v>68</v>
      </c>
      <c r="I50">
        <v>150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5</v>
      </c>
      <c r="U50">
        <v>0</v>
      </c>
      <c r="V50">
        <v>0</v>
      </c>
      <c r="W50">
        <v>242</v>
      </c>
      <c r="X50">
        <v>255</v>
      </c>
      <c r="Y50">
        <v>1.7</v>
      </c>
      <c r="AA50">
        <f>MOD(SUM(E50:S50), 255)</f>
        <v>241</v>
      </c>
      <c r="AB50">
        <f>W50-AA50</f>
        <v>1</v>
      </c>
      <c r="AC50">
        <f>SUM(E50:S50)</f>
        <v>241</v>
      </c>
      <c r="AD50">
        <f>IF(H50&gt;0, H50-63, 0) * 256 + I50</f>
        <v>1430</v>
      </c>
      <c r="AE50">
        <v>1.7</v>
      </c>
    </row>
    <row r="51" spans="1:31" x14ac:dyDescent="0.25">
      <c r="A51" t="s">
        <v>297</v>
      </c>
      <c r="B51">
        <v>22</v>
      </c>
      <c r="C51">
        <v>22</v>
      </c>
      <c r="D51">
        <v>22</v>
      </c>
      <c r="E51">
        <v>4</v>
      </c>
      <c r="F51">
        <v>18</v>
      </c>
      <c r="G51">
        <v>1</v>
      </c>
      <c r="H51">
        <v>68</v>
      </c>
      <c r="I51">
        <v>150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5</v>
      </c>
      <c r="U51">
        <v>0</v>
      </c>
      <c r="V51">
        <v>0</v>
      </c>
      <c r="W51">
        <v>242</v>
      </c>
      <c r="X51">
        <v>255</v>
      </c>
      <c r="Y51">
        <v>1.7</v>
      </c>
      <c r="AA51">
        <f>MOD(SUM(E51:S51), 255)</f>
        <v>241</v>
      </c>
      <c r="AB51">
        <f>W51-AA51</f>
        <v>1</v>
      </c>
      <c r="AC51">
        <f>SUM(E51:S51)</f>
        <v>241</v>
      </c>
      <c r="AD51">
        <f>IF(H51&gt;0, H51-63, 0) * 256 + I51</f>
        <v>1430</v>
      </c>
      <c r="AE51">
        <v>1.7</v>
      </c>
    </row>
    <row r="52" spans="1:31" x14ac:dyDescent="0.25">
      <c r="A52" t="s">
        <v>297</v>
      </c>
      <c r="B52">
        <v>22</v>
      </c>
      <c r="C52">
        <v>22</v>
      </c>
      <c r="D52">
        <v>22</v>
      </c>
      <c r="E52">
        <v>4</v>
      </c>
      <c r="F52">
        <v>18</v>
      </c>
      <c r="G52">
        <v>1</v>
      </c>
      <c r="H52">
        <v>68</v>
      </c>
      <c r="I52">
        <v>150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5</v>
      </c>
      <c r="U52">
        <v>0</v>
      </c>
      <c r="V52">
        <v>0</v>
      </c>
      <c r="W52">
        <v>242</v>
      </c>
      <c r="X52">
        <v>255</v>
      </c>
      <c r="Y52">
        <v>1.7</v>
      </c>
      <c r="AA52">
        <f>MOD(SUM(E52:S52), 255)</f>
        <v>241</v>
      </c>
      <c r="AB52">
        <f>W52-AA52</f>
        <v>1</v>
      </c>
      <c r="AC52">
        <f>SUM(E52:S52)</f>
        <v>241</v>
      </c>
      <c r="AD52">
        <f>IF(H52&gt;0, H52-63, 0) * 256 + I52</f>
        <v>1430</v>
      </c>
      <c r="AE52">
        <v>1.7</v>
      </c>
    </row>
    <row r="53" spans="1:31" hidden="1" x14ac:dyDescent="0.25"/>
    <row r="54" spans="1:31" hidden="1" x14ac:dyDescent="0.25">
      <c r="A54" t="s">
        <v>13</v>
      </c>
    </row>
    <row r="55" spans="1:31" hidden="1" x14ac:dyDescent="0.25"/>
    <row r="56" spans="1:31" x14ac:dyDescent="0.25">
      <c r="A56" t="s">
        <v>297</v>
      </c>
      <c r="B56">
        <v>22</v>
      </c>
      <c r="C56">
        <v>22</v>
      </c>
      <c r="D56">
        <v>22</v>
      </c>
      <c r="E56">
        <v>4</v>
      </c>
      <c r="F56">
        <v>18</v>
      </c>
      <c r="G56">
        <v>1</v>
      </c>
      <c r="H56">
        <v>68</v>
      </c>
      <c r="I56">
        <v>212</v>
      </c>
      <c r="J56">
        <v>128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5</v>
      </c>
      <c r="U56">
        <v>0</v>
      </c>
      <c r="V56">
        <v>0</v>
      </c>
      <c r="W56">
        <v>176</v>
      </c>
      <c r="X56">
        <v>255</v>
      </c>
      <c r="Y56">
        <v>2.2000000000000002</v>
      </c>
      <c r="AA56">
        <f>MOD(SUM(E56:S56), 255)</f>
        <v>176</v>
      </c>
      <c r="AB56">
        <f>W56-AA56</f>
        <v>0</v>
      </c>
      <c r="AC56">
        <f>SUM(E56:S56)</f>
        <v>431</v>
      </c>
      <c r="AD56">
        <f>IF(H56&gt;0, H56-63, 0) * 256 + I56</f>
        <v>1492</v>
      </c>
      <c r="AE56">
        <v>2.2000000000000002</v>
      </c>
    </row>
    <row r="57" spans="1:31" x14ac:dyDescent="0.25">
      <c r="A57" t="s">
        <v>297</v>
      </c>
      <c r="B57">
        <v>22</v>
      </c>
      <c r="C57">
        <v>22</v>
      </c>
      <c r="D57">
        <v>22</v>
      </c>
      <c r="E57">
        <v>4</v>
      </c>
      <c r="F57">
        <v>18</v>
      </c>
      <c r="G57">
        <v>1</v>
      </c>
      <c r="H57">
        <v>68</v>
      </c>
      <c r="I57">
        <v>212</v>
      </c>
      <c r="J57">
        <v>128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5</v>
      </c>
      <c r="U57">
        <v>0</v>
      </c>
      <c r="V57">
        <v>0</v>
      </c>
      <c r="W57">
        <v>176</v>
      </c>
      <c r="X57">
        <v>255</v>
      </c>
      <c r="Y57">
        <v>2.2000000000000002</v>
      </c>
      <c r="AA57">
        <f>MOD(SUM(E57:S57), 255)</f>
        <v>176</v>
      </c>
      <c r="AB57">
        <f>W57-AA57</f>
        <v>0</v>
      </c>
      <c r="AC57">
        <f>SUM(E57:S57)</f>
        <v>431</v>
      </c>
      <c r="AD57">
        <f>IF(H57&gt;0, H57-63, 0) * 256 + I57</f>
        <v>1492</v>
      </c>
      <c r="AE57">
        <v>2.2000000000000002</v>
      </c>
    </row>
    <row r="58" spans="1:31" x14ac:dyDescent="0.25">
      <c r="A58" t="s">
        <v>297</v>
      </c>
      <c r="B58">
        <v>22</v>
      </c>
      <c r="C58">
        <v>22</v>
      </c>
      <c r="D58">
        <v>22</v>
      </c>
      <c r="E58">
        <v>4</v>
      </c>
      <c r="F58">
        <v>18</v>
      </c>
      <c r="G58">
        <v>1</v>
      </c>
      <c r="H58">
        <v>68</v>
      </c>
      <c r="I58">
        <v>212</v>
      </c>
      <c r="J58">
        <v>128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5</v>
      </c>
      <c r="U58">
        <v>0</v>
      </c>
      <c r="V58">
        <v>0</v>
      </c>
      <c r="W58">
        <v>176</v>
      </c>
      <c r="X58">
        <v>255</v>
      </c>
      <c r="Y58">
        <v>2.2000000000000002</v>
      </c>
      <c r="AA58">
        <f>MOD(SUM(E58:S58), 255)</f>
        <v>176</v>
      </c>
      <c r="AB58">
        <f>W58-AA58</f>
        <v>0</v>
      </c>
      <c r="AC58">
        <f>SUM(E58:S58)</f>
        <v>431</v>
      </c>
      <c r="AD58">
        <f>IF(H58&gt;0, H58-63, 0) * 256 + I58</f>
        <v>1492</v>
      </c>
      <c r="AE58">
        <v>2.2000000000000002</v>
      </c>
    </row>
    <row r="59" spans="1:31" x14ac:dyDescent="0.25">
      <c r="A59" t="s">
        <v>297</v>
      </c>
      <c r="B59">
        <v>22</v>
      </c>
      <c r="C59">
        <v>22</v>
      </c>
      <c r="D59">
        <v>22</v>
      </c>
      <c r="E59">
        <v>4</v>
      </c>
      <c r="F59">
        <v>18</v>
      </c>
      <c r="G59">
        <v>1</v>
      </c>
      <c r="H59">
        <v>68</v>
      </c>
      <c r="I59">
        <v>212</v>
      </c>
      <c r="J59">
        <v>128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</v>
      </c>
      <c r="U59">
        <v>0</v>
      </c>
      <c r="V59">
        <v>0</v>
      </c>
      <c r="W59">
        <v>176</v>
      </c>
      <c r="X59">
        <v>255</v>
      </c>
      <c r="Y59">
        <v>2.2000000000000002</v>
      </c>
      <c r="AA59">
        <f>MOD(SUM(E59:S59), 255)</f>
        <v>176</v>
      </c>
      <c r="AB59">
        <f>W59-AA59</f>
        <v>0</v>
      </c>
      <c r="AC59">
        <f>SUM(E59:S59)</f>
        <v>431</v>
      </c>
      <c r="AD59">
        <f>IF(H59&gt;0, H59-63, 0) * 256 + I59</f>
        <v>1492</v>
      </c>
      <c r="AE59">
        <v>2.2000000000000002</v>
      </c>
    </row>
    <row r="60" spans="1:31" hidden="1" x14ac:dyDescent="0.25"/>
    <row r="61" spans="1:31" hidden="1" x14ac:dyDescent="0.25">
      <c r="A61" t="s">
        <v>15</v>
      </c>
    </row>
    <row r="62" spans="1:31" hidden="1" x14ac:dyDescent="0.25"/>
    <row r="63" spans="1:31" x14ac:dyDescent="0.25">
      <c r="A63" t="s">
        <v>297</v>
      </c>
      <c r="B63">
        <v>22</v>
      </c>
      <c r="C63">
        <v>22</v>
      </c>
      <c r="D63">
        <v>22</v>
      </c>
      <c r="E63">
        <v>4</v>
      </c>
      <c r="F63">
        <v>18</v>
      </c>
      <c r="G63">
        <v>1</v>
      </c>
      <c r="H63">
        <v>69</v>
      </c>
      <c r="I63">
        <v>22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5</v>
      </c>
      <c r="U63">
        <v>0</v>
      </c>
      <c r="V63">
        <v>0</v>
      </c>
      <c r="W63">
        <v>115</v>
      </c>
      <c r="X63">
        <v>255</v>
      </c>
      <c r="Y63">
        <v>2.9</v>
      </c>
      <c r="AA63">
        <f>MOD(SUM(E63:S63), 255)</f>
        <v>114</v>
      </c>
      <c r="AB63">
        <f>W63-AA63</f>
        <v>1</v>
      </c>
      <c r="AC63">
        <f>SUM(E63:S63)</f>
        <v>114</v>
      </c>
      <c r="AD63">
        <f>IF(H63&gt;0, H63-63, 0) * 256 + I63</f>
        <v>1558</v>
      </c>
      <c r="AE63">
        <v>2.9</v>
      </c>
    </row>
    <row r="64" spans="1:31" x14ac:dyDescent="0.25">
      <c r="A64" t="s">
        <v>297</v>
      </c>
      <c r="B64">
        <v>22</v>
      </c>
      <c r="C64">
        <v>22</v>
      </c>
      <c r="D64">
        <v>22</v>
      </c>
      <c r="E64">
        <v>4</v>
      </c>
      <c r="F64">
        <v>18</v>
      </c>
      <c r="G64">
        <v>1</v>
      </c>
      <c r="H64">
        <v>69</v>
      </c>
      <c r="I64">
        <v>15</v>
      </c>
      <c r="J64">
        <v>192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5</v>
      </c>
      <c r="U64">
        <v>0</v>
      </c>
      <c r="V64">
        <v>0</v>
      </c>
      <c r="W64">
        <v>44</v>
      </c>
      <c r="X64">
        <v>255</v>
      </c>
      <c r="Y64">
        <v>2.9</v>
      </c>
      <c r="AA64">
        <f>MOD(SUM(E64:S64), 255)</f>
        <v>44</v>
      </c>
      <c r="AB64">
        <f>W64-AA64</f>
        <v>0</v>
      </c>
      <c r="AC64">
        <f>SUM(E64:S64)</f>
        <v>299</v>
      </c>
      <c r="AD64">
        <f>IF(H64&gt;0, H64-63, 0) * 256 + I64</f>
        <v>1551</v>
      </c>
      <c r="AE64">
        <v>2.9</v>
      </c>
    </row>
    <row r="65" spans="1:31" x14ac:dyDescent="0.25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69</v>
      </c>
      <c r="I65">
        <v>15</v>
      </c>
      <c r="J65">
        <v>192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5</v>
      </c>
      <c r="U65">
        <v>0</v>
      </c>
      <c r="V65">
        <v>0</v>
      </c>
      <c r="W65">
        <v>44</v>
      </c>
      <c r="X65">
        <v>255</v>
      </c>
      <c r="Y65">
        <v>2.9</v>
      </c>
      <c r="AA65">
        <f>MOD(SUM(E65:S65), 255)</f>
        <v>44</v>
      </c>
      <c r="AB65">
        <f>W65-AA65</f>
        <v>0</v>
      </c>
      <c r="AC65">
        <f>SUM(E65:S65)</f>
        <v>299</v>
      </c>
      <c r="AD65">
        <f>IF(H65&gt;0, H65-63, 0) * 256 + I65</f>
        <v>1551</v>
      </c>
      <c r="AE65">
        <v>2.9</v>
      </c>
    </row>
    <row r="66" spans="1:31" hidden="1" x14ac:dyDescent="0.25"/>
    <row r="67" spans="1:31" hidden="1" x14ac:dyDescent="0.25">
      <c r="A67" t="s">
        <v>18</v>
      </c>
    </row>
    <row r="68" spans="1:31" hidden="1" x14ac:dyDescent="0.25"/>
    <row r="69" spans="1:31" x14ac:dyDescent="0.25">
      <c r="A69" t="s">
        <v>297</v>
      </c>
      <c r="B69">
        <v>22</v>
      </c>
      <c r="C69">
        <v>22</v>
      </c>
      <c r="D69">
        <v>22</v>
      </c>
      <c r="E69">
        <v>4</v>
      </c>
      <c r="F69">
        <v>18</v>
      </c>
      <c r="G69">
        <v>1</v>
      </c>
      <c r="H69">
        <v>69</v>
      </c>
      <c r="I69">
        <v>65</v>
      </c>
      <c r="J69">
        <v>192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5</v>
      </c>
      <c r="U69">
        <v>0</v>
      </c>
      <c r="V69">
        <v>0</v>
      </c>
      <c r="W69">
        <v>94</v>
      </c>
      <c r="X69">
        <v>255</v>
      </c>
      <c r="Y69">
        <v>3.6</v>
      </c>
      <c r="AA69">
        <f>MOD(SUM(E69:S69), 255)</f>
        <v>94</v>
      </c>
      <c r="AB69">
        <f>W69-AA69</f>
        <v>0</v>
      </c>
      <c r="AC69">
        <f>SUM(E69:S69)</f>
        <v>349</v>
      </c>
      <c r="AD69">
        <f>IF(H69&gt;0, H69-63, 0) * 256 + I69</f>
        <v>1601</v>
      </c>
      <c r="AE69">
        <v>3.6</v>
      </c>
    </row>
    <row r="70" spans="1:31" x14ac:dyDescent="0.25">
      <c r="A70" t="s">
        <v>297</v>
      </c>
      <c r="B70">
        <v>22</v>
      </c>
      <c r="C70">
        <v>22</v>
      </c>
      <c r="D70">
        <v>22</v>
      </c>
      <c r="E70">
        <v>4</v>
      </c>
      <c r="F70">
        <v>18</v>
      </c>
      <c r="G70">
        <v>1</v>
      </c>
      <c r="H70">
        <v>69</v>
      </c>
      <c r="I70">
        <v>65</v>
      </c>
      <c r="J70">
        <v>192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5</v>
      </c>
      <c r="U70">
        <v>0</v>
      </c>
      <c r="V70">
        <v>0</v>
      </c>
      <c r="W70">
        <v>94</v>
      </c>
      <c r="X70">
        <v>255</v>
      </c>
      <c r="Y70">
        <v>3.6</v>
      </c>
      <c r="AA70">
        <f>MOD(SUM(E70:S70), 255)</f>
        <v>94</v>
      </c>
      <c r="AB70">
        <f>W70-AA70</f>
        <v>0</v>
      </c>
      <c r="AC70">
        <f>SUM(E70:S70)</f>
        <v>349</v>
      </c>
      <c r="AD70">
        <f>IF(H70&gt;0, H70-63, 0) * 256 + I70</f>
        <v>1601</v>
      </c>
      <c r="AE70">
        <v>3.6</v>
      </c>
    </row>
    <row r="71" spans="1:31" x14ac:dyDescent="0.25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69</v>
      </c>
      <c r="I71">
        <v>72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5</v>
      </c>
      <c r="U71">
        <v>0</v>
      </c>
      <c r="V71">
        <v>0</v>
      </c>
      <c r="W71">
        <v>165</v>
      </c>
      <c r="X71">
        <v>255</v>
      </c>
      <c r="Y71">
        <v>3.6</v>
      </c>
      <c r="AA71">
        <f>MOD(SUM(E71:S71), 255)</f>
        <v>164</v>
      </c>
      <c r="AB71">
        <f>W71-AA71</f>
        <v>1</v>
      </c>
      <c r="AC71">
        <f>SUM(E71:S71)</f>
        <v>164</v>
      </c>
      <c r="AD71">
        <f>IF(H71&gt;0, H71-63, 0) * 256 + I71</f>
        <v>1608</v>
      </c>
      <c r="AE71">
        <v>3.6</v>
      </c>
    </row>
    <row r="72" spans="1:31" hidden="1" x14ac:dyDescent="0.25"/>
    <row r="73" spans="1:31" hidden="1" x14ac:dyDescent="0.25">
      <c r="A73" t="s">
        <v>21</v>
      </c>
    </row>
    <row r="74" spans="1:31" hidden="1" x14ac:dyDescent="0.25"/>
    <row r="75" spans="1:31" x14ac:dyDescent="0.25">
      <c r="A75" t="s">
        <v>297</v>
      </c>
      <c r="B75">
        <v>22</v>
      </c>
      <c r="C75">
        <v>22</v>
      </c>
      <c r="D75">
        <v>22</v>
      </c>
      <c r="E75">
        <v>4</v>
      </c>
      <c r="F75">
        <v>18</v>
      </c>
      <c r="G75">
        <v>1</v>
      </c>
      <c r="H75">
        <v>69</v>
      </c>
      <c r="I75">
        <v>109</v>
      </c>
      <c r="J75">
        <v>128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5</v>
      </c>
      <c r="U75">
        <v>0</v>
      </c>
      <c r="V75">
        <v>0</v>
      </c>
      <c r="W75">
        <v>74</v>
      </c>
      <c r="X75">
        <v>255</v>
      </c>
      <c r="Y75">
        <v>4.3</v>
      </c>
      <c r="AA75">
        <f>MOD(SUM(E75:S75), 255)</f>
        <v>74</v>
      </c>
      <c r="AB75">
        <f>W75-AA75</f>
        <v>0</v>
      </c>
      <c r="AC75">
        <f>SUM(E75:S75)</f>
        <v>329</v>
      </c>
      <c r="AD75">
        <f>IF(H75&gt;0, H75-63, 0) * 256 + I75</f>
        <v>1645</v>
      </c>
      <c r="AE75">
        <v>4.3</v>
      </c>
    </row>
    <row r="76" spans="1:31" x14ac:dyDescent="0.25">
      <c r="A76" t="s">
        <v>297</v>
      </c>
      <c r="B76">
        <v>22</v>
      </c>
      <c r="C76">
        <v>22</v>
      </c>
      <c r="D76">
        <v>22</v>
      </c>
      <c r="E76">
        <v>4</v>
      </c>
      <c r="F76">
        <v>18</v>
      </c>
      <c r="G76">
        <v>1</v>
      </c>
      <c r="H76">
        <v>69</v>
      </c>
      <c r="I76">
        <v>109</v>
      </c>
      <c r="J76">
        <v>128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5</v>
      </c>
      <c r="U76">
        <v>0</v>
      </c>
      <c r="V76">
        <v>0</v>
      </c>
      <c r="W76">
        <v>74</v>
      </c>
      <c r="X76">
        <v>255</v>
      </c>
      <c r="Y76">
        <v>4.3</v>
      </c>
      <c r="AA76">
        <f>MOD(SUM(E76:S76), 255)</f>
        <v>74</v>
      </c>
      <c r="AB76">
        <f>W76-AA76</f>
        <v>0</v>
      </c>
      <c r="AC76">
        <f>SUM(E76:S76)</f>
        <v>329</v>
      </c>
      <c r="AD76">
        <f>IF(H76&gt;0, H76-63, 0) * 256 + I76</f>
        <v>1645</v>
      </c>
      <c r="AE76">
        <v>4.3</v>
      </c>
    </row>
    <row r="77" spans="1:31" x14ac:dyDescent="0.25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69</v>
      </c>
      <c r="I77">
        <v>109</v>
      </c>
      <c r="J77">
        <v>128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5</v>
      </c>
      <c r="U77">
        <v>0</v>
      </c>
      <c r="V77">
        <v>0</v>
      </c>
      <c r="W77">
        <v>74</v>
      </c>
      <c r="X77">
        <v>255</v>
      </c>
      <c r="Y77">
        <v>4.3</v>
      </c>
      <c r="AA77">
        <f>MOD(SUM(E77:S77), 255)</f>
        <v>74</v>
      </c>
      <c r="AB77">
        <f>W77-AA77</f>
        <v>0</v>
      </c>
      <c r="AC77">
        <f>SUM(E77:S77)</f>
        <v>329</v>
      </c>
      <c r="AD77">
        <f>IF(H77&gt;0, H77-63, 0) * 256 + I77</f>
        <v>1645</v>
      </c>
      <c r="AE77">
        <v>4.3</v>
      </c>
    </row>
    <row r="78" spans="1:31" hidden="1" x14ac:dyDescent="0.25"/>
    <row r="79" spans="1:31" hidden="1" x14ac:dyDescent="0.25"/>
    <row r="80" spans="1:31" hidden="1" x14ac:dyDescent="0.25">
      <c r="A80" t="s">
        <v>23</v>
      </c>
    </row>
    <row r="81" spans="1:31" hidden="1" x14ac:dyDescent="0.25"/>
    <row r="82" spans="1:31" x14ac:dyDescent="0.25">
      <c r="A82" t="s">
        <v>297</v>
      </c>
      <c r="B82">
        <v>22</v>
      </c>
      <c r="C82">
        <v>22</v>
      </c>
      <c r="D82">
        <v>22</v>
      </c>
      <c r="E82">
        <v>4</v>
      </c>
      <c r="F82">
        <v>18</v>
      </c>
      <c r="G82">
        <v>1</v>
      </c>
      <c r="H82">
        <v>69</v>
      </c>
      <c r="I82">
        <v>134</v>
      </c>
      <c r="J82">
        <v>96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5</v>
      </c>
      <c r="U82">
        <v>0</v>
      </c>
      <c r="V82">
        <v>0</v>
      </c>
      <c r="W82">
        <v>67</v>
      </c>
      <c r="X82">
        <v>255</v>
      </c>
      <c r="Y82">
        <v>4.8</v>
      </c>
      <c r="AA82">
        <f>MOD(SUM(E82:S82), 255)</f>
        <v>67</v>
      </c>
      <c r="AB82">
        <f>W82-AA82</f>
        <v>0</v>
      </c>
      <c r="AC82">
        <f>SUM(E82:S82)</f>
        <v>322</v>
      </c>
      <c r="AD82">
        <f>IF(H82&gt;0, H82-63, 0) * 256 + I82</f>
        <v>1670</v>
      </c>
      <c r="AE82">
        <v>4.8</v>
      </c>
    </row>
    <row r="83" spans="1:31" x14ac:dyDescent="0.25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69</v>
      </c>
      <c r="I83">
        <v>134</v>
      </c>
      <c r="J83">
        <v>96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5</v>
      </c>
      <c r="U83">
        <v>0</v>
      </c>
      <c r="V83">
        <v>0</v>
      </c>
      <c r="W83">
        <v>67</v>
      </c>
      <c r="X83">
        <v>255</v>
      </c>
      <c r="Y83">
        <v>4.8</v>
      </c>
      <c r="AA83">
        <f>MOD(SUM(E83:S83), 255)</f>
        <v>67</v>
      </c>
      <c r="AB83">
        <f>W83-AA83</f>
        <v>0</v>
      </c>
      <c r="AC83">
        <f>SUM(E83:S83)</f>
        <v>322</v>
      </c>
      <c r="AD83">
        <f>IF(H83&gt;0, H83-63, 0) * 256 + I83</f>
        <v>1670</v>
      </c>
      <c r="AE83">
        <v>4.8</v>
      </c>
    </row>
    <row r="84" spans="1:31" x14ac:dyDescent="0.25">
      <c r="A84" t="s">
        <v>297</v>
      </c>
      <c r="B84">
        <v>22</v>
      </c>
      <c r="C84">
        <v>22</v>
      </c>
      <c r="D84">
        <v>22</v>
      </c>
      <c r="E84">
        <v>4</v>
      </c>
      <c r="F84">
        <v>18</v>
      </c>
      <c r="G84">
        <v>1</v>
      </c>
      <c r="H84">
        <v>69</v>
      </c>
      <c r="I84">
        <v>131</v>
      </c>
      <c r="J84">
        <v>64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5</v>
      </c>
      <c r="U84">
        <v>0</v>
      </c>
      <c r="V84">
        <v>0</v>
      </c>
      <c r="W84">
        <v>32</v>
      </c>
      <c r="X84">
        <v>255</v>
      </c>
      <c r="Y84">
        <v>4.8</v>
      </c>
      <c r="AA84">
        <f>MOD(SUM(E84:S84), 255)</f>
        <v>32</v>
      </c>
      <c r="AB84">
        <f>W84-AA84</f>
        <v>0</v>
      </c>
      <c r="AC84">
        <f>SUM(E84:S84)</f>
        <v>287</v>
      </c>
      <c r="AD84">
        <f>IF(H84&gt;0, H84-63, 0) * 256 + I84</f>
        <v>1667</v>
      </c>
      <c r="AE84">
        <v>4.8</v>
      </c>
    </row>
    <row r="85" spans="1:31" hidden="1" x14ac:dyDescent="0.25"/>
    <row r="86" spans="1:31" hidden="1" x14ac:dyDescent="0.25"/>
    <row r="87" spans="1:31" hidden="1" x14ac:dyDescent="0.25">
      <c r="A87" t="s">
        <v>26</v>
      </c>
    </row>
    <row r="88" spans="1:31" hidden="1" x14ac:dyDescent="0.25"/>
    <row r="89" spans="1:31" x14ac:dyDescent="0.25">
      <c r="A89" t="s">
        <v>297</v>
      </c>
      <c r="B89">
        <v>22</v>
      </c>
      <c r="C89">
        <v>22</v>
      </c>
      <c r="D89">
        <v>22</v>
      </c>
      <c r="E89">
        <v>4</v>
      </c>
      <c r="F89">
        <v>18</v>
      </c>
      <c r="G89">
        <v>1</v>
      </c>
      <c r="H89">
        <v>69</v>
      </c>
      <c r="I89">
        <v>159</v>
      </c>
      <c r="J89">
        <v>96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5</v>
      </c>
      <c r="U89">
        <v>0</v>
      </c>
      <c r="V89">
        <v>0</v>
      </c>
      <c r="W89">
        <v>92</v>
      </c>
      <c r="X89">
        <v>255</v>
      </c>
      <c r="Y89">
        <v>5.6</v>
      </c>
      <c r="AA89">
        <f>MOD(SUM(E89:S89), 255)</f>
        <v>92</v>
      </c>
      <c r="AB89">
        <f>W89-AA89</f>
        <v>0</v>
      </c>
      <c r="AC89">
        <f>SUM(E89:S89)</f>
        <v>347</v>
      </c>
      <c r="AD89">
        <f>IF(H89&gt;0, H89-63, 0) * 256 + I89</f>
        <v>1695</v>
      </c>
      <c r="AE89">
        <v>5.6</v>
      </c>
    </row>
    <row r="90" spans="1:31" x14ac:dyDescent="0.25">
      <c r="A90" t="s">
        <v>297</v>
      </c>
      <c r="B90">
        <v>22</v>
      </c>
      <c r="C90">
        <v>22</v>
      </c>
      <c r="D90">
        <v>22</v>
      </c>
      <c r="E90">
        <v>4</v>
      </c>
      <c r="F90">
        <v>18</v>
      </c>
      <c r="G90">
        <v>1</v>
      </c>
      <c r="H90">
        <v>69</v>
      </c>
      <c r="I90">
        <v>78</v>
      </c>
      <c r="J90">
        <v>64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5</v>
      </c>
      <c r="U90">
        <v>0</v>
      </c>
      <c r="V90">
        <v>0</v>
      </c>
      <c r="W90">
        <v>235</v>
      </c>
      <c r="X90">
        <v>255</v>
      </c>
      <c r="Y90">
        <v>5.6</v>
      </c>
      <c r="AA90">
        <f>MOD(SUM(E90:S90), 255)</f>
        <v>234</v>
      </c>
      <c r="AB90">
        <f>W90-AA90</f>
        <v>1</v>
      </c>
      <c r="AC90">
        <f>SUM(E90:S90)</f>
        <v>234</v>
      </c>
      <c r="AD90">
        <f>IF(H90&gt;0, H90-63, 0) * 256 + I90</f>
        <v>1614</v>
      </c>
      <c r="AE90">
        <v>5.6</v>
      </c>
    </row>
    <row r="91" spans="1:31" x14ac:dyDescent="0.25">
      <c r="A91" t="s">
        <v>297</v>
      </c>
      <c r="B91">
        <v>22</v>
      </c>
      <c r="C91">
        <v>22</v>
      </c>
      <c r="D91">
        <v>22</v>
      </c>
      <c r="E91">
        <v>4</v>
      </c>
      <c r="F91">
        <v>18</v>
      </c>
      <c r="G91">
        <v>1</v>
      </c>
      <c r="H91">
        <v>69</v>
      </c>
      <c r="I91">
        <v>159</v>
      </c>
      <c r="J91">
        <v>96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5</v>
      </c>
      <c r="U91">
        <v>0</v>
      </c>
      <c r="V91">
        <v>0</v>
      </c>
      <c r="W91">
        <v>92</v>
      </c>
      <c r="X91">
        <v>255</v>
      </c>
      <c r="Y91">
        <v>5.6</v>
      </c>
      <c r="AA91">
        <f>MOD(SUM(E91:S91), 255)</f>
        <v>92</v>
      </c>
      <c r="AB91">
        <f>W91-AA91</f>
        <v>0</v>
      </c>
      <c r="AC91">
        <f>SUM(E91:S91)</f>
        <v>347</v>
      </c>
      <c r="AD91">
        <f>IF(H91&gt;0, H91-63, 0) * 256 + I91</f>
        <v>1695</v>
      </c>
      <c r="AE91">
        <v>5.6</v>
      </c>
    </row>
    <row r="92" spans="1:31" hidden="1" x14ac:dyDescent="0.25"/>
    <row r="93" spans="1:31" hidden="1" x14ac:dyDescent="0.25"/>
    <row r="94" spans="1:31" hidden="1" x14ac:dyDescent="0.25">
      <c r="A94" t="s">
        <v>29</v>
      </c>
    </row>
    <row r="95" spans="1:31" hidden="1" x14ac:dyDescent="0.25"/>
    <row r="96" spans="1:31" x14ac:dyDescent="0.25">
      <c r="A96" t="s">
        <v>297</v>
      </c>
      <c r="B96">
        <v>22</v>
      </c>
      <c r="C96">
        <v>22</v>
      </c>
      <c r="D96">
        <v>22</v>
      </c>
      <c r="E96">
        <v>4</v>
      </c>
      <c r="F96">
        <v>18</v>
      </c>
      <c r="G96">
        <v>1</v>
      </c>
      <c r="H96">
        <v>69</v>
      </c>
      <c r="I96">
        <v>184</v>
      </c>
      <c r="J96">
        <v>96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5</v>
      </c>
      <c r="U96">
        <v>0</v>
      </c>
      <c r="V96">
        <v>0</v>
      </c>
      <c r="W96">
        <v>117</v>
      </c>
      <c r="X96">
        <v>255</v>
      </c>
      <c r="Y96">
        <v>6.4</v>
      </c>
      <c r="AA96">
        <f>MOD(SUM(E96:S96), 255)</f>
        <v>117</v>
      </c>
      <c r="AB96">
        <f>W96-AA96</f>
        <v>0</v>
      </c>
      <c r="AC96">
        <f>SUM(E96:S96)</f>
        <v>372</v>
      </c>
      <c r="AD96">
        <f>IF(H96&gt;0, H96-63, 0) * 256 + I96</f>
        <v>1720</v>
      </c>
      <c r="AE96">
        <v>6.4</v>
      </c>
    </row>
    <row r="97" spans="1:31" x14ac:dyDescent="0.25">
      <c r="A97" t="s">
        <v>297</v>
      </c>
      <c r="B97">
        <v>22</v>
      </c>
      <c r="C97">
        <v>22</v>
      </c>
      <c r="D97">
        <v>22</v>
      </c>
      <c r="E97">
        <v>4</v>
      </c>
      <c r="F97">
        <v>18</v>
      </c>
      <c r="G97">
        <v>1</v>
      </c>
      <c r="H97">
        <v>69</v>
      </c>
      <c r="I97">
        <v>184</v>
      </c>
      <c r="J97">
        <v>96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5</v>
      </c>
      <c r="U97">
        <v>0</v>
      </c>
      <c r="V97">
        <v>0</v>
      </c>
      <c r="W97">
        <v>117</v>
      </c>
      <c r="X97">
        <v>255</v>
      </c>
      <c r="Y97">
        <v>6.4</v>
      </c>
      <c r="AA97">
        <f>MOD(SUM(E97:S97), 255)</f>
        <v>117</v>
      </c>
      <c r="AB97">
        <f>W97-AA97</f>
        <v>0</v>
      </c>
      <c r="AC97">
        <f>SUM(E97:S97)</f>
        <v>372</v>
      </c>
      <c r="AD97">
        <f>IF(H97&gt;0, H97-63, 0) * 256 + I97</f>
        <v>1720</v>
      </c>
      <c r="AE97">
        <v>6.4</v>
      </c>
    </row>
    <row r="98" spans="1:31" x14ac:dyDescent="0.25">
      <c r="A98" t="s">
        <v>297</v>
      </c>
      <c r="B98">
        <v>22</v>
      </c>
      <c r="C98">
        <v>22</v>
      </c>
      <c r="D98">
        <v>22</v>
      </c>
      <c r="E98">
        <v>4</v>
      </c>
      <c r="F98">
        <v>18</v>
      </c>
      <c r="G98">
        <v>1</v>
      </c>
      <c r="H98">
        <v>69</v>
      </c>
      <c r="I98">
        <v>103</v>
      </c>
      <c r="J98">
        <v>64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5</v>
      </c>
      <c r="U98">
        <v>0</v>
      </c>
      <c r="V98">
        <v>0</v>
      </c>
      <c r="W98">
        <v>4</v>
      </c>
      <c r="X98">
        <v>255</v>
      </c>
      <c r="Y98">
        <v>6.4</v>
      </c>
      <c r="AA98">
        <f>MOD(SUM(E98:S98), 255)</f>
        <v>4</v>
      </c>
      <c r="AB98">
        <f>W98-AA98</f>
        <v>0</v>
      </c>
      <c r="AC98">
        <f>SUM(E98:S98)</f>
        <v>259</v>
      </c>
      <c r="AD98">
        <f>IF(H98&gt;0, H98-63, 0) * 256 + I98</f>
        <v>1639</v>
      </c>
      <c r="AE98">
        <v>6.4</v>
      </c>
    </row>
    <row r="99" spans="1:31" hidden="1" x14ac:dyDescent="0.25"/>
    <row r="100" spans="1:31" hidden="1" x14ac:dyDescent="0.25">
      <c r="A100" t="s">
        <v>32</v>
      </c>
    </row>
    <row r="101" spans="1:31" hidden="1" x14ac:dyDescent="0.25"/>
    <row r="102" spans="1:31" x14ac:dyDescent="0.25">
      <c r="A102" t="s">
        <v>297</v>
      </c>
      <c r="B102">
        <v>22</v>
      </c>
      <c r="C102">
        <v>22</v>
      </c>
      <c r="D102">
        <v>22</v>
      </c>
      <c r="E102">
        <v>4</v>
      </c>
      <c r="F102">
        <v>18</v>
      </c>
      <c r="G102">
        <v>1</v>
      </c>
      <c r="H102">
        <v>69</v>
      </c>
      <c r="I102">
        <v>203</v>
      </c>
      <c r="J102">
        <v>32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5</v>
      </c>
      <c r="U102">
        <v>0</v>
      </c>
      <c r="V102">
        <v>0</v>
      </c>
      <c r="W102">
        <v>72</v>
      </c>
      <c r="X102">
        <v>255</v>
      </c>
      <c r="Y102">
        <v>7.1</v>
      </c>
      <c r="AA102">
        <f>MOD(SUM(E102:S102), 255)</f>
        <v>72</v>
      </c>
      <c r="AB102">
        <f>W102-AA102</f>
        <v>0</v>
      </c>
      <c r="AC102">
        <f>SUM(E102:S102)</f>
        <v>327</v>
      </c>
      <c r="AD102">
        <f>IF(H102&gt;0, H102-63, 0) * 256 + I102</f>
        <v>1739</v>
      </c>
      <c r="AE102">
        <v>7.1</v>
      </c>
    </row>
    <row r="103" spans="1:31" x14ac:dyDescent="0.25">
      <c r="A103" t="s">
        <v>297</v>
      </c>
      <c r="B103">
        <v>22</v>
      </c>
      <c r="C103">
        <v>22</v>
      </c>
      <c r="D103">
        <v>22</v>
      </c>
      <c r="E103">
        <v>4</v>
      </c>
      <c r="F103">
        <v>18</v>
      </c>
      <c r="G103">
        <v>1</v>
      </c>
      <c r="H103">
        <v>69</v>
      </c>
      <c r="I103">
        <v>203</v>
      </c>
      <c r="J103">
        <v>32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5</v>
      </c>
      <c r="U103">
        <v>0</v>
      </c>
      <c r="V103">
        <v>0</v>
      </c>
      <c r="W103">
        <v>72</v>
      </c>
      <c r="X103">
        <v>255</v>
      </c>
      <c r="Y103">
        <v>7.1</v>
      </c>
      <c r="AA103">
        <f>MOD(SUM(E103:S103), 255)</f>
        <v>72</v>
      </c>
      <c r="AB103">
        <f>W103-AA103</f>
        <v>0</v>
      </c>
      <c r="AC103">
        <f>SUM(E103:S103)</f>
        <v>327</v>
      </c>
      <c r="AD103">
        <f>IF(H103&gt;0, H103-63, 0) * 256 + I103</f>
        <v>1739</v>
      </c>
      <c r="AE103">
        <v>7.1</v>
      </c>
    </row>
    <row r="104" spans="1:31" x14ac:dyDescent="0.25">
      <c r="A104" t="s">
        <v>297</v>
      </c>
      <c r="B104">
        <v>22</v>
      </c>
      <c r="C104">
        <v>22</v>
      </c>
      <c r="D104">
        <v>22</v>
      </c>
      <c r="E104">
        <v>4</v>
      </c>
      <c r="F104">
        <v>18</v>
      </c>
      <c r="G104">
        <v>1</v>
      </c>
      <c r="H104">
        <v>69</v>
      </c>
      <c r="I104">
        <v>203</v>
      </c>
      <c r="J104">
        <v>32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5</v>
      </c>
      <c r="U104">
        <v>0</v>
      </c>
      <c r="V104">
        <v>0</v>
      </c>
      <c r="W104">
        <v>72</v>
      </c>
      <c r="X104">
        <v>255</v>
      </c>
      <c r="Y104">
        <v>7.1</v>
      </c>
      <c r="AA104">
        <f>MOD(SUM(E104:S104), 255)</f>
        <v>72</v>
      </c>
      <c r="AB104">
        <f>W104-AA104</f>
        <v>0</v>
      </c>
      <c r="AC104">
        <f>SUM(E104:S104)</f>
        <v>327</v>
      </c>
      <c r="AD104">
        <f>IF(H104&gt;0, H104-63, 0) * 256 + I104</f>
        <v>1739</v>
      </c>
      <c r="AE104">
        <v>7.1</v>
      </c>
    </row>
    <row r="105" spans="1:31" hidden="1" x14ac:dyDescent="0.25"/>
    <row r="106" spans="1:31" hidden="1" x14ac:dyDescent="0.25"/>
    <row r="107" spans="1:31" hidden="1" x14ac:dyDescent="0.25">
      <c r="A107" t="s">
        <v>34</v>
      </c>
    </row>
    <row r="108" spans="1:31" hidden="1" x14ac:dyDescent="0.25"/>
    <row r="109" spans="1:31" x14ac:dyDescent="0.25">
      <c r="A109" t="s">
        <v>297</v>
      </c>
      <c r="B109">
        <v>22</v>
      </c>
      <c r="C109">
        <v>22</v>
      </c>
      <c r="D109">
        <v>22</v>
      </c>
      <c r="E109">
        <v>4</v>
      </c>
      <c r="F109">
        <v>18</v>
      </c>
      <c r="G109">
        <v>1</v>
      </c>
      <c r="H109">
        <v>69</v>
      </c>
      <c r="I109">
        <v>225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5</v>
      </c>
      <c r="U109">
        <v>0</v>
      </c>
      <c r="V109">
        <v>0</v>
      </c>
      <c r="W109">
        <v>62</v>
      </c>
      <c r="X109">
        <v>255</v>
      </c>
      <c r="Y109">
        <v>7.6</v>
      </c>
      <c r="AA109">
        <f>MOD(SUM(E109:S109), 255)</f>
        <v>62</v>
      </c>
      <c r="AB109">
        <f>W109-AA109</f>
        <v>0</v>
      </c>
      <c r="AC109">
        <f>SUM(E109:S109)</f>
        <v>317</v>
      </c>
      <c r="AD109">
        <f>IF(H109&gt;0, H109-63, 0) * 256 + I109</f>
        <v>1761</v>
      </c>
      <c r="AE109">
        <v>7.6</v>
      </c>
    </row>
    <row r="110" spans="1:31" x14ac:dyDescent="0.25">
      <c r="A110" t="s">
        <v>297</v>
      </c>
      <c r="B110">
        <v>22</v>
      </c>
      <c r="C110">
        <v>22</v>
      </c>
      <c r="D110">
        <v>22</v>
      </c>
      <c r="E110">
        <v>4</v>
      </c>
      <c r="F110">
        <v>18</v>
      </c>
      <c r="G110">
        <v>1</v>
      </c>
      <c r="H110">
        <v>69</v>
      </c>
      <c r="I110">
        <v>221</v>
      </c>
      <c r="J110">
        <v>224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5</v>
      </c>
      <c r="U110">
        <v>0</v>
      </c>
      <c r="V110">
        <v>0</v>
      </c>
      <c r="W110">
        <v>26</v>
      </c>
      <c r="X110">
        <v>255</v>
      </c>
      <c r="Y110">
        <v>7.6</v>
      </c>
      <c r="AA110">
        <f>MOD(SUM(E110:S110), 255)</f>
        <v>27</v>
      </c>
      <c r="AB110">
        <f>W110-AA110</f>
        <v>-1</v>
      </c>
      <c r="AC110">
        <f>SUM(E110:S110)</f>
        <v>537</v>
      </c>
      <c r="AD110">
        <f>IF(H110&gt;0, H110-63, 0) * 256 + I110</f>
        <v>1757</v>
      </c>
      <c r="AE110">
        <v>7.6</v>
      </c>
    </row>
    <row r="111" spans="1:31" x14ac:dyDescent="0.25">
      <c r="A111" t="s">
        <v>297</v>
      </c>
      <c r="B111">
        <v>22</v>
      </c>
      <c r="C111">
        <v>22</v>
      </c>
      <c r="D111">
        <v>22</v>
      </c>
      <c r="E111">
        <v>4</v>
      </c>
      <c r="F111">
        <v>18</v>
      </c>
      <c r="G111">
        <v>1</v>
      </c>
      <c r="H111">
        <v>69</v>
      </c>
      <c r="I111">
        <v>221</v>
      </c>
      <c r="J111">
        <v>224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5</v>
      </c>
      <c r="U111">
        <v>0</v>
      </c>
      <c r="V111">
        <v>0</v>
      </c>
      <c r="W111">
        <v>26</v>
      </c>
      <c r="X111">
        <v>255</v>
      </c>
      <c r="Y111">
        <v>7.6</v>
      </c>
      <c r="AA111">
        <f>MOD(SUM(E111:S111), 255)</f>
        <v>27</v>
      </c>
      <c r="AB111">
        <f>W111-AA111</f>
        <v>-1</v>
      </c>
      <c r="AC111">
        <f>SUM(E111:S111)</f>
        <v>537</v>
      </c>
      <c r="AD111">
        <f>IF(H111&gt;0, H111-63, 0) * 256 + I111</f>
        <v>1757</v>
      </c>
      <c r="AE111">
        <v>7.6</v>
      </c>
    </row>
    <row r="112" spans="1:31" x14ac:dyDescent="0.25">
      <c r="A112" t="s">
        <v>297</v>
      </c>
      <c r="B112">
        <v>22</v>
      </c>
      <c r="C112">
        <v>22</v>
      </c>
      <c r="D112">
        <v>22</v>
      </c>
      <c r="E112">
        <v>4</v>
      </c>
      <c r="F112">
        <v>18</v>
      </c>
      <c r="G112">
        <v>1</v>
      </c>
      <c r="H112">
        <v>69</v>
      </c>
      <c r="I112">
        <v>221</v>
      </c>
      <c r="J112">
        <v>224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5</v>
      </c>
      <c r="U112">
        <v>0</v>
      </c>
      <c r="V112">
        <v>0</v>
      </c>
      <c r="W112">
        <v>26</v>
      </c>
      <c r="X112">
        <v>255</v>
      </c>
      <c r="Y112">
        <v>7.6</v>
      </c>
      <c r="AA112">
        <f>MOD(SUM(E112:S112), 255)</f>
        <v>27</v>
      </c>
      <c r="AB112">
        <f>W112-AA112</f>
        <v>-1</v>
      </c>
      <c r="AC112">
        <f>SUM(E112:S112)</f>
        <v>537</v>
      </c>
      <c r="AD112">
        <f>IF(H112&gt;0, H112-63, 0) * 256 + I112</f>
        <v>1757</v>
      </c>
      <c r="AE112">
        <v>7.6</v>
      </c>
    </row>
    <row r="113" spans="1:31" hidden="1" x14ac:dyDescent="0.25"/>
    <row r="114" spans="1:31" hidden="1" x14ac:dyDescent="0.25">
      <c r="A114" t="s">
        <v>37</v>
      </c>
    </row>
    <row r="115" spans="1:31" hidden="1" x14ac:dyDescent="0.25"/>
    <row r="116" spans="1:31" x14ac:dyDescent="0.25">
      <c r="A116" t="s">
        <v>297</v>
      </c>
      <c r="B116">
        <v>22</v>
      </c>
      <c r="C116">
        <v>22</v>
      </c>
      <c r="D116">
        <v>22</v>
      </c>
      <c r="E116">
        <v>4</v>
      </c>
      <c r="F116">
        <v>18</v>
      </c>
      <c r="G116">
        <v>1</v>
      </c>
      <c r="H116">
        <v>69</v>
      </c>
      <c r="I116">
        <v>250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5</v>
      </c>
      <c r="U116">
        <v>0</v>
      </c>
      <c r="V116">
        <v>0</v>
      </c>
      <c r="W116">
        <v>87</v>
      </c>
      <c r="X116">
        <v>255</v>
      </c>
      <c r="Y116">
        <v>8.5</v>
      </c>
      <c r="AA116">
        <f>MOD(SUM(E116:S116), 255)</f>
        <v>87</v>
      </c>
      <c r="AB116">
        <f>W116-AA116</f>
        <v>0</v>
      </c>
      <c r="AC116">
        <f>SUM(E116:S116)</f>
        <v>342</v>
      </c>
      <c r="AD116">
        <f>IF(H116&gt;0, H116-63, 0) * 256 + I116</f>
        <v>1786</v>
      </c>
      <c r="AE116">
        <v>8.5</v>
      </c>
    </row>
    <row r="117" spans="1:31" x14ac:dyDescent="0.25">
      <c r="A117" t="s">
        <v>297</v>
      </c>
      <c r="B117">
        <v>22</v>
      </c>
      <c r="C117">
        <v>22</v>
      </c>
      <c r="D117">
        <v>22</v>
      </c>
      <c r="E117">
        <v>4</v>
      </c>
      <c r="F117">
        <v>18</v>
      </c>
      <c r="G117">
        <v>1</v>
      </c>
      <c r="H117">
        <v>69</v>
      </c>
      <c r="I117">
        <v>250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5</v>
      </c>
      <c r="U117">
        <v>0</v>
      </c>
      <c r="V117">
        <v>0</v>
      </c>
      <c r="W117">
        <v>87</v>
      </c>
      <c r="X117">
        <v>255</v>
      </c>
      <c r="Y117">
        <v>8.5</v>
      </c>
      <c r="AA117">
        <f>MOD(SUM(E117:S117), 255)</f>
        <v>87</v>
      </c>
      <c r="AB117">
        <f>W117-AA117</f>
        <v>0</v>
      </c>
      <c r="AC117">
        <f>SUM(E117:S117)</f>
        <v>342</v>
      </c>
      <c r="AD117">
        <f>IF(H117&gt;0, H117-63, 0) * 256 + I117</f>
        <v>1786</v>
      </c>
      <c r="AE117">
        <v>8.5</v>
      </c>
    </row>
    <row r="118" spans="1:31" x14ac:dyDescent="0.25">
      <c r="A118" t="s">
        <v>297</v>
      </c>
      <c r="B118">
        <v>22</v>
      </c>
      <c r="C118">
        <v>22</v>
      </c>
      <c r="D118">
        <v>22</v>
      </c>
      <c r="E118">
        <v>4</v>
      </c>
      <c r="F118">
        <v>18</v>
      </c>
      <c r="G118">
        <v>1</v>
      </c>
      <c r="H118">
        <v>69</v>
      </c>
      <c r="I118">
        <v>250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5</v>
      </c>
      <c r="U118">
        <v>0</v>
      </c>
      <c r="V118">
        <v>0</v>
      </c>
      <c r="W118">
        <v>87</v>
      </c>
      <c r="X118">
        <v>255</v>
      </c>
      <c r="Y118">
        <v>8.5</v>
      </c>
      <c r="AA118">
        <f>MOD(SUM(E118:S118), 255)</f>
        <v>87</v>
      </c>
      <c r="AB118">
        <f>W118-AA118</f>
        <v>0</v>
      </c>
      <c r="AC118">
        <f>SUM(E118:S118)</f>
        <v>342</v>
      </c>
      <c r="AD118">
        <f>IF(H118&gt;0, H118-63, 0) * 256 + I118</f>
        <v>1786</v>
      </c>
      <c r="AE118">
        <v>8.5</v>
      </c>
    </row>
    <row r="119" spans="1:31" hidden="1" x14ac:dyDescent="0.25"/>
    <row r="120" spans="1:31" hidden="1" x14ac:dyDescent="0.25">
      <c r="A120" t="s">
        <v>39</v>
      </c>
    </row>
    <row r="121" spans="1:31" hidden="1" x14ac:dyDescent="0.25"/>
    <row r="122" spans="1:31" x14ac:dyDescent="0.25">
      <c r="A122" t="s">
        <v>297</v>
      </c>
      <c r="B122">
        <v>22</v>
      </c>
      <c r="C122">
        <v>22</v>
      </c>
      <c r="D122">
        <v>22</v>
      </c>
      <c r="E122">
        <v>4</v>
      </c>
      <c r="F122">
        <v>18</v>
      </c>
      <c r="G122">
        <v>1</v>
      </c>
      <c r="H122">
        <v>70</v>
      </c>
      <c r="I122">
        <v>12</v>
      </c>
      <c r="J122">
        <v>160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5</v>
      </c>
      <c r="U122">
        <v>0</v>
      </c>
      <c r="V122">
        <v>0</v>
      </c>
      <c r="W122">
        <v>10</v>
      </c>
      <c r="X122">
        <v>255</v>
      </c>
      <c r="Y122">
        <v>9.4</v>
      </c>
      <c r="AA122">
        <f>MOD(SUM(E122:S122), 255)</f>
        <v>10</v>
      </c>
      <c r="AB122">
        <f>W122-AA122</f>
        <v>0</v>
      </c>
      <c r="AC122">
        <f>SUM(E122:S122)</f>
        <v>265</v>
      </c>
      <c r="AD122">
        <f>IF(H122&gt;0, H122-63, 0) * 256 + I122</f>
        <v>1804</v>
      </c>
      <c r="AE122">
        <v>9.4</v>
      </c>
    </row>
    <row r="123" spans="1:31" x14ac:dyDescent="0.25">
      <c r="A123" t="s">
        <v>297</v>
      </c>
      <c r="B123">
        <v>22</v>
      </c>
      <c r="C123">
        <v>22</v>
      </c>
      <c r="D123">
        <v>22</v>
      </c>
      <c r="E123">
        <v>4</v>
      </c>
      <c r="F123">
        <v>18</v>
      </c>
      <c r="G123">
        <v>1</v>
      </c>
      <c r="H123">
        <v>70</v>
      </c>
      <c r="I123">
        <v>12</v>
      </c>
      <c r="J123">
        <v>160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5</v>
      </c>
      <c r="U123">
        <v>0</v>
      </c>
      <c r="V123">
        <v>0</v>
      </c>
      <c r="W123">
        <v>10</v>
      </c>
      <c r="X123">
        <v>255</v>
      </c>
      <c r="Y123">
        <v>9.4</v>
      </c>
      <c r="AA123">
        <f>MOD(SUM(E123:S123), 255)</f>
        <v>10</v>
      </c>
      <c r="AB123">
        <f>W123-AA123</f>
        <v>0</v>
      </c>
      <c r="AC123">
        <f>SUM(E123:S123)</f>
        <v>265</v>
      </c>
      <c r="AD123">
        <f>IF(H123&gt;0, H123-63, 0) * 256 + I123</f>
        <v>1804</v>
      </c>
      <c r="AE123">
        <v>9.4</v>
      </c>
    </row>
    <row r="124" spans="1:31" x14ac:dyDescent="0.25">
      <c r="A124" t="s">
        <v>297</v>
      </c>
      <c r="B124">
        <v>22</v>
      </c>
      <c r="C124">
        <v>22</v>
      </c>
      <c r="D124">
        <v>22</v>
      </c>
      <c r="E124">
        <v>4</v>
      </c>
      <c r="F124">
        <v>18</v>
      </c>
      <c r="G124">
        <v>1</v>
      </c>
      <c r="H124">
        <v>70</v>
      </c>
      <c r="I124">
        <v>11</v>
      </c>
      <c r="J124">
        <v>16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5</v>
      </c>
      <c r="U124">
        <v>0</v>
      </c>
      <c r="V124">
        <v>0</v>
      </c>
      <c r="W124">
        <v>121</v>
      </c>
      <c r="X124">
        <v>255</v>
      </c>
      <c r="Y124">
        <v>9.4</v>
      </c>
      <c r="AA124">
        <f>MOD(SUM(E124:S124), 255)</f>
        <v>120</v>
      </c>
      <c r="AB124">
        <f>W124-AA124</f>
        <v>1</v>
      </c>
      <c r="AC124">
        <f>SUM(E124:S124)</f>
        <v>120</v>
      </c>
      <c r="AD124">
        <f>IF(H124&gt;0, H124-63, 0) * 256 + I124</f>
        <v>1803</v>
      </c>
      <c r="AE124">
        <v>9.4</v>
      </c>
    </row>
    <row r="125" spans="1:31" hidden="1" x14ac:dyDescent="0.25"/>
    <row r="126" spans="1:31" hidden="1" x14ac:dyDescent="0.25">
      <c r="A126" t="s">
        <v>42</v>
      </c>
    </row>
    <row r="127" spans="1:31" hidden="1" x14ac:dyDescent="0.25"/>
    <row r="128" spans="1:31" x14ac:dyDescent="0.25">
      <c r="A128" t="s">
        <v>297</v>
      </c>
      <c r="B128">
        <v>22</v>
      </c>
      <c r="C128">
        <v>22</v>
      </c>
      <c r="D128">
        <v>22</v>
      </c>
      <c r="E128">
        <v>4</v>
      </c>
      <c r="F128">
        <v>18</v>
      </c>
      <c r="G128">
        <v>1</v>
      </c>
      <c r="H128">
        <v>70</v>
      </c>
      <c r="I128">
        <v>32</v>
      </c>
      <c r="J128">
        <v>240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5</v>
      </c>
      <c r="U128">
        <v>0</v>
      </c>
      <c r="V128">
        <v>0</v>
      </c>
      <c r="W128">
        <v>110</v>
      </c>
      <c r="X128">
        <v>255</v>
      </c>
      <c r="Y128">
        <v>10.7</v>
      </c>
      <c r="AA128">
        <f>MOD(SUM(E128:S128), 255)</f>
        <v>110</v>
      </c>
      <c r="AB128">
        <f>W128-AA128</f>
        <v>0</v>
      </c>
      <c r="AC128">
        <f>SUM(E128:S128)</f>
        <v>365</v>
      </c>
      <c r="AD128">
        <f>IF(H128&gt;0, H128-63, 0) * 256 + I128</f>
        <v>1824</v>
      </c>
      <c r="AE128">
        <v>10.7</v>
      </c>
    </row>
    <row r="129" spans="1:31" x14ac:dyDescent="0.25">
      <c r="A129" t="s">
        <v>297</v>
      </c>
      <c r="B129">
        <v>22</v>
      </c>
      <c r="C129">
        <v>22</v>
      </c>
      <c r="D129">
        <v>22</v>
      </c>
      <c r="E129">
        <v>4</v>
      </c>
      <c r="F129">
        <v>18</v>
      </c>
      <c r="G129">
        <v>1</v>
      </c>
      <c r="H129">
        <v>70</v>
      </c>
      <c r="I129">
        <v>32</v>
      </c>
      <c r="J129">
        <v>240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5</v>
      </c>
      <c r="U129">
        <v>0</v>
      </c>
      <c r="V129">
        <v>0</v>
      </c>
      <c r="W129">
        <v>110</v>
      </c>
      <c r="X129">
        <v>255</v>
      </c>
      <c r="Y129">
        <v>10.7</v>
      </c>
      <c r="AA129">
        <f>MOD(SUM(E129:S129), 255)</f>
        <v>110</v>
      </c>
      <c r="AB129">
        <f>W129-AA129</f>
        <v>0</v>
      </c>
      <c r="AC129">
        <f>SUM(E129:S129)</f>
        <v>365</v>
      </c>
      <c r="AD129">
        <f>IF(H129&gt;0, H129-63, 0) * 256 + I129</f>
        <v>1824</v>
      </c>
      <c r="AE129">
        <v>10.7</v>
      </c>
    </row>
    <row r="130" spans="1:31" x14ac:dyDescent="0.25">
      <c r="A130" t="s">
        <v>297</v>
      </c>
      <c r="B130">
        <v>22</v>
      </c>
      <c r="C130">
        <v>22</v>
      </c>
      <c r="D130">
        <v>22</v>
      </c>
      <c r="E130">
        <v>4</v>
      </c>
      <c r="F130">
        <v>18</v>
      </c>
      <c r="G130">
        <v>1</v>
      </c>
      <c r="H130">
        <v>70</v>
      </c>
      <c r="I130">
        <v>32</v>
      </c>
      <c r="J130">
        <v>240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5</v>
      </c>
      <c r="U130">
        <v>0</v>
      </c>
      <c r="V130">
        <v>0</v>
      </c>
      <c r="W130">
        <v>110</v>
      </c>
      <c r="X130">
        <v>255</v>
      </c>
      <c r="Y130">
        <v>10.7</v>
      </c>
      <c r="AA130">
        <f>MOD(SUM(E130:S130), 255)</f>
        <v>110</v>
      </c>
      <c r="AB130">
        <f>W130-AA130</f>
        <v>0</v>
      </c>
      <c r="AC130">
        <f>SUM(E130:S130)</f>
        <v>365</v>
      </c>
      <c r="AD130">
        <f>IF(H130&gt;0, H130-63, 0) * 256 + I130</f>
        <v>1824</v>
      </c>
      <c r="AE130">
        <v>10.7</v>
      </c>
    </row>
    <row r="131" spans="1:31" hidden="1" x14ac:dyDescent="0.25"/>
    <row r="132" spans="1:31" hidden="1" x14ac:dyDescent="0.25">
      <c r="A132" t="s">
        <v>44</v>
      </c>
    </row>
    <row r="133" spans="1:31" hidden="1" x14ac:dyDescent="0.25"/>
    <row r="134" spans="1:31" x14ac:dyDescent="0.25">
      <c r="A134" t="s">
        <v>297</v>
      </c>
      <c r="B134">
        <v>22</v>
      </c>
      <c r="C134">
        <v>22</v>
      </c>
      <c r="D134">
        <v>22</v>
      </c>
      <c r="E134">
        <v>4</v>
      </c>
      <c r="F134">
        <v>18</v>
      </c>
      <c r="G134">
        <v>1</v>
      </c>
      <c r="H134">
        <v>70</v>
      </c>
      <c r="I134">
        <v>43</v>
      </c>
      <c r="J134">
        <v>224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5</v>
      </c>
      <c r="U134">
        <v>0</v>
      </c>
      <c r="V134">
        <v>0</v>
      </c>
      <c r="W134">
        <v>105</v>
      </c>
      <c r="X134">
        <v>255</v>
      </c>
      <c r="Y134">
        <v>11.5</v>
      </c>
      <c r="AA134">
        <f>MOD(SUM(E134:S134), 255)</f>
        <v>105</v>
      </c>
      <c r="AB134">
        <f>W134-AA134</f>
        <v>0</v>
      </c>
      <c r="AC134">
        <f>SUM(E134:S134)</f>
        <v>360</v>
      </c>
      <c r="AD134">
        <f>IF(H134&gt;0, H134-63, 0) * 256 + I134</f>
        <v>1835</v>
      </c>
      <c r="AE134">
        <v>11.5</v>
      </c>
    </row>
    <row r="135" spans="1:31" x14ac:dyDescent="0.25">
      <c r="A135" t="s">
        <v>297</v>
      </c>
      <c r="B135">
        <v>22</v>
      </c>
      <c r="C135">
        <v>22</v>
      </c>
      <c r="D135">
        <v>22</v>
      </c>
      <c r="E135">
        <v>4</v>
      </c>
      <c r="F135">
        <v>18</v>
      </c>
      <c r="G135">
        <v>1</v>
      </c>
      <c r="H135">
        <v>70</v>
      </c>
      <c r="I135">
        <v>43</v>
      </c>
      <c r="J135">
        <v>224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5</v>
      </c>
      <c r="U135">
        <v>0</v>
      </c>
      <c r="V135">
        <v>0</v>
      </c>
      <c r="W135">
        <v>105</v>
      </c>
      <c r="X135">
        <v>255</v>
      </c>
      <c r="Y135">
        <v>11.5</v>
      </c>
      <c r="AA135">
        <f>MOD(SUM(E135:S135), 255)</f>
        <v>105</v>
      </c>
      <c r="AB135">
        <f>W135-AA135</f>
        <v>0</v>
      </c>
      <c r="AC135">
        <f>SUM(E135:S135)</f>
        <v>360</v>
      </c>
      <c r="AD135">
        <f>IF(H135&gt;0, H135-63, 0) * 256 + I135</f>
        <v>1835</v>
      </c>
      <c r="AE135">
        <v>11.5</v>
      </c>
    </row>
    <row r="136" spans="1:31" x14ac:dyDescent="0.25">
      <c r="A136" t="s">
        <v>297</v>
      </c>
      <c r="B136">
        <v>22</v>
      </c>
      <c r="C136">
        <v>22</v>
      </c>
      <c r="D136">
        <v>22</v>
      </c>
      <c r="E136">
        <v>4</v>
      </c>
      <c r="F136">
        <v>18</v>
      </c>
      <c r="G136">
        <v>1</v>
      </c>
      <c r="H136">
        <v>70</v>
      </c>
      <c r="I136">
        <v>43</v>
      </c>
      <c r="J136">
        <v>224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5</v>
      </c>
      <c r="U136">
        <v>0</v>
      </c>
      <c r="V136">
        <v>0</v>
      </c>
      <c r="W136">
        <v>105</v>
      </c>
      <c r="X136">
        <v>255</v>
      </c>
      <c r="Y136">
        <v>11.5</v>
      </c>
      <c r="AA136">
        <f>MOD(SUM(E136:S136), 255)</f>
        <v>105</v>
      </c>
      <c r="AB136">
        <f>W136-AA136</f>
        <v>0</v>
      </c>
      <c r="AC136">
        <f>SUM(E136:S136)</f>
        <v>360</v>
      </c>
      <c r="AD136">
        <f>IF(H136&gt;0, H136-63, 0) * 256 + I136</f>
        <v>1835</v>
      </c>
      <c r="AE136">
        <v>11.5</v>
      </c>
    </row>
    <row r="137" spans="1:31" hidden="1" x14ac:dyDescent="0.25"/>
    <row r="138" spans="1:31" hidden="1" x14ac:dyDescent="0.25">
      <c r="A138" t="s">
        <v>46</v>
      </c>
    </row>
    <row r="139" spans="1:31" hidden="1" x14ac:dyDescent="0.25"/>
    <row r="140" spans="1:31" x14ac:dyDescent="0.25">
      <c r="A140" t="s">
        <v>297</v>
      </c>
      <c r="B140">
        <v>22</v>
      </c>
      <c r="C140">
        <v>22</v>
      </c>
      <c r="D140">
        <v>22</v>
      </c>
      <c r="E140">
        <v>4</v>
      </c>
      <c r="F140">
        <v>18</v>
      </c>
      <c r="G140">
        <v>1</v>
      </c>
      <c r="H140">
        <v>70</v>
      </c>
      <c r="I140">
        <v>59</v>
      </c>
      <c r="J140">
        <v>128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5</v>
      </c>
      <c r="U140">
        <v>0</v>
      </c>
      <c r="V140">
        <v>0</v>
      </c>
      <c r="W140">
        <v>25</v>
      </c>
      <c r="X140">
        <v>255</v>
      </c>
      <c r="Y140">
        <v>12.6</v>
      </c>
      <c r="AA140">
        <f>MOD(SUM(E140:S140), 255)</f>
        <v>25</v>
      </c>
      <c r="AB140">
        <f>W140-AA140</f>
        <v>0</v>
      </c>
      <c r="AC140">
        <f>SUM(E140:S140)</f>
        <v>280</v>
      </c>
      <c r="AD140">
        <f>IF(H140&gt;0, H140-63, 0) * 256 + I140</f>
        <v>1851</v>
      </c>
      <c r="AE140">
        <v>12.6</v>
      </c>
    </row>
    <row r="141" spans="1:31" x14ac:dyDescent="0.25">
      <c r="A141" t="s">
        <v>297</v>
      </c>
      <c r="B141">
        <v>22</v>
      </c>
      <c r="C141">
        <v>22</v>
      </c>
      <c r="D141">
        <v>22</v>
      </c>
      <c r="E141">
        <v>4</v>
      </c>
      <c r="F141">
        <v>18</v>
      </c>
      <c r="G141">
        <v>1</v>
      </c>
      <c r="H141">
        <v>70</v>
      </c>
      <c r="I141">
        <v>59</v>
      </c>
      <c r="J141">
        <v>128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5</v>
      </c>
      <c r="U141">
        <v>0</v>
      </c>
      <c r="V141">
        <v>0</v>
      </c>
      <c r="W141">
        <v>25</v>
      </c>
      <c r="X141">
        <v>255</v>
      </c>
      <c r="Y141">
        <v>12.6</v>
      </c>
      <c r="AA141">
        <f>MOD(SUM(E141:S141), 255)</f>
        <v>25</v>
      </c>
      <c r="AB141">
        <f>W141-AA141</f>
        <v>0</v>
      </c>
      <c r="AC141">
        <f>SUM(E141:S141)</f>
        <v>280</v>
      </c>
      <c r="AD141">
        <f>IF(H141&gt;0, H141-63, 0) * 256 + I141</f>
        <v>1851</v>
      </c>
      <c r="AE141">
        <v>12.6</v>
      </c>
    </row>
    <row r="142" spans="1:31" x14ac:dyDescent="0.25">
      <c r="A142" t="s">
        <v>297</v>
      </c>
      <c r="B142">
        <v>22</v>
      </c>
      <c r="C142">
        <v>22</v>
      </c>
      <c r="D142">
        <v>22</v>
      </c>
      <c r="E142">
        <v>4</v>
      </c>
      <c r="F142">
        <v>18</v>
      </c>
      <c r="G142">
        <v>1</v>
      </c>
      <c r="H142">
        <v>70</v>
      </c>
      <c r="I142">
        <v>61</v>
      </c>
      <c r="J142">
        <v>16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171</v>
      </c>
      <c r="X142">
        <v>255</v>
      </c>
      <c r="Y142">
        <v>12.6</v>
      </c>
      <c r="AA142">
        <f>MOD(SUM(E142:S142), 255)</f>
        <v>170</v>
      </c>
      <c r="AB142">
        <f>W142-AA142</f>
        <v>1</v>
      </c>
      <c r="AC142">
        <f>SUM(E142:S142)</f>
        <v>170</v>
      </c>
      <c r="AD142">
        <f>IF(H142&gt;0, H142-63, 0) * 256 + I142</f>
        <v>1853</v>
      </c>
      <c r="AE142">
        <v>12.6</v>
      </c>
    </row>
    <row r="143" spans="1:31" hidden="1" x14ac:dyDescent="0.25"/>
    <row r="144" spans="1:31" hidden="1" x14ac:dyDescent="0.25">
      <c r="A144" t="s">
        <v>49</v>
      </c>
    </row>
    <row r="145" spans="1:31" hidden="1" x14ac:dyDescent="0.25"/>
    <row r="146" spans="1:31" x14ac:dyDescent="0.25">
      <c r="A146" t="s">
        <v>297</v>
      </c>
      <c r="B146">
        <v>22</v>
      </c>
      <c r="C146">
        <v>22</v>
      </c>
      <c r="D146">
        <v>22</v>
      </c>
      <c r="E146">
        <v>4</v>
      </c>
      <c r="F146">
        <v>18</v>
      </c>
      <c r="G146">
        <v>1</v>
      </c>
      <c r="H146">
        <v>70</v>
      </c>
      <c r="I146">
        <v>73</v>
      </c>
      <c r="J146">
        <v>144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5</v>
      </c>
      <c r="U146">
        <v>0</v>
      </c>
      <c r="V146">
        <v>0</v>
      </c>
      <c r="W146">
        <v>55</v>
      </c>
      <c r="X146">
        <v>255</v>
      </c>
      <c r="Y146">
        <v>13.3</v>
      </c>
      <c r="AA146">
        <f>MOD(SUM(E146:S146), 255)</f>
        <v>55</v>
      </c>
      <c r="AB146">
        <f>W146-AA146</f>
        <v>0</v>
      </c>
      <c r="AC146">
        <f>SUM(E146:S146)</f>
        <v>310</v>
      </c>
      <c r="AD146">
        <f>IF(H146&gt;0, H146-63, 0) * 256 + I146</f>
        <v>1865</v>
      </c>
      <c r="AE146">
        <v>13.3</v>
      </c>
    </row>
    <row r="147" spans="1:31" x14ac:dyDescent="0.25">
      <c r="A147" t="s">
        <v>297</v>
      </c>
      <c r="B147">
        <v>22</v>
      </c>
      <c r="C147">
        <v>22</v>
      </c>
      <c r="D147">
        <v>22</v>
      </c>
      <c r="E147">
        <v>4</v>
      </c>
      <c r="F147">
        <v>18</v>
      </c>
      <c r="G147">
        <v>1</v>
      </c>
      <c r="H147">
        <v>70</v>
      </c>
      <c r="I147">
        <v>75</v>
      </c>
      <c r="J147">
        <v>32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5</v>
      </c>
      <c r="U147">
        <v>0</v>
      </c>
      <c r="V147">
        <v>0</v>
      </c>
      <c r="W147">
        <v>201</v>
      </c>
      <c r="X147">
        <v>255</v>
      </c>
      <c r="Y147">
        <v>13.3</v>
      </c>
      <c r="AA147">
        <f>MOD(SUM(E147:S147), 255)</f>
        <v>200</v>
      </c>
      <c r="AB147">
        <f>W147-AA147</f>
        <v>1</v>
      </c>
      <c r="AC147">
        <f>SUM(E147:S147)</f>
        <v>200</v>
      </c>
      <c r="AD147">
        <f>IF(H147&gt;0, H147-63, 0) * 256 + I147</f>
        <v>1867</v>
      </c>
      <c r="AE147">
        <v>13.3</v>
      </c>
    </row>
    <row r="148" spans="1:31" x14ac:dyDescent="0.25">
      <c r="A148" t="s">
        <v>297</v>
      </c>
      <c r="B148">
        <v>22</v>
      </c>
      <c r="C148">
        <v>22</v>
      </c>
      <c r="D148">
        <v>22</v>
      </c>
      <c r="E148">
        <v>4</v>
      </c>
      <c r="F148">
        <v>18</v>
      </c>
      <c r="G148">
        <v>1</v>
      </c>
      <c r="H148">
        <v>70</v>
      </c>
      <c r="I148">
        <v>73</v>
      </c>
      <c r="J148">
        <v>144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5</v>
      </c>
      <c r="U148">
        <v>0</v>
      </c>
      <c r="V148">
        <v>0</v>
      </c>
      <c r="W148">
        <v>55</v>
      </c>
      <c r="X148">
        <v>255</v>
      </c>
      <c r="Y148">
        <v>13.3</v>
      </c>
      <c r="AA148">
        <f>MOD(SUM(E148:S148), 255)</f>
        <v>55</v>
      </c>
      <c r="AB148">
        <f>W148-AA148</f>
        <v>0</v>
      </c>
      <c r="AC148">
        <f>SUM(E148:S148)</f>
        <v>310</v>
      </c>
      <c r="AD148">
        <f>IF(H148&gt;0, H148-63, 0) * 256 + I148</f>
        <v>1865</v>
      </c>
      <c r="AE148">
        <v>13.3</v>
      </c>
    </row>
    <row r="149" spans="1:31" hidden="1" x14ac:dyDescent="0.25"/>
    <row r="150" spans="1:31" hidden="1" x14ac:dyDescent="0.25">
      <c r="A150" t="s">
        <v>52</v>
      </c>
    </row>
    <row r="151" spans="1:31" hidden="1" x14ac:dyDescent="0.25"/>
    <row r="152" spans="1:31" x14ac:dyDescent="0.25">
      <c r="A152" t="s">
        <v>297</v>
      </c>
      <c r="B152">
        <v>22</v>
      </c>
      <c r="C152">
        <v>22</v>
      </c>
      <c r="D152">
        <v>22</v>
      </c>
      <c r="E152">
        <v>4</v>
      </c>
      <c r="F152">
        <v>18</v>
      </c>
      <c r="G152">
        <v>1</v>
      </c>
      <c r="H152">
        <v>70</v>
      </c>
      <c r="I152">
        <v>93</v>
      </c>
      <c r="J152">
        <v>224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5</v>
      </c>
      <c r="U152">
        <v>0</v>
      </c>
      <c r="V152">
        <v>0</v>
      </c>
      <c r="W152">
        <v>155</v>
      </c>
      <c r="X152">
        <v>255</v>
      </c>
      <c r="Y152">
        <v>14.5</v>
      </c>
      <c r="AA152">
        <f>MOD(SUM(E152:S152), 255)</f>
        <v>155</v>
      </c>
      <c r="AB152">
        <f>W152-AA152</f>
        <v>0</v>
      </c>
      <c r="AC152">
        <f>SUM(E152:S152)</f>
        <v>410</v>
      </c>
      <c r="AD152">
        <f>IF(H152&gt;0, H152-63, 0) * 256 + I152</f>
        <v>1885</v>
      </c>
      <c r="AE152">
        <v>14.5</v>
      </c>
    </row>
    <row r="153" spans="1:31" x14ac:dyDescent="0.25">
      <c r="A153" t="s">
        <v>297</v>
      </c>
      <c r="B153">
        <v>22</v>
      </c>
      <c r="C153">
        <v>22</v>
      </c>
      <c r="D153">
        <v>22</v>
      </c>
      <c r="E153">
        <v>4</v>
      </c>
      <c r="F153">
        <v>18</v>
      </c>
      <c r="G153">
        <v>1</v>
      </c>
      <c r="H153">
        <v>70</v>
      </c>
      <c r="I153">
        <v>93</v>
      </c>
      <c r="J153">
        <v>224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5</v>
      </c>
      <c r="U153">
        <v>0</v>
      </c>
      <c r="V153">
        <v>0</v>
      </c>
      <c r="W153">
        <v>155</v>
      </c>
      <c r="X153">
        <v>255</v>
      </c>
      <c r="Y153">
        <v>14.5</v>
      </c>
      <c r="AA153">
        <f>MOD(SUM(E153:S153), 255)</f>
        <v>155</v>
      </c>
      <c r="AB153">
        <f>W153-AA153</f>
        <v>0</v>
      </c>
      <c r="AC153">
        <f>SUM(E153:S153)</f>
        <v>410</v>
      </c>
      <c r="AD153">
        <f>IF(H153&gt;0, H153-63, 0) * 256 + I153</f>
        <v>1885</v>
      </c>
      <c r="AE153">
        <v>14.5</v>
      </c>
    </row>
    <row r="154" spans="1:31" x14ac:dyDescent="0.25">
      <c r="A154" t="s">
        <v>297</v>
      </c>
      <c r="B154">
        <v>22</v>
      </c>
      <c r="C154">
        <v>22</v>
      </c>
      <c r="D154">
        <v>22</v>
      </c>
      <c r="E154">
        <v>4</v>
      </c>
      <c r="F154">
        <v>18</v>
      </c>
      <c r="G154">
        <v>1</v>
      </c>
      <c r="H154">
        <v>70</v>
      </c>
      <c r="I154">
        <v>93</v>
      </c>
      <c r="J154">
        <v>224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5</v>
      </c>
      <c r="U154">
        <v>0</v>
      </c>
      <c r="V154">
        <v>0</v>
      </c>
      <c r="W154">
        <v>155</v>
      </c>
      <c r="X154">
        <v>255</v>
      </c>
      <c r="Y154">
        <v>14.5</v>
      </c>
      <c r="AA154">
        <f>MOD(SUM(E154:S154), 255)</f>
        <v>155</v>
      </c>
      <c r="AB154">
        <f>W154-AA154</f>
        <v>0</v>
      </c>
      <c r="AC154">
        <f>SUM(E154:S154)</f>
        <v>410</v>
      </c>
      <c r="AD154">
        <f>IF(H154&gt;0, H154-63, 0) * 256 + I154</f>
        <v>1885</v>
      </c>
      <c r="AE154">
        <v>14.5</v>
      </c>
    </row>
    <row r="155" spans="1:31" hidden="1" x14ac:dyDescent="0.25"/>
    <row r="156" spans="1:31" hidden="1" x14ac:dyDescent="0.25">
      <c r="A156" t="s">
        <v>54</v>
      </c>
    </row>
    <row r="157" spans="1:31" hidden="1" x14ac:dyDescent="0.25"/>
    <row r="158" spans="1:31" x14ac:dyDescent="0.25">
      <c r="A158" t="s">
        <v>297</v>
      </c>
      <c r="B158">
        <v>22</v>
      </c>
      <c r="C158">
        <v>22</v>
      </c>
      <c r="D158">
        <v>22</v>
      </c>
      <c r="E158">
        <v>4</v>
      </c>
      <c r="F158">
        <v>18</v>
      </c>
      <c r="G158">
        <v>1</v>
      </c>
      <c r="H158">
        <v>70</v>
      </c>
      <c r="I158">
        <v>120</v>
      </c>
      <c r="J158">
        <v>112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5</v>
      </c>
      <c r="U158">
        <v>0</v>
      </c>
      <c r="V158">
        <v>0</v>
      </c>
      <c r="W158">
        <v>70</v>
      </c>
      <c r="X158">
        <v>255</v>
      </c>
      <c r="Y158">
        <v>16.3</v>
      </c>
      <c r="AA158">
        <f>MOD(SUM(E158:S158), 255)</f>
        <v>70</v>
      </c>
      <c r="AB158">
        <f>W158-AA158</f>
        <v>0</v>
      </c>
      <c r="AC158">
        <f>SUM(E158:S158)</f>
        <v>325</v>
      </c>
      <c r="AD158">
        <f>IF(H158&gt;0, H158-63, 0) * 256 + I158</f>
        <v>1912</v>
      </c>
      <c r="AE158">
        <v>16.3</v>
      </c>
    </row>
    <row r="159" spans="1:31" x14ac:dyDescent="0.25">
      <c r="A159" t="s">
        <v>297</v>
      </c>
      <c r="B159">
        <v>22</v>
      </c>
      <c r="C159">
        <v>22</v>
      </c>
      <c r="D159">
        <v>22</v>
      </c>
      <c r="E159">
        <v>4</v>
      </c>
      <c r="F159">
        <v>18</v>
      </c>
      <c r="G159">
        <v>1</v>
      </c>
      <c r="H159">
        <v>70</v>
      </c>
      <c r="I159">
        <v>120</v>
      </c>
      <c r="J159">
        <v>112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</v>
      </c>
      <c r="U159">
        <v>0</v>
      </c>
      <c r="V159">
        <v>0</v>
      </c>
      <c r="W159">
        <v>70</v>
      </c>
      <c r="X159">
        <v>255</v>
      </c>
      <c r="Y159">
        <v>16.3</v>
      </c>
      <c r="AA159">
        <f>MOD(SUM(E159:S159), 255)</f>
        <v>70</v>
      </c>
      <c r="AB159">
        <f>W159-AA159</f>
        <v>0</v>
      </c>
      <c r="AC159">
        <f>SUM(E159:S159)</f>
        <v>325</v>
      </c>
      <c r="AD159">
        <f>IF(H159&gt;0, H159-63, 0) * 256 + I159</f>
        <v>1912</v>
      </c>
      <c r="AE159">
        <v>16.3</v>
      </c>
    </row>
    <row r="160" spans="1:31" x14ac:dyDescent="0.25">
      <c r="A160" t="s">
        <v>297</v>
      </c>
      <c r="B160">
        <v>22</v>
      </c>
      <c r="C160">
        <v>22</v>
      </c>
      <c r="D160">
        <v>22</v>
      </c>
      <c r="E160">
        <v>4</v>
      </c>
      <c r="F160">
        <v>18</v>
      </c>
      <c r="G160">
        <v>1</v>
      </c>
      <c r="H160">
        <v>70</v>
      </c>
      <c r="I160">
        <v>120</v>
      </c>
      <c r="J160">
        <v>112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5</v>
      </c>
      <c r="U160">
        <v>0</v>
      </c>
      <c r="V160">
        <v>0</v>
      </c>
      <c r="W160">
        <v>70</v>
      </c>
      <c r="X160">
        <v>255</v>
      </c>
      <c r="Y160">
        <v>16.3</v>
      </c>
      <c r="AA160">
        <f>MOD(SUM(E160:S160), 255)</f>
        <v>70</v>
      </c>
      <c r="AB160">
        <f>W160-AA160</f>
        <v>0</v>
      </c>
      <c r="AC160">
        <f>SUM(E160:S160)</f>
        <v>325</v>
      </c>
      <c r="AD160">
        <f>IF(H160&gt;0, H160-63, 0) * 256 + I160</f>
        <v>1912</v>
      </c>
      <c r="AE160">
        <v>16.3</v>
      </c>
    </row>
    <row r="161" spans="1:31" hidden="1" x14ac:dyDescent="0.25"/>
    <row r="162" spans="1:31" hidden="1" x14ac:dyDescent="0.25">
      <c r="A162" t="s">
        <v>56</v>
      </c>
    </row>
    <row r="163" spans="1:31" hidden="1" x14ac:dyDescent="0.25"/>
    <row r="164" spans="1:31" x14ac:dyDescent="0.25">
      <c r="A164" t="s">
        <v>297</v>
      </c>
      <c r="B164">
        <v>22</v>
      </c>
      <c r="C164">
        <v>22</v>
      </c>
      <c r="D164">
        <v>22</v>
      </c>
      <c r="E164">
        <v>4</v>
      </c>
      <c r="F164">
        <v>18</v>
      </c>
      <c r="G164">
        <v>1</v>
      </c>
      <c r="H164">
        <v>70</v>
      </c>
      <c r="I164">
        <v>142</v>
      </c>
      <c r="J164">
        <v>48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5</v>
      </c>
      <c r="U164">
        <v>0</v>
      </c>
      <c r="V164">
        <v>0</v>
      </c>
      <c r="W164">
        <v>28</v>
      </c>
      <c r="X164">
        <v>255</v>
      </c>
      <c r="Y164">
        <v>18.399999999999999</v>
      </c>
      <c r="Z164">
        <v>18.638000000000002</v>
      </c>
      <c r="AA164">
        <f>MOD(SUM(E164:S164), 255)</f>
        <v>28</v>
      </c>
      <c r="AB164">
        <f>W164-AA164</f>
        <v>0</v>
      </c>
      <c r="AC164">
        <f>SUM(E164:S164)</f>
        <v>283</v>
      </c>
      <c r="AD164">
        <f>IF(H164&gt;0, H164-63, 0) * 256 + I164</f>
        <v>1934</v>
      </c>
      <c r="AE164">
        <v>18.399999999999999</v>
      </c>
    </row>
    <row r="165" spans="1:31" x14ac:dyDescent="0.25">
      <c r="A165" t="s">
        <v>297</v>
      </c>
      <c r="B165">
        <v>22</v>
      </c>
      <c r="C165">
        <v>22</v>
      </c>
      <c r="D165">
        <v>22</v>
      </c>
      <c r="E165">
        <v>4</v>
      </c>
      <c r="F165">
        <v>18</v>
      </c>
      <c r="G165">
        <v>1</v>
      </c>
      <c r="H165">
        <v>70</v>
      </c>
      <c r="I165">
        <v>142</v>
      </c>
      <c r="J165">
        <v>248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5</v>
      </c>
      <c r="U165">
        <v>0</v>
      </c>
      <c r="V165">
        <v>0</v>
      </c>
      <c r="W165">
        <v>228</v>
      </c>
      <c r="X165">
        <v>255</v>
      </c>
      <c r="Y165">
        <v>18.399999999999999</v>
      </c>
      <c r="Z165">
        <v>18.638000000000002</v>
      </c>
      <c r="AA165">
        <f>MOD(SUM(E165:S165), 255)</f>
        <v>228</v>
      </c>
      <c r="AB165">
        <f>W165-AA165</f>
        <v>0</v>
      </c>
      <c r="AC165">
        <f>SUM(E165:S165)</f>
        <v>483</v>
      </c>
      <c r="AD165">
        <f>IF(H165&gt;0, H165-63, 0) * 256 + I165</f>
        <v>1934</v>
      </c>
      <c r="AE165">
        <v>18.399999999999999</v>
      </c>
    </row>
    <row r="166" spans="1:31" x14ac:dyDescent="0.25">
      <c r="A166" t="s">
        <v>297</v>
      </c>
      <c r="B166">
        <v>22</v>
      </c>
      <c r="C166">
        <v>22</v>
      </c>
      <c r="D166">
        <v>22</v>
      </c>
      <c r="E166">
        <v>4</v>
      </c>
      <c r="F166">
        <v>18</v>
      </c>
      <c r="G166">
        <v>1</v>
      </c>
      <c r="H166">
        <v>70</v>
      </c>
      <c r="I166">
        <v>142</v>
      </c>
      <c r="J166">
        <v>248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5</v>
      </c>
      <c r="U166">
        <v>0</v>
      </c>
      <c r="V166">
        <v>0</v>
      </c>
      <c r="W166">
        <v>228</v>
      </c>
      <c r="X166">
        <v>255</v>
      </c>
      <c r="Y166">
        <v>18.399999999999999</v>
      </c>
      <c r="Z166">
        <v>18.638000000000002</v>
      </c>
      <c r="AA166">
        <f>MOD(SUM(E166:S166), 255)</f>
        <v>228</v>
      </c>
      <c r="AB166">
        <f>W166-AA166</f>
        <v>0</v>
      </c>
      <c r="AC166">
        <f>SUM(E166:S166)</f>
        <v>483</v>
      </c>
      <c r="AD166">
        <f>IF(H166&gt;0, H166-63, 0) * 256 + I166</f>
        <v>1934</v>
      </c>
      <c r="AE166">
        <v>18.399999999999999</v>
      </c>
    </row>
    <row r="167" spans="1:31" hidden="1" x14ac:dyDescent="0.25"/>
    <row r="168" spans="1:31" hidden="1" x14ac:dyDescent="0.25">
      <c r="A168" t="s">
        <v>59</v>
      </c>
    </row>
    <row r="169" spans="1:31" hidden="1" x14ac:dyDescent="0.25"/>
    <row r="170" spans="1:31" x14ac:dyDescent="0.25">
      <c r="A170" t="s">
        <v>297</v>
      </c>
      <c r="B170">
        <v>22</v>
      </c>
      <c r="C170">
        <v>22</v>
      </c>
      <c r="D170">
        <v>22</v>
      </c>
      <c r="E170">
        <v>4</v>
      </c>
      <c r="F170">
        <v>18</v>
      </c>
      <c r="G170">
        <v>1</v>
      </c>
      <c r="H170">
        <v>70</v>
      </c>
      <c r="I170">
        <v>155</v>
      </c>
      <c r="J170">
        <v>120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5</v>
      </c>
      <c r="U170">
        <v>0</v>
      </c>
      <c r="V170">
        <v>0</v>
      </c>
      <c r="W170">
        <v>113</v>
      </c>
      <c r="X170">
        <v>255</v>
      </c>
      <c r="Y170">
        <v>20.5</v>
      </c>
      <c r="Z170">
        <v>20.346</v>
      </c>
      <c r="AA170">
        <f>MOD(SUM(E170:S170), 255)</f>
        <v>113</v>
      </c>
      <c r="AB170">
        <f>W170-AA170</f>
        <v>0</v>
      </c>
      <c r="AC170">
        <f>SUM(E170:S170)</f>
        <v>368</v>
      </c>
      <c r="AD170">
        <f>IF(H170&gt;0, H170-63, 0) * 256 + I170</f>
        <v>1947</v>
      </c>
      <c r="AE170">
        <v>20.5</v>
      </c>
    </row>
    <row r="171" spans="1:31" x14ac:dyDescent="0.25">
      <c r="A171" t="s">
        <v>297</v>
      </c>
      <c r="B171">
        <v>22</v>
      </c>
      <c r="C171">
        <v>22</v>
      </c>
      <c r="D171">
        <v>22</v>
      </c>
      <c r="E171">
        <v>4</v>
      </c>
      <c r="F171">
        <v>18</v>
      </c>
      <c r="G171">
        <v>1</v>
      </c>
      <c r="H171">
        <v>70</v>
      </c>
      <c r="I171">
        <v>155</v>
      </c>
      <c r="J171">
        <v>120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5</v>
      </c>
      <c r="U171">
        <v>0</v>
      </c>
      <c r="V171">
        <v>0</v>
      </c>
      <c r="W171">
        <v>113</v>
      </c>
      <c r="X171">
        <v>255</v>
      </c>
      <c r="Y171">
        <v>20.5</v>
      </c>
      <c r="Z171">
        <v>20.346</v>
      </c>
      <c r="AA171">
        <f>MOD(SUM(E171:S171), 255)</f>
        <v>113</v>
      </c>
      <c r="AB171">
        <f>W171-AA171</f>
        <v>0</v>
      </c>
      <c r="AC171">
        <f>SUM(E171:S171)</f>
        <v>368</v>
      </c>
      <c r="AD171">
        <f>IF(H171&gt;0, H171-63, 0) * 256 + I171</f>
        <v>1947</v>
      </c>
      <c r="AE171">
        <v>20.5</v>
      </c>
    </row>
    <row r="172" spans="1:31" x14ac:dyDescent="0.25">
      <c r="A172" t="s">
        <v>297</v>
      </c>
      <c r="B172">
        <v>22</v>
      </c>
      <c r="C172">
        <v>22</v>
      </c>
      <c r="D172">
        <v>22</v>
      </c>
      <c r="E172">
        <v>4</v>
      </c>
      <c r="F172">
        <v>18</v>
      </c>
      <c r="G172">
        <v>1</v>
      </c>
      <c r="H172">
        <v>70</v>
      </c>
      <c r="I172">
        <v>155</v>
      </c>
      <c r="J172">
        <v>120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5</v>
      </c>
      <c r="U172">
        <v>0</v>
      </c>
      <c r="V172">
        <v>0</v>
      </c>
      <c r="W172">
        <v>113</v>
      </c>
      <c r="X172">
        <v>255</v>
      </c>
      <c r="Y172">
        <v>20.5</v>
      </c>
      <c r="Z172">
        <v>20.346</v>
      </c>
      <c r="AA172">
        <f>MOD(SUM(E172:S172), 255)</f>
        <v>113</v>
      </c>
      <c r="AB172">
        <f>W172-AA172</f>
        <v>0</v>
      </c>
      <c r="AC172">
        <f>SUM(E172:S172)</f>
        <v>368</v>
      </c>
      <c r="AD172">
        <f>IF(H172&gt;0, H172-63, 0) * 256 + I172</f>
        <v>1947</v>
      </c>
      <c r="AE172">
        <v>20.5</v>
      </c>
    </row>
    <row r="173" spans="1:31" hidden="1" x14ac:dyDescent="0.25"/>
    <row r="174" spans="1:31" hidden="1" x14ac:dyDescent="0.25">
      <c r="A174" t="s">
        <v>61</v>
      </c>
    </row>
    <row r="175" spans="1:31" hidden="1" x14ac:dyDescent="0.25"/>
    <row r="176" spans="1:31" x14ac:dyDescent="0.25">
      <c r="A176" t="s">
        <v>297</v>
      </c>
      <c r="B176">
        <v>22</v>
      </c>
      <c r="C176">
        <v>22</v>
      </c>
      <c r="D176">
        <v>22</v>
      </c>
      <c r="E176">
        <v>4</v>
      </c>
      <c r="F176">
        <v>18</v>
      </c>
      <c r="G176">
        <v>1</v>
      </c>
      <c r="H176">
        <v>70</v>
      </c>
      <c r="I176">
        <v>173</v>
      </c>
      <c r="J176">
        <v>112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5</v>
      </c>
      <c r="U176">
        <v>0</v>
      </c>
      <c r="V176">
        <v>0</v>
      </c>
      <c r="W176">
        <v>123</v>
      </c>
      <c r="X176">
        <v>255</v>
      </c>
      <c r="Y176">
        <v>22.8</v>
      </c>
      <c r="Z176">
        <v>22.736999999999998</v>
      </c>
      <c r="AA176">
        <f>MOD(SUM(E176:S176), 255)</f>
        <v>123</v>
      </c>
      <c r="AB176">
        <f>W176-AA176</f>
        <v>0</v>
      </c>
      <c r="AC176">
        <f>SUM(E176:S176)</f>
        <v>378</v>
      </c>
      <c r="AD176">
        <f>IF(H176&gt;0, H176-63, 0) * 256 + I176</f>
        <v>1965</v>
      </c>
      <c r="AE176">
        <v>22.8</v>
      </c>
    </row>
    <row r="177" spans="1:31" x14ac:dyDescent="0.25">
      <c r="A177" t="s">
        <v>297</v>
      </c>
      <c r="B177">
        <v>22</v>
      </c>
      <c r="C177">
        <v>22</v>
      </c>
      <c r="D177">
        <v>22</v>
      </c>
      <c r="E177">
        <v>4</v>
      </c>
      <c r="F177">
        <v>18</v>
      </c>
      <c r="G177">
        <v>1</v>
      </c>
      <c r="H177">
        <v>70</v>
      </c>
      <c r="I177">
        <v>173</v>
      </c>
      <c r="J177">
        <v>112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5</v>
      </c>
      <c r="U177">
        <v>0</v>
      </c>
      <c r="V177">
        <v>0</v>
      </c>
      <c r="W177">
        <v>123</v>
      </c>
      <c r="X177">
        <v>255</v>
      </c>
      <c r="Y177">
        <v>22.8</v>
      </c>
      <c r="Z177">
        <v>22.736999999999998</v>
      </c>
      <c r="AA177">
        <f>MOD(SUM(E177:S177), 255)</f>
        <v>123</v>
      </c>
      <c r="AB177">
        <f>W177-AA177</f>
        <v>0</v>
      </c>
      <c r="AC177">
        <f>SUM(E177:S177)</f>
        <v>378</v>
      </c>
      <c r="AD177">
        <f>IF(H177&gt;0, H177-63, 0) * 256 + I177</f>
        <v>1965</v>
      </c>
      <c r="AE177">
        <v>22.8</v>
      </c>
    </row>
    <row r="178" spans="1:31" x14ac:dyDescent="0.25">
      <c r="A178" t="s">
        <v>297</v>
      </c>
      <c r="B178">
        <v>22</v>
      </c>
      <c r="C178">
        <v>22</v>
      </c>
      <c r="D178">
        <v>22</v>
      </c>
      <c r="E178">
        <v>4</v>
      </c>
      <c r="F178">
        <v>18</v>
      </c>
      <c r="G178">
        <v>1</v>
      </c>
      <c r="H178">
        <v>70</v>
      </c>
      <c r="I178">
        <v>173</v>
      </c>
      <c r="J178">
        <v>112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5</v>
      </c>
      <c r="U178">
        <v>0</v>
      </c>
      <c r="V178">
        <v>0</v>
      </c>
      <c r="W178">
        <v>123</v>
      </c>
      <c r="X178">
        <v>255</v>
      </c>
      <c r="Y178">
        <v>22.8</v>
      </c>
      <c r="Z178">
        <v>22.736999999999998</v>
      </c>
      <c r="AA178">
        <f>MOD(SUM(E178:S178), 255)</f>
        <v>123</v>
      </c>
      <c r="AB178">
        <f>W178-AA178</f>
        <v>0</v>
      </c>
      <c r="AC178">
        <f>SUM(E178:S178)</f>
        <v>378</v>
      </c>
      <c r="AD178">
        <f>IF(H178&gt;0, H178-63, 0) * 256 + I178</f>
        <v>1965</v>
      </c>
      <c r="AE178">
        <v>22.8</v>
      </c>
    </row>
    <row r="179" spans="1:31" hidden="1" x14ac:dyDescent="0.25"/>
    <row r="180" spans="1:31" hidden="1" x14ac:dyDescent="0.25">
      <c r="A180" t="s">
        <v>63</v>
      </c>
    </row>
    <row r="181" spans="1:31" hidden="1" x14ac:dyDescent="0.25"/>
    <row r="182" spans="1:31" x14ac:dyDescent="0.25">
      <c r="A182" t="s">
        <v>297</v>
      </c>
      <c r="B182">
        <v>22</v>
      </c>
      <c r="C182">
        <v>22</v>
      </c>
      <c r="D182">
        <v>22</v>
      </c>
      <c r="E182">
        <v>4</v>
      </c>
      <c r="F182">
        <v>18</v>
      </c>
      <c r="G182">
        <v>1</v>
      </c>
      <c r="H182">
        <v>70</v>
      </c>
      <c r="I182">
        <v>186</v>
      </c>
      <c r="J182">
        <v>184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5</v>
      </c>
      <c r="U182">
        <v>0</v>
      </c>
      <c r="V182">
        <v>0</v>
      </c>
      <c r="W182">
        <v>208</v>
      </c>
      <c r="X182">
        <v>255</v>
      </c>
      <c r="Y182">
        <v>24.5</v>
      </c>
      <c r="Z182">
        <v>24.492999999999999</v>
      </c>
      <c r="AA182">
        <f>MOD(SUM(E182:S182), 255)</f>
        <v>208</v>
      </c>
      <c r="AB182">
        <f>W182-AA182</f>
        <v>0</v>
      </c>
      <c r="AC182">
        <f>SUM(E182:S182)</f>
        <v>463</v>
      </c>
      <c r="AD182">
        <f>IF(H182&gt;0, H182-63, 0) * 256 + I182</f>
        <v>1978</v>
      </c>
      <c r="AE182">
        <v>24.5</v>
      </c>
    </row>
    <row r="183" spans="1:31" x14ac:dyDescent="0.25">
      <c r="A183" t="s">
        <v>297</v>
      </c>
      <c r="B183">
        <v>22</v>
      </c>
      <c r="C183">
        <v>22</v>
      </c>
      <c r="D183">
        <v>22</v>
      </c>
      <c r="E183">
        <v>4</v>
      </c>
      <c r="F183">
        <v>18</v>
      </c>
      <c r="G183">
        <v>1</v>
      </c>
      <c r="H183">
        <v>70</v>
      </c>
      <c r="I183">
        <v>186</v>
      </c>
      <c r="J183">
        <v>184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5</v>
      </c>
      <c r="U183">
        <v>0</v>
      </c>
      <c r="V183">
        <v>0</v>
      </c>
      <c r="W183">
        <v>208</v>
      </c>
      <c r="X183">
        <v>255</v>
      </c>
      <c r="Y183">
        <v>24.5</v>
      </c>
      <c r="Z183">
        <v>24.492999999999999</v>
      </c>
      <c r="AA183">
        <f>MOD(SUM(E183:S183), 255)</f>
        <v>208</v>
      </c>
      <c r="AB183">
        <f>W183-AA183</f>
        <v>0</v>
      </c>
      <c r="AC183">
        <f>SUM(E183:S183)</f>
        <v>463</v>
      </c>
      <c r="AD183">
        <f>IF(H183&gt;0, H183-63, 0) * 256 + I183</f>
        <v>1978</v>
      </c>
      <c r="AE183">
        <v>24.5</v>
      </c>
    </row>
    <row r="184" spans="1:31" x14ac:dyDescent="0.25">
      <c r="A184" t="s">
        <v>297</v>
      </c>
      <c r="B184">
        <v>22</v>
      </c>
      <c r="C184">
        <v>22</v>
      </c>
      <c r="D184">
        <v>22</v>
      </c>
      <c r="E184">
        <v>4</v>
      </c>
      <c r="F184">
        <v>18</v>
      </c>
      <c r="G184">
        <v>1</v>
      </c>
      <c r="H184">
        <v>70</v>
      </c>
      <c r="I184">
        <v>187</v>
      </c>
      <c r="J184">
        <v>128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5</v>
      </c>
      <c r="U184">
        <v>0</v>
      </c>
      <c r="V184">
        <v>0</v>
      </c>
      <c r="W184">
        <v>153</v>
      </c>
      <c r="X184">
        <v>255</v>
      </c>
      <c r="Y184">
        <v>24.5</v>
      </c>
      <c r="Z184">
        <v>24.492999999999999</v>
      </c>
      <c r="AA184">
        <f>MOD(SUM(E184:S184), 255)</f>
        <v>153</v>
      </c>
      <c r="AB184">
        <f>W184-AA184</f>
        <v>0</v>
      </c>
      <c r="AC184">
        <f>SUM(E184:S184)</f>
        <v>408</v>
      </c>
      <c r="AD184">
        <f>IF(H184&gt;0, H184-63, 0) * 256 + I184</f>
        <v>1979</v>
      </c>
      <c r="AE184">
        <v>24.5</v>
      </c>
    </row>
    <row r="185" spans="1:31" hidden="1" x14ac:dyDescent="0.25"/>
    <row r="186" spans="1:31" hidden="1" x14ac:dyDescent="0.25">
      <c r="A186" t="s">
        <v>66</v>
      </c>
    </row>
    <row r="187" spans="1:31" hidden="1" x14ac:dyDescent="0.25"/>
    <row r="188" spans="1:31" x14ac:dyDescent="0.25">
      <c r="A188" t="s">
        <v>297</v>
      </c>
      <c r="B188">
        <v>22</v>
      </c>
      <c r="C188">
        <v>22</v>
      </c>
      <c r="D188">
        <v>22</v>
      </c>
      <c r="E188">
        <v>4</v>
      </c>
      <c r="F188">
        <v>18</v>
      </c>
      <c r="G188">
        <v>1</v>
      </c>
      <c r="H188">
        <v>70</v>
      </c>
      <c r="I188">
        <v>201</v>
      </c>
      <c r="J188">
        <v>144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5</v>
      </c>
      <c r="U188">
        <v>0</v>
      </c>
      <c r="V188">
        <v>0</v>
      </c>
      <c r="W188">
        <v>183</v>
      </c>
      <c r="X188">
        <v>255</v>
      </c>
      <c r="Y188">
        <v>26.4</v>
      </c>
      <c r="Z188">
        <v>26.396000000000001</v>
      </c>
      <c r="AA188">
        <f>MOD(SUM(E188:S188), 255)</f>
        <v>183</v>
      </c>
      <c r="AB188">
        <f>W188-AA188</f>
        <v>0</v>
      </c>
      <c r="AC188">
        <f>SUM(E188:S188)</f>
        <v>438</v>
      </c>
      <c r="AD188">
        <f>IF(H188&gt;0, H188-63, 0) * 256 + I188</f>
        <v>1993</v>
      </c>
      <c r="AE188">
        <v>26.4</v>
      </c>
    </row>
    <row r="189" spans="1:31" x14ac:dyDescent="0.25">
      <c r="A189" t="s">
        <v>297</v>
      </c>
      <c r="B189">
        <v>22</v>
      </c>
      <c r="C189">
        <v>22</v>
      </c>
      <c r="D189">
        <v>22</v>
      </c>
      <c r="E189">
        <v>4</v>
      </c>
      <c r="F189">
        <v>18</v>
      </c>
      <c r="G189">
        <v>1</v>
      </c>
      <c r="H189">
        <v>70</v>
      </c>
      <c r="I189">
        <v>201</v>
      </c>
      <c r="J189">
        <v>144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5</v>
      </c>
      <c r="U189">
        <v>0</v>
      </c>
      <c r="V189">
        <v>0</v>
      </c>
      <c r="W189">
        <v>183</v>
      </c>
      <c r="X189">
        <v>255</v>
      </c>
      <c r="Y189">
        <v>26.4</v>
      </c>
      <c r="Z189">
        <v>26.396000000000001</v>
      </c>
      <c r="AA189">
        <f>MOD(SUM(E189:S189), 255)</f>
        <v>183</v>
      </c>
      <c r="AB189">
        <f>W189-AA189</f>
        <v>0</v>
      </c>
      <c r="AC189">
        <f>SUM(E189:S189)</f>
        <v>438</v>
      </c>
      <c r="AD189">
        <f>IF(H189&gt;0, H189-63, 0) * 256 + I189</f>
        <v>1993</v>
      </c>
      <c r="AE189">
        <v>26.4</v>
      </c>
    </row>
    <row r="190" spans="1:31" x14ac:dyDescent="0.25">
      <c r="A190" t="s">
        <v>297</v>
      </c>
      <c r="B190">
        <v>22</v>
      </c>
      <c r="C190">
        <v>22</v>
      </c>
      <c r="D190">
        <v>22</v>
      </c>
      <c r="E190">
        <v>4</v>
      </c>
      <c r="F190">
        <v>18</v>
      </c>
      <c r="G190">
        <v>1</v>
      </c>
      <c r="H190">
        <v>70</v>
      </c>
      <c r="I190">
        <v>201</v>
      </c>
      <c r="J190">
        <v>144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5</v>
      </c>
      <c r="U190">
        <v>0</v>
      </c>
      <c r="V190">
        <v>0</v>
      </c>
      <c r="W190">
        <v>183</v>
      </c>
      <c r="X190">
        <v>255</v>
      </c>
      <c r="Y190">
        <v>26.4</v>
      </c>
      <c r="Z190">
        <v>26.396000000000001</v>
      </c>
      <c r="AA190">
        <f>MOD(SUM(E190:S190), 255)</f>
        <v>183</v>
      </c>
      <c r="AB190">
        <f>W190-AA190</f>
        <v>0</v>
      </c>
      <c r="AC190">
        <f>SUM(E190:S190)</f>
        <v>438</v>
      </c>
      <c r="AD190">
        <f>IF(H190&gt;0, H190-63, 0) * 256 + I190</f>
        <v>1993</v>
      </c>
      <c r="AE190">
        <v>26.4</v>
      </c>
    </row>
    <row r="191" spans="1:31" hidden="1" x14ac:dyDescent="0.25"/>
    <row r="192" spans="1:31" hidden="1" x14ac:dyDescent="0.25">
      <c r="A192" t="s">
        <v>68</v>
      </c>
    </row>
    <row r="193" spans="1:31" hidden="1" x14ac:dyDescent="0.25"/>
    <row r="194" spans="1:31" x14ac:dyDescent="0.25">
      <c r="A194" t="s">
        <v>297</v>
      </c>
      <c r="B194">
        <v>22</v>
      </c>
      <c r="C194">
        <v>22</v>
      </c>
      <c r="D194">
        <v>22</v>
      </c>
      <c r="E194">
        <v>4</v>
      </c>
      <c r="F194">
        <v>18</v>
      </c>
      <c r="G194">
        <v>1</v>
      </c>
      <c r="H194">
        <v>70</v>
      </c>
      <c r="I194">
        <v>221</v>
      </c>
      <c r="J194">
        <v>224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5</v>
      </c>
      <c r="U194">
        <v>0</v>
      </c>
      <c r="V194">
        <v>0</v>
      </c>
      <c r="W194">
        <v>27</v>
      </c>
      <c r="X194">
        <v>255</v>
      </c>
      <c r="Y194">
        <v>29</v>
      </c>
      <c r="Z194">
        <v>28.981999999999999</v>
      </c>
      <c r="AA194">
        <f>MOD(SUM(E194:S194), 255)</f>
        <v>28</v>
      </c>
      <c r="AB194">
        <f>W194-AA194</f>
        <v>-1</v>
      </c>
      <c r="AC194">
        <f>SUM(E194:S194)</f>
        <v>538</v>
      </c>
      <c r="AD194">
        <f>IF(H194&gt;0, H194-63, 0) * 256 + I194</f>
        <v>2013</v>
      </c>
      <c r="AE194">
        <v>29</v>
      </c>
    </row>
    <row r="195" spans="1:31" x14ac:dyDescent="0.25">
      <c r="A195" t="s">
        <v>297</v>
      </c>
      <c r="B195">
        <v>22</v>
      </c>
      <c r="C195">
        <v>22</v>
      </c>
      <c r="D195">
        <v>22</v>
      </c>
      <c r="E195">
        <v>4</v>
      </c>
      <c r="F195">
        <v>18</v>
      </c>
      <c r="G195">
        <v>1</v>
      </c>
      <c r="H195">
        <v>70</v>
      </c>
      <c r="I195">
        <v>221</v>
      </c>
      <c r="J195">
        <v>224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5</v>
      </c>
      <c r="U195">
        <v>0</v>
      </c>
      <c r="V195">
        <v>0</v>
      </c>
      <c r="W195">
        <v>27</v>
      </c>
      <c r="X195">
        <v>255</v>
      </c>
      <c r="Y195">
        <v>29</v>
      </c>
      <c r="Z195">
        <v>28.981999999999999</v>
      </c>
      <c r="AA195">
        <f>MOD(SUM(E195:S195), 255)</f>
        <v>28</v>
      </c>
      <c r="AB195">
        <f>W195-AA195</f>
        <v>-1</v>
      </c>
      <c r="AC195">
        <f>SUM(E195:S195)</f>
        <v>538</v>
      </c>
      <c r="AD195">
        <f>IF(H195&gt;0, H195-63, 0) * 256 + I195</f>
        <v>2013</v>
      </c>
      <c r="AE195">
        <v>29</v>
      </c>
    </row>
    <row r="196" spans="1:31" x14ac:dyDescent="0.25">
      <c r="A196" t="s">
        <v>297</v>
      </c>
      <c r="B196">
        <v>22</v>
      </c>
      <c r="C196">
        <v>22</v>
      </c>
      <c r="D196">
        <v>22</v>
      </c>
      <c r="E196">
        <v>4</v>
      </c>
      <c r="F196">
        <v>18</v>
      </c>
      <c r="G196">
        <v>1</v>
      </c>
      <c r="H196">
        <v>70</v>
      </c>
      <c r="I196">
        <v>221</v>
      </c>
      <c r="J196">
        <v>224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5</v>
      </c>
      <c r="U196">
        <v>0</v>
      </c>
      <c r="V196">
        <v>0</v>
      </c>
      <c r="W196">
        <v>27</v>
      </c>
      <c r="X196">
        <v>255</v>
      </c>
      <c r="Y196">
        <v>29</v>
      </c>
      <c r="Z196">
        <v>28.981999999999999</v>
      </c>
      <c r="AA196">
        <f>MOD(SUM(E196:S196), 255)</f>
        <v>28</v>
      </c>
      <c r="AB196">
        <f>W196-AA196</f>
        <v>-1</v>
      </c>
      <c r="AC196">
        <f>SUM(E196:S196)</f>
        <v>538</v>
      </c>
      <c r="AD196">
        <f>IF(H196&gt;0, H196-63, 0) * 256 + I196</f>
        <v>2013</v>
      </c>
      <c r="AE196">
        <v>29</v>
      </c>
    </row>
    <row r="197" spans="1:31" hidden="1" x14ac:dyDescent="0.25"/>
    <row r="198" spans="1:31" hidden="1" x14ac:dyDescent="0.25">
      <c r="A198" t="s">
        <v>70</v>
      </c>
    </row>
    <row r="199" spans="1:31" hidden="1" x14ac:dyDescent="0.25"/>
    <row r="200" spans="1:31" x14ac:dyDescent="0.25">
      <c r="A200" t="s">
        <v>297</v>
      </c>
      <c r="B200">
        <v>22</v>
      </c>
      <c r="C200">
        <v>22</v>
      </c>
      <c r="D200">
        <v>22</v>
      </c>
      <c r="E200">
        <v>4</v>
      </c>
      <c r="F200">
        <v>18</v>
      </c>
      <c r="G200">
        <v>1</v>
      </c>
      <c r="H200">
        <v>70</v>
      </c>
      <c r="I200">
        <v>232</v>
      </c>
      <c r="J200">
        <v>208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5</v>
      </c>
      <c r="U200">
        <v>0</v>
      </c>
      <c r="V200">
        <v>0</v>
      </c>
      <c r="W200">
        <v>22</v>
      </c>
      <c r="X200">
        <v>255</v>
      </c>
      <c r="Y200">
        <v>30.4</v>
      </c>
      <c r="Z200">
        <v>30.446000000000002</v>
      </c>
      <c r="AA200">
        <f>MOD(SUM(E200:S200), 255)</f>
        <v>23</v>
      </c>
      <c r="AB200">
        <f>W200-AA200</f>
        <v>-1</v>
      </c>
      <c r="AC200">
        <f>SUM(E200:S200)</f>
        <v>533</v>
      </c>
      <c r="AD200">
        <f>IF(H200&gt;0, H200-63, 0) * 256 + I200</f>
        <v>2024</v>
      </c>
      <c r="AE200">
        <v>30.4</v>
      </c>
    </row>
    <row r="201" spans="1:31" x14ac:dyDescent="0.25">
      <c r="A201" t="s">
        <v>297</v>
      </c>
      <c r="B201">
        <v>22</v>
      </c>
      <c r="C201">
        <v>22</v>
      </c>
      <c r="D201">
        <v>22</v>
      </c>
      <c r="E201">
        <v>4</v>
      </c>
      <c r="F201">
        <v>18</v>
      </c>
      <c r="G201">
        <v>1</v>
      </c>
      <c r="H201">
        <v>70</v>
      </c>
      <c r="I201">
        <v>233</v>
      </c>
      <c r="J201">
        <v>152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5</v>
      </c>
      <c r="U201">
        <v>0</v>
      </c>
      <c r="V201">
        <v>0</v>
      </c>
      <c r="W201">
        <v>223</v>
      </c>
      <c r="X201">
        <v>255</v>
      </c>
      <c r="Y201">
        <v>30.4</v>
      </c>
      <c r="Z201">
        <v>30.446000000000002</v>
      </c>
      <c r="AA201">
        <f>MOD(SUM(E201:S201), 255)</f>
        <v>223</v>
      </c>
      <c r="AB201">
        <f>W201-AA201</f>
        <v>0</v>
      </c>
      <c r="AC201">
        <f>SUM(E201:S201)</f>
        <v>478</v>
      </c>
      <c r="AD201">
        <f>IF(H201&gt;0, H201-63, 0) * 256 + I201</f>
        <v>2025</v>
      </c>
      <c r="AE201">
        <v>30.4</v>
      </c>
    </row>
    <row r="202" spans="1:31" x14ac:dyDescent="0.25">
      <c r="A202" t="s">
        <v>297</v>
      </c>
      <c r="B202">
        <v>22</v>
      </c>
      <c r="C202">
        <v>22</v>
      </c>
      <c r="D202">
        <v>22</v>
      </c>
      <c r="E202">
        <v>4</v>
      </c>
      <c r="F202">
        <v>18</v>
      </c>
      <c r="G202">
        <v>1</v>
      </c>
      <c r="H202">
        <v>70</v>
      </c>
      <c r="I202">
        <v>232</v>
      </c>
      <c r="J202">
        <v>208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5</v>
      </c>
      <c r="U202">
        <v>0</v>
      </c>
      <c r="V202">
        <v>0</v>
      </c>
      <c r="W202">
        <v>22</v>
      </c>
      <c r="X202">
        <v>255</v>
      </c>
      <c r="Y202">
        <v>30.4</v>
      </c>
      <c r="Z202">
        <v>30.446000000000002</v>
      </c>
      <c r="AA202">
        <f>MOD(SUM(E202:S202), 255)</f>
        <v>23</v>
      </c>
      <c r="AB202">
        <f>W202-AA202</f>
        <v>-1</v>
      </c>
      <c r="AC202">
        <f>SUM(E202:S202)</f>
        <v>533</v>
      </c>
      <c r="AD202">
        <f>IF(H202&gt;0, H202-63, 0) * 256 + I202</f>
        <v>2024</v>
      </c>
      <c r="AE202">
        <v>30.4</v>
      </c>
    </row>
    <row r="203" spans="1:31" hidden="1" x14ac:dyDescent="0.25"/>
    <row r="204" spans="1:31" hidden="1" x14ac:dyDescent="0.25">
      <c r="A204" t="s">
        <v>73</v>
      </c>
    </row>
    <row r="205" spans="1:31" hidden="1" x14ac:dyDescent="0.25"/>
    <row r="206" spans="1:31" x14ac:dyDescent="0.25">
      <c r="A206" t="s">
        <v>297</v>
      </c>
      <c r="B206">
        <v>22</v>
      </c>
      <c r="C206">
        <v>22</v>
      </c>
      <c r="D206">
        <v>22</v>
      </c>
      <c r="E206">
        <v>4</v>
      </c>
      <c r="F206">
        <v>18</v>
      </c>
      <c r="G206">
        <v>1</v>
      </c>
      <c r="H206">
        <v>70</v>
      </c>
      <c r="I206">
        <v>245</v>
      </c>
      <c r="J206">
        <v>80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5</v>
      </c>
      <c r="U206">
        <v>0</v>
      </c>
      <c r="V206">
        <v>0</v>
      </c>
      <c r="W206">
        <v>163</v>
      </c>
      <c r="X206">
        <v>255</v>
      </c>
      <c r="Y206">
        <v>32</v>
      </c>
      <c r="Z206">
        <v>32.006999999999998</v>
      </c>
      <c r="AA206">
        <f>MOD(SUM(E206:S206), 255)</f>
        <v>163</v>
      </c>
      <c r="AB206">
        <f>W206-AA206</f>
        <v>0</v>
      </c>
      <c r="AC206">
        <f>SUM(E206:S206)</f>
        <v>418</v>
      </c>
      <c r="AD206">
        <f>IF(H206&gt;0, H206-63, 0) * 256 + I206</f>
        <v>2037</v>
      </c>
      <c r="AE206">
        <v>32</v>
      </c>
    </row>
    <row r="207" spans="1:31" x14ac:dyDescent="0.25">
      <c r="A207" t="s">
        <v>297</v>
      </c>
      <c r="B207">
        <v>22</v>
      </c>
      <c r="C207">
        <v>22</v>
      </c>
      <c r="D207">
        <v>22</v>
      </c>
      <c r="E207">
        <v>4</v>
      </c>
      <c r="F207">
        <v>18</v>
      </c>
      <c r="G207">
        <v>1</v>
      </c>
      <c r="H207">
        <v>70</v>
      </c>
      <c r="I207">
        <v>245</v>
      </c>
      <c r="J207">
        <v>80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5</v>
      </c>
      <c r="U207">
        <v>0</v>
      </c>
      <c r="V207">
        <v>0</v>
      </c>
      <c r="W207">
        <v>163</v>
      </c>
      <c r="X207">
        <v>255</v>
      </c>
      <c r="Y207">
        <v>32</v>
      </c>
      <c r="Z207">
        <v>32.006999999999998</v>
      </c>
      <c r="AA207">
        <f>MOD(SUM(E207:S207), 255)</f>
        <v>163</v>
      </c>
      <c r="AB207">
        <f>W207-AA207</f>
        <v>0</v>
      </c>
      <c r="AC207">
        <f>SUM(E207:S207)</f>
        <v>418</v>
      </c>
      <c r="AD207">
        <f>IF(H207&gt;0, H207-63, 0) * 256 + I207</f>
        <v>2037</v>
      </c>
      <c r="AE207">
        <v>32</v>
      </c>
    </row>
    <row r="208" spans="1:31" x14ac:dyDescent="0.25">
      <c r="A208" t="s">
        <v>297</v>
      </c>
      <c r="B208">
        <v>22</v>
      </c>
      <c r="C208">
        <v>22</v>
      </c>
      <c r="D208">
        <v>22</v>
      </c>
      <c r="E208">
        <v>4</v>
      </c>
      <c r="F208">
        <v>18</v>
      </c>
      <c r="G208">
        <v>1</v>
      </c>
      <c r="H208">
        <v>70</v>
      </c>
      <c r="I208">
        <v>245</v>
      </c>
      <c r="J208">
        <v>80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5</v>
      </c>
      <c r="U208">
        <v>0</v>
      </c>
      <c r="V208">
        <v>0</v>
      </c>
      <c r="W208">
        <v>163</v>
      </c>
      <c r="X208">
        <v>255</v>
      </c>
      <c r="Y208">
        <v>32</v>
      </c>
      <c r="Z208">
        <v>32.006999999999998</v>
      </c>
      <c r="AA208">
        <f>MOD(SUM(E208:S208), 255)</f>
        <v>163</v>
      </c>
      <c r="AB208">
        <f>W208-AA208</f>
        <v>0</v>
      </c>
      <c r="AC208">
        <f>SUM(E208:S208)</f>
        <v>418</v>
      </c>
      <c r="AD208">
        <f>IF(H208&gt;0, H208-63, 0) * 256 + I208</f>
        <v>2037</v>
      </c>
      <c r="AE208">
        <v>32</v>
      </c>
    </row>
    <row r="209" spans="1:31" hidden="1" x14ac:dyDescent="0.25"/>
    <row r="210" spans="1:31" hidden="1" x14ac:dyDescent="0.25">
      <c r="A210" t="s">
        <v>75</v>
      </c>
    </row>
    <row r="211" spans="1:31" hidden="1" x14ac:dyDescent="0.25"/>
    <row r="212" spans="1:31" x14ac:dyDescent="0.25">
      <c r="A212" t="s">
        <v>297</v>
      </c>
      <c r="B212">
        <v>22</v>
      </c>
      <c r="C212">
        <v>22</v>
      </c>
      <c r="D212">
        <v>22</v>
      </c>
      <c r="E212">
        <v>4</v>
      </c>
      <c r="F212">
        <v>18</v>
      </c>
      <c r="G212">
        <v>1</v>
      </c>
      <c r="H212">
        <v>71</v>
      </c>
      <c r="I212">
        <v>4</v>
      </c>
      <c r="J212">
        <v>108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5</v>
      </c>
      <c r="U212">
        <v>0</v>
      </c>
      <c r="V212">
        <v>0</v>
      </c>
      <c r="W212">
        <v>207</v>
      </c>
      <c r="X212">
        <v>255</v>
      </c>
      <c r="Y212">
        <v>34.6</v>
      </c>
      <c r="Z212">
        <v>34.642000000000003</v>
      </c>
      <c r="AA212">
        <f>MOD(SUM(E212:S212), 255)</f>
        <v>206</v>
      </c>
      <c r="AB212">
        <f>W212-AA212</f>
        <v>1</v>
      </c>
      <c r="AC212">
        <f>SUM(E212:S212)</f>
        <v>206</v>
      </c>
      <c r="AD212">
        <f>IF(H212&gt;0, H212-63, 0) * 256 + I212</f>
        <v>2052</v>
      </c>
      <c r="AE212">
        <v>34.6</v>
      </c>
    </row>
    <row r="213" spans="1:31" x14ac:dyDescent="0.25">
      <c r="A213" t="s">
        <v>297</v>
      </c>
      <c r="B213">
        <v>22</v>
      </c>
      <c r="C213">
        <v>22</v>
      </c>
      <c r="D213">
        <v>22</v>
      </c>
      <c r="E213">
        <v>4</v>
      </c>
      <c r="F213">
        <v>18</v>
      </c>
      <c r="G213">
        <v>1</v>
      </c>
      <c r="H213">
        <v>71</v>
      </c>
      <c r="I213">
        <v>4</v>
      </c>
      <c r="J213">
        <v>208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5</v>
      </c>
      <c r="U213">
        <v>0</v>
      </c>
      <c r="V213">
        <v>0</v>
      </c>
      <c r="W213">
        <v>51</v>
      </c>
      <c r="X213">
        <v>255</v>
      </c>
      <c r="Y213">
        <v>34.6</v>
      </c>
      <c r="Z213">
        <v>34.642000000000003</v>
      </c>
      <c r="AA213">
        <f>MOD(SUM(E213:S213), 255)</f>
        <v>51</v>
      </c>
      <c r="AB213">
        <f>W213-AA213</f>
        <v>0</v>
      </c>
      <c r="AC213">
        <f>SUM(E213:S213)</f>
        <v>306</v>
      </c>
      <c r="AD213">
        <f>IF(H213&gt;0, H213-63, 0) * 256 + I213</f>
        <v>2052</v>
      </c>
      <c r="AE213">
        <v>34.6</v>
      </c>
    </row>
    <row r="214" spans="1:31" x14ac:dyDescent="0.25">
      <c r="A214" t="s">
        <v>297</v>
      </c>
      <c r="B214">
        <v>22</v>
      </c>
      <c r="C214">
        <v>22</v>
      </c>
      <c r="D214">
        <v>22</v>
      </c>
      <c r="E214">
        <v>4</v>
      </c>
      <c r="F214">
        <v>18</v>
      </c>
      <c r="G214">
        <v>1</v>
      </c>
      <c r="H214">
        <v>71</v>
      </c>
      <c r="I214">
        <v>4</v>
      </c>
      <c r="J214">
        <v>208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5</v>
      </c>
      <c r="U214">
        <v>0</v>
      </c>
      <c r="V214">
        <v>0</v>
      </c>
      <c r="W214">
        <v>51</v>
      </c>
      <c r="X214">
        <v>255</v>
      </c>
      <c r="Y214">
        <v>34.6</v>
      </c>
      <c r="Z214">
        <v>34.642000000000003</v>
      </c>
      <c r="AA214">
        <f>MOD(SUM(E214:S214), 255)</f>
        <v>51</v>
      </c>
      <c r="AB214">
        <f>W214-AA214</f>
        <v>0</v>
      </c>
      <c r="AC214">
        <f>SUM(E214:S214)</f>
        <v>306</v>
      </c>
      <c r="AD214">
        <f>IF(H214&gt;0, H214-63, 0) * 256 + I214</f>
        <v>2052</v>
      </c>
      <c r="AE214">
        <v>34.6</v>
      </c>
    </row>
    <row r="215" spans="1:31" hidden="1" x14ac:dyDescent="0.25"/>
    <row r="216" spans="1:31" hidden="1" x14ac:dyDescent="0.25">
      <c r="A216" t="s">
        <v>78</v>
      </c>
    </row>
    <row r="217" spans="1:31" hidden="1" x14ac:dyDescent="0.25"/>
    <row r="218" spans="1:31" x14ac:dyDescent="0.25">
      <c r="A218" t="s">
        <v>297</v>
      </c>
      <c r="B218">
        <v>22</v>
      </c>
      <c r="C218">
        <v>22</v>
      </c>
      <c r="D218">
        <v>22</v>
      </c>
      <c r="E218">
        <v>4</v>
      </c>
      <c r="F218">
        <v>18</v>
      </c>
      <c r="G218">
        <v>1</v>
      </c>
      <c r="H218">
        <v>71</v>
      </c>
      <c r="I218">
        <v>13</v>
      </c>
      <c r="J218">
        <v>104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5</v>
      </c>
      <c r="U218">
        <v>0</v>
      </c>
      <c r="V218">
        <v>0</v>
      </c>
      <c r="W218">
        <v>212</v>
      </c>
      <c r="X218">
        <v>255</v>
      </c>
      <c r="Y218">
        <v>36.799999999999997</v>
      </c>
      <c r="Z218">
        <v>36.886000000000003</v>
      </c>
      <c r="AA218">
        <f>MOD(SUM(E218:S218), 255)</f>
        <v>211</v>
      </c>
      <c r="AB218">
        <f>W218-AA218</f>
        <v>1</v>
      </c>
      <c r="AC218">
        <f>SUM(E218:S218)</f>
        <v>211</v>
      </c>
      <c r="AD218">
        <f>IF(H218&gt;0, H218-63, 0) * 256 + I218</f>
        <v>2061</v>
      </c>
      <c r="AE218">
        <v>36.799999999999997</v>
      </c>
    </row>
    <row r="219" spans="1:31" x14ac:dyDescent="0.25">
      <c r="A219" t="s">
        <v>297</v>
      </c>
      <c r="B219">
        <v>22</v>
      </c>
      <c r="C219">
        <v>22</v>
      </c>
      <c r="D219">
        <v>22</v>
      </c>
      <c r="E219">
        <v>4</v>
      </c>
      <c r="F219">
        <v>18</v>
      </c>
      <c r="G219">
        <v>1</v>
      </c>
      <c r="H219">
        <v>71</v>
      </c>
      <c r="I219">
        <v>13</v>
      </c>
      <c r="J219">
        <v>104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5</v>
      </c>
      <c r="U219">
        <v>0</v>
      </c>
      <c r="V219">
        <v>0</v>
      </c>
      <c r="W219">
        <v>212</v>
      </c>
      <c r="X219">
        <v>255</v>
      </c>
      <c r="Y219">
        <v>36.799999999999997</v>
      </c>
      <c r="Z219">
        <v>36.886000000000003</v>
      </c>
      <c r="AA219">
        <f>MOD(SUM(E219:S219), 255)</f>
        <v>211</v>
      </c>
      <c r="AB219">
        <f>W219-AA219</f>
        <v>1</v>
      </c>
      <c r="AC219">
        <f>SUM(E219:S219)</f>
        <v>211</v>
      </c>
      <c r="AD219">
        <f>IF(H219&gt;0, H219-63, 0) * 256 + I219</f>
        <v>2061</v>
      </c>
      <c r="AE219">
        <v>36.799999999999997</v>
      </c>
    </row>
    <row r="220" spans="1:31" x14ac:dyDescent="0.25">
      <c r="A220" t="s">
        <v>297</v>
      </c>
      <c r="B220">
        <v>22</v>
      </c>
      <c r="C220">
        <v>22</v>
      </c>
      <c r="D220">
        <v>22</v>
      </c>
      <c r="E220">
        <v>4</v>
      </c>
      <c r="F220">
        <v>18</v>
      </c>
      <c r="G220">
        <v>1</v>
      </c>
      <c r="H220">
        <v>71</v>
      </c>
      <c r="I220">
        <v>13</v>
      </c>
      <c r="J220">
        <v>104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5</v>
      </c>
      <c r="U220">
        <v>0</v>
      </c>
      <c r="V220">
        <v>0</v>
      </c>
      <c r="W220">
        <v>212</v>
      </c>
      <c r="X220">
        <v>255</v>
      </c>
      <c r="Y220">
        <v>36.799999999999997</v>
      </c>
      <c r="Z220">
        <v>36.886000000000003</v>
      </c>
      <c r="AA220">
        <f>MOD(SUM(E220:S220), 255)</f>
        <v>211</v>
      </c>
      <c r="AB220">
        <f>W220-AA220</f>
        <v>1</v>
      </c>
      <c r="AC220">
        <f>SUM(E220:S220)</f>
        <v>211</v>
      </c>
      <c r="AD220">
        <f>IF(H220&gt;0, H220-63, 0) * 256 + I220</f>
        <v>2061</v>
      </c>
      <c r="AE220">
        <v>36.799999999999997</v>
      </c>
    </row>
    <row r="221" spans="1:31" hidden="1" x14ac:dyDescent="0.25"/>
    <row r="222" spans="1:31" hidden="1" x14ac:dyDescent="0.25">
      <c r="A222" t="s">
        <v>80</v>
      </c>
    </row>
    <row r="223" spans="1:31" hidden="1" x14ac:dyDescent="0.25"/>
    <row r="224" spans="1:31" x14ac:dyDescent="0.25">
      <c r="A224" t="s">
        <v>297</v>
      </c>
      <c r="B224">
        <v>22</v>
      </c>
      <c r="C224">
        <v>22</v>
      </c>
      <c r="D224">
        <v>22</v>
      </c>
      <c r="E224">
        <v>4</v>
      </c>
      <c r="F224">
        <v>18</v>
      </c>
      <c r="G224">
        <v>1</v>
      </c>
      <c r="H224">
        <v>71</v>
      </c>
      <c r="I224">
        <v>22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5</v>
      </c>
      <c r="U224">
        <v>0</v>
      </c>
      <c r="V224">
        <v>0</v>
      </c>
      <c r="W224">
        <v>117</v>
      </c>
      <c r="X224">
        <v>255</v>
      </c>
      <c r="Y224">
        <v>39</v>
      </c>
      <c r="Z224">
        <v>39.131</v>
      </c>
      <c r="AA224">
        <f>MOD(SUM(E224:S224), 255)</f>
        <v>116</v>
      </c>
      <c r="AB224">
        <f>W224-AA224</f>
        <v>1</v>
      </c>
      <c r="AC224">
        <f>SUM(E224:S224)</f>
        <v>116</v>
      </c>
      <c r="AD224">
        <f>IF(H224&gt;0, H224-63, 0) * 256 + I224</f>
        <v>2070</v>
      </c>
      <c r="AE224">
        <v>39</v>
      </c>
    </row>
    <row r="225" spans="1:31" x14ac:dyDescent="0.25">
      <c r="A225" t="s">
        <v>297</v>
      </c>
      <c r="B225">
        <v>22</v>
      </c>
      <c r="C225">
        <v>22</v>
      </c>
      <c r="D225">
        <v>22</v>
      </c>
      <c r="E225">
        <v>4</v>
      </c>
      <c r="F225">
        <v>18</v>
      </c>
      <c r="G225">
        <v>1</v>
      </c>
      <c r="H225">
        <v>71</v>
      </c>
      <c r="I225">
        <v>22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5</v>
      </c>
      <c r="U225">
        <v>0</v>
      </c>
      <c r="V225">
        <v>0</v>
      </c>
      <c r="W225">
        <v>117</v>
      </c>
      <c r="X225">
        <v>255</v>
      </c>
      <c r="Y225">
        <v>39</v>
      </c>
      <c r="Z225">
        <v>39.131</v>
      </c>
      <c r="AA225">
        <f>MOD(SUM(E225:S225), 255)</f>
        <v>116</v>
      </c>
      <c r="AB225">
        <f>W225-AA225</f>
        <v>1</v>
      </c>
      <c r="AC225">
        <f>SUM(E225:S225)</f>
        <v>116</v>
      </c>
      <c r="AD225">
        <f>IF(H225&gt;0, H225-63, 0) * 256 + I225</f>
        <v>2070</v>
      </c>
      <c r="AE225">
        <v>39</v>
      </c>
    </row>
    <row r="226" spans="1:31" x14ac:dyDescent="0.25">
      <c r="A226" t="s">
        <v>297</v>
      </c>
      <c r="B226">
        <v>22</v>
      </c>
      <c r="C226">
        <v>22</v>
      </c>
      <c r="D226">
        <v>22</v>
      </c>
      <c r="E226">
        <v>4</v>
      </c>
      <c r="F226">
        <v>18</v>
      </c>
      <c r="G226">
        <v>1</v>
      </c>
      <c r="H226">
        <v>71</v>
      </c>
      <c r="I226">
        <v>22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5</v>
      </c>
      <c r="U226">
        <v>0</v>
      </c>
      <c r="V226">
        <v>0</v>
      </c>
      <c r="W226">
        <v>117</v>
      </c>
      <c r="X226">
        <v>255</v>
      </c>
      <c r="Y226">
        <v>39</v>
      </c>
      <c r="Z226">
        <v>39.131</v>
      </c>
      <c r="AA226">
        <f>MOD(SUM(E226:S226), 255)</f>
        <v>116</v>
      </c>
      <c r="AB226">
        <f>W226-AA226</f>
        <v>1</v>
      </c>
      <c r="AC226">
        <f>SUM(E226:S226)</f>
        <v>116</v>
      </c>
      <c r="AD226">
        <f>IF(H226&gt;0, H226-63, 0) * 256 + I226</f>
        <v>2070</v>
      </c>
      <c r="AE226">
        <v>39</v>
      </c>
    </row>
    <row r="227" spans="1:31" hidden="1" x14ac:dyDescent="0.25"/>
    <row r="228" spans="1:31" hidden="1" x14ac:dyDescent="0.25">
      <c r="A228" t="s">
        <v>82</v>
      </c>
    </row>
    <row r="229" spans="1:31" x14ac:dyDescent="0.25">
      <c r="A229" t="s">
        <v>297</v>
      </c>
      <c r="B229">
        <v>22</v>
      </c>
      <c r="C229">
        <v>22</v>
      </c>
      <c r="D229">
        <v>22</v>
      </c>
      <c r="E229">
        <v>4</v>
      </c>
      <c r="F229">
        <v>18</v>
      </c>
      <c r="G229">
        <v>1</v>
      </c>
      <c r="H229">
        <v>71</v>
      </c>
      <c r="I229">
        <v>30</v>
      </c>
      <c r="J229">
        <v>252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5</v>
      </c>
      <c r="U229">
        <v>0</v>
      </c>
      <c r="V229">
        <v>0</v>
      </c>
      <c r="W229">
        <v>121</v>
      </c>
      <c r="X229">
        <v>255</v>
      </c>
      <c r="Y229">
        <v>41.3</v>
      </c>
      <c r="Z229">
        <v>41.423999999999999</v>
      </c>
      <c r="AA229">
        <f>MOD(SUM(E229:S229), 255)</f>
        <v>121</v>
      </c>
      <c r="AB229">
        <f>W229-AA229</f>
        <v>0</v>
      </c>
      <c r="AC229">
        <f>SUM(E229:S229)</f>
        <v>376</v>
      </c>
      <c r="AD229">
        <f>IF(H229&gt;0, H229-63, 0) * 256 + I229</f>
        <v>2078</v>
      </c>
      <c r="AE229">
        <v>41.3</v>
      </c>
    </row>
    <row r="230" spans="1:31" x14ac:dyDescent="0.25">
      <c r="A230" t="s">
        <v>297</v>
      </c>
      <c r="B230">
        <v>22</v>
      </c>
      <c r="C230">
        <v>22</v>
      </c>
      <c r="D230">
        <v>22</v>
      </c>
      <c r="E230">
        <v>4</v>
      </c>
      <c r="F230">
        <v>18</v>
      </c>
      <c r="G230">
        <v>1</v>
      </c>
      <c r="H230">
        <v>71</v>
      </c>
      <c r="I230">
        <v>30</v>
      </c>
      <c r="J230">
        <v>252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5</v>
      </c>
      <c r="U230">
        <v>0</v>
      </c>
      <c r="V230">
        <v>0</v>
      </c>
      <c r="W230">
        <v>121</v>
      </c>
      <c r="X230">
        <v>255</v>
      </c>
      <c r="Y230">
        <v>41.3</v>
      </c>
      <c r="Z230">
        <v>41.423999999999999</v>
      </c>
      <c r="AA230">
        <f>MOD(SUM(E230:S230), 255)</f>
        <v>121</v>
      </c>
      <c r="AB230">
        <f>W230-AA230</f>
        <v>0</v>
      </c>
      <c r="AC230">
        <f>SUM(E230:S230)</f>
        <v>376</v>
      </c>
      <c r="AD230">
        <f>IF(H230&gt;0, H230-63, 0) * 256 + I230</f>
        <v>2078</v>
      </c>
      <c r="AE230">
        <v>41.3</v>
      </c>
    </row>
    <row r="231" spans="1:31" x14ac:dyDescent="0.25">
      <c r="A231" t="s">
        <v>297</v>
      </c>
      <c r="B231">
        <v>22</v>
      </c>
      <c r="C231">
        <v>22</v>
      </c>
      <c r="D231">
        <v>22</v>
      </c>
      <c r="E231">
        <v>4</v>
      </c>
      <c r="F231">
        <v>18</v>
      </c>
      <c r="G231">
        <v>1</v>
      </c>
      <c r="H231">
        <v>71</v>
      </c>
      <c r="I231">
        <v>30</v>
      </c>
      <c r="J231">
        <v>252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5</v>
      </c>
      <c r="U231">
        <v>0</v>
      </c>
      <c r="V231">
        <v>0</v>
      </c>
      <c r="W231">
        <v>121</v>
      </c>
      <c r="X231">
        <v>255</v>
      </c>
      <c r="Y231">
        <v>41.3</v>
      </c>
      <c r="Z231">
        <v>41.423999999999999</v>
      </c>
      <c r="AA231">
        <f>MOD(SUM(E231:S231), 255)</f>
        <v>121</v>
      </c>
      <c r="AB231">
        <f>W231-AA231</f>
        <v>0</v>
      </c>
      <c r="AC231">
        <f>SUM(E231:S231)</f>
        <v>376</v>
      </c>
      <c r="AD231">
        <f>IF(H231&gt;0, H231-63, 0) * 256 + I231</f>
        <v>2078</v>
      </c>
      <c r="AE231">
        <v>41.3</v>
      </c>
    </row>
    <row r="232" spans="1:31" hidden="1" x14ac:dyDescent="0.25"/>
    <row r="233" spans="1:31" hidden="1" x14ac:dyDescent="0.25">
      <c r="A233" t="s">
        <v>84</v>
      </c>
    </row>
    <row r="234" spans="1:31" hidden="1" x14ac:dyDescent="0.25"/>
    <row r="235" spans="1:31" x14ac:dyDescent="0.25">
      <c r="A235" t="s">
        <v>297</v>
      </c>
      <c r="B235">
        <v>22</v>
      </c>
      <c r="C235">
        <v>22</v>
      </c>
      <c r="D235">
        <v>22</v>
      </c>
      <c r="E235">
        <v>4</v>
      </c>
      <c r="F235">
        <v>18</v>
      </c>
      <c r="G235">
        <v>1</v>
      </c>
      <c r="H235">
        <v>71</v>
      </c>
      <c r="I235">
        <v>39</v>
      </c>
      <c r="J235">
        <v>48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5</v>
      </c>
      <c r="U235">
        <v>0</v>
      </c>
      <c r="V235">
        <v>0</v>
      </c>
      <c r="W235">
        <v>182</v>
      </c>
      <c r="X235">
        <v>255</v>
      </c>
      <c r="Y235">
        <v>43.4</v>
      </c>
      <c r="Z235">
        <v>43.667999999999999</v>
      </c>
      <c r="AA235">
        <f>MOD(SUM(E235:S235), 255)</f>
        <v>181</v>
      </c>
      <c r="AB235">
        <f>W235-AA235</f>
        <v>1</v>
      </c>
      <c r="AC235">
        <f>SUM(E235:S235)</f>
        <v>181</v>
      </c>
      <c r="AD235">
        <f>IF(H235&gt;0, H235-63, 0) * 256 + I235</f>
        <v>2087</v>
      </c>
      <c r="AE235">
        <v>43.4</v>
      </c>
    </row>
    <row r="236" spans="1:31" x14ac:dyDescent="0.25">
      <c r="A236" t="s">
        <v>297</v>
      </c>
      <c r="B236">
        <v>22</v>
      </c>
      <c r="C236">
        <v>22</v>
      </c>
      <c r="D236">
        <v>22</v>
      </c>
      <c r="E236">
        <v>4</v>
      </c>
      <c r="F236">
        <v>18</v>
      </c>
      <c r="G236">
        <v>1</v>
      </c>
      <c r="H236">
        <v>71</v>
      </c>
      <c r="I236">
        <v>39</v>
      </c>
      <c r="J236">
        <v>148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5</v>
      </c>
      <c r="U236">
        <v>0</v>
      </c>
      <c r="V236">
        <v>0</v>
      </c>
      <c r="W236">
        <v>26</v>
      </c>
      <c r="X236">
        <v>255</v>
      </c>
      <c r="Y236">
        <v>43.4</v>
      </c>
      <c r="Z236">
        <v>43.667999999999999</v>
      </c>
      <c r="AA236">
        <f>MOD(SUM(E236:S236), 255)</f>
        <v>26</v>
      </c>
      <c r="AB236">
        <f>W236-AA236</f>
        <v>0</v>
      </c>
      <c r="AC236">
        <f>SUM(E236:S236)</f>
        <v>281</v>
      </c>
      <c r="AD236">
        <f>IF(H236&gt;0, H236-63, 0) * 256 + I236</f>
        <v>2087</v>
      </c>
      <c r="AE236">
        <v>43.4</v>
      </c>
    </row>
    <row r="237" spans="1:31" x14ac:dyDescent="0.25">
      <c r="A237" t="s">
        <v>297</v>
      </c>
      <c r="B237">
        <v>22</v>
      </c>
      <c r="C237">
        <v>22</v>
      </c>
      <c r="D237">
        <v>22</v>
      </c>
      <c r="E237">
        <v>4</v>
      </c>
      <c r="F237">
        <v>18</v>
      </c>
      <c r="G237">
        <v>1</v>
      </c>
      <c r="H237">
        <v>71</v>
      </c>
      <c r="I237">
        <v>39</v>
      </c>
      <c r="J237">
        <v>48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5</v>
      </c>
      <c r="U237">
        <v>0</v>
      </c>
      <c r="V237">
        <v>0</v>
      </c>
      <c r="W237">
        <v>182</v>
      </c>
      <c r="X237">
        <v>255</v>
      </c>
      <c r="Y237">
        <v>43.4</v>
      </c>
      <c r="Z237">
        <v>43.667999999999999</v>
      </c>
      <c r="AA237">
        <f>MOD(SUM(E237:S237), 255)</f>
        <v>181</v>
      </c>
      <c r="AB237">
        <f>W237-AA237</f>
        <v>1</v>
      </c>
      <c r="AC237">
        <f>SUM(E237:S237)</f>
        <v>181</v>
      </c>
      <c r="AD237">
        <f>IF(H237&gt;0, H237-63, 0) * 256 + I237</f>
        <v>2087</v>
      </c>
      <c r="AE237">
        <v>43.4</v>
      </c>
    </row>
    <row r="238" spans="1:31" hidden="1" x14ac:dyDescent="0.25"/>
    <row r="239" spans="1:31" hidden="1" x14ac:dyDescent="0.25">
      <c r="A239" t="s">
        <v>87</v>
      </c>
    </row>
    <row r="240" spans="1:31" hidden="1" x14ac:dyDescent="0.25"/>
    <row r="241" spans="1:31" x14ac:dyDescent="0.25">
      <c r="A241" t="s">
        <v>297</v>
      </c>
      <c r="B241">
        <v>22</v>
      </c>
      <c r="C241">
        <v>22</v>
      </c>
      <c r="D241">
        <v>22</v>
      </c>
      <c r="E241">
        <v>4</v>
      </c>
      <c r="F241">
        <v>18</v>
      </c>
      <c r="G241">
        <v>1</v>
      </c>
      <c r="H241">
        <v>71</v>
      </c>
      <c r="I241">
        <v>48</v>
      </c>
      <c r="J241">
        <v>244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5</v>
      </c>
      <c r="U241">
        <v>0</v>
      </c>
      <c r="V241">
        <v>0</v>
      </c>
      <c r="W241">
        <v>131</v>
      </c>
      <c r="X241">
        <v>255</v>
      </c>
      <c r="Y241">
        <v>45.8</v>
      </c>
      <c r="Z241">
        <v>46.107999999999997</v>
      </c>
      <c r="AA241">
        <f>MOD(SUM(E241:S241), 255)</f>
        <v>131</v>
      </c>
      <c r="AB241">
        <f>W241-AA241</f>
        <v>0</v>
      </c>
      <c r="AC241">
        <f>SUM(E241:S241)</f>
        <v>386</v>
      </c>
      <c r="AD241">
        <f>IF(H241&gt;0, H241-63, 0) * 256 + I241</f>
        <v>2096</v>
      </c>
      <c r="AE241">
        <v>45.8</v>
      </c>
    </row>
    <row r="242" spans="1:31" x14ac:dyDescent="0.25">
      <c r="A242" t="s">
        <v>297</v>
      </c>
      <c r="B242">
        <v>22</v>
      </c>
      <c r="C242">
        <v>22</v>
      </c>
      <c r="D242">
        <v>22</v>
      </c>
      <c r="E242">
        <v>4</v>
      </c>
      <c r="F242">
        <v>18</v>
      </c>
      <c r="G242">
        <v>1</v>
      </c>
      <c r="H242">
        <v>71</v>
      </c>
      <c r="I242">
        <v>48</v>
      </c>
      <c r="J242">
        <v>144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5</v>
      </c>
      <c r="U242">
        <v>0</v>
      </c>
      <c r="V242">
        <v>0</v>
      </c>
      <c r="W242">
        <v>31</v>
      </c>
      <c r="X242">
        <v>255</v>
      </c>
      <c r="Y242">
        <v>45.8</v>
      </c>
      <c r="Z242">
        <v>46.107999999999997</v>
      </c>
      <c r="AA242">
        <f>MOD(SUM(E242:S242), 255)</f>
        <v>31</v>
      </c>
      <c r="AB242">
        <f>W242-AA242</f>
        <v>0</v>
      </c>
      <c r="AC242">
        <f>SUM(E242:S242)</f>
        <v>286</v>
      </c>
      <c r="AD242">
        <f>IF(H242&gt;0, H242-63, 0) * 256 + I242</f>
        <v>2096</v>
      </c>
      <c r="AE242">
        <v>45.8</v>
      </c>
    </row>
    <row r="243" spans="1:31" x14ac:dyDescent="0.25">
      <c r="A243" t="s">
        <v>297</v>
      </c>
      <c r="B243">
        <v>22</v>
      </c>
      <c r="C243">
        <v>22</v>
      </c>
      <c r="D243">
        <v>22</v>
      </c>
      <c r="E243">
        <v>4</v>
      </c>
      <c r="F243">
        <v>18</v>
      </c>
      <c r="G243">
        <v>1</v>
      </c>
      <c r="H243">
        <v>71</v>
      </c>
      <c r="I243">
        <v>48</v>
      </c>
      <c r="J243">
        <v>144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5</v>
      </c>
      <c r="U243">
        <v>0</v>
      </c>
      <c r="V243">
        <v>0</v>
      </c>
      <c r="W243">
        <v>31</v>
      </c>
      <c r="X243">
        <v>255</v>
      </c>
      <c r="Y243">
        <v>45.8</v>
      </c>
      <c r="Z243">
        <v>46.107999999999997</v>
      </c>
      <c r="AA243">
        <f>MOD(SUM(E243:S243), 255)</f>
        <v>31</v>
      </c>
      <c r="AB243">
        <f>W243-AA243</f>
        <v>0</v>
      </c>
      <c r="AC243">
        <f>SUM(E243:S243)</f>
        <v>286</v>
      </c>
      <c r="AD243">
        <f>IF(H243&gt;0, H243-63, 0) * 256 + I243</f>
        <v>2096</v>
      </c>
      <c r="AE243">
        <v>45.8</v>
      </c>
    </row>
    <row r="244" spans="1:31" hidden="1" x14ac:dyDescent="0.25"/>
    <row r="245" spans="1:31" hidden="1" x14ac:dyDescent="0.25">
      <c r="A245" t="s">
        <v>90</v>
      </c>
    </row>
    <row r="246" spans="1:31" hidden="1" x14ac:dyDescent="0.25"/>
    <row r="247" spans="1:31" x14ac:dyDescent="0.25">
      <c r="A247" t="s">
        <v>297</v>
      </c>
      <c r="B247">
        <v>22</v>
      </c>
      <c r="C247">
        <v>22</v>
      </c>
      <c r="D247">
        <v>22</v>
      </c>
      <c r="E247">
        <v>4</v>
      </c>
      <c r="F247">
        <v>18</v>
      </c>
      <c r="G247">
        <v>1</v>
      </c>
      <c r="H247">
        <v>71</v>
      </c>
      <c r="I247">
        <v>54</v>
      </c>
      <c r="J247">
        <v>108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5</v>
      </c>
      <c r="U247">
        <v>0</v>
      </c>
      <c r="V247">
        <v>0</v>
      </c>
      <c r="W247">
        <v>1</v>
      </c>
      <c r="X247">
        <v>255</v>
      </c>
      <c r="Y247">
        <v>47.3</v>
      </c>
      <c r="Z247">
        <v>47.570999999999998</v>
      </c>
      <c r="AA247">
        <f>MOD(SUM(E247:S247), 255)</f>
        <v>1</v>
      </c>
      <c r="AB247">
        <f>W247-AA247</f>
        <v>0</v>
      </c>
      <c r="AC247">
        <f>SUM(E247:S247)</f>
        <v>256</v>
      </c>
      <c r="AD247">
        <f>IF(H247&gt;0, H247-63, 0) * 256 + I247</f>
        <v>2102</v>
      </c>
      <c r="AE247">
        <v>47.3</v>
      </c>
    </row>
    <row r="248" spans="1:31" x14ac:dyDescent="0.25">
      <c r="A248" t="s">
        <v>297</v>
      </c>
      <c r="B248">
        <v>22</v>
      </c>
      <c r="C248">
        <v>22</v>
      </c>
      <c r="D248">
        <v>22</v>
      </c>
      <c r="E248">
        <v>4</v>
      </c>
      <c r="F248">
        <v>18</v>
      </c>
      <c r="G248">
        <v>1</v>
      </c>
      <c r="H248">
        <v>71</v>
      </c>
      <c r="I248">
        <v>54</v>
      </c>
      <c r="J248">
        <v>8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5</v>
      </c>
      <c r="U248">
        <v>0</v>
      </c>
      <c r="V248">
        <v>0</v>
      </c>
      <c r="W248">
        <v>157</v>
      </c>
      <c r="X248">
        <v>255</v>
      </c>
      <c r="Y248">
        <v>47.3</v>
      </c>
      <c r="Z248">
        <v>47.570999999999998</v>
      </c>
      <c r="AA248">
        <f>MOD(SUM(E248:S248), 255)</f>
        <v>156</v>
      </c>
      <c r="AB248">
        <f>W248-AA248</f>
        <v>1</v>
      </c>
      <c r="AC248">
        <f>SUM(E248:S248)</f>
        <v>156</v>
      </c>
      <c r="AD248">
        <f>IF(H248&gt;0, H248-63, 0) * 256 + I248</f>
        <v>2102</v>
      </c>
      <c r="AE248">
        <v>47.3</v>
      </c>
    </row>
    <row r="249" spans="1:31" x14ac:dyDescent="0.25">
      <c r="A249" t="s">
        <v>297</v>
      </c>
      <c r="B249">
        <v>22</v>
      </c>
      <c r="C249">
        <v>22</v>
      </c>
      <c r="D249">
        <v>22</v>
      </c>
      <c r="E249">
        <v>4</v>
      </c>
      <c r="F249">
        <v>18</v>
      </c>
      <c r="G249">
        <v>1</v>
      </c>
      <c r="H249">
        <v>71</v>
      </c>
      <c r="I249">
        <v>54</v>
      </c>
      <c r="J249">
        <v>8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5</v>
      </c>
      <c r="U249">
        <v>0</v>
      </c>
      <c r="V249">
        <v>0</v>
      </c>
      <c r="W249">
        <v>157</v>
      </c>
      <c r="X249">
        <v>255</v>
      </c>
      <c r="Y249">
        <v>47.3</v>
      </c>
      <c r="Z249">
        <v>47.570999999999998</v>
      </c>
      <c r="AA249">
        <f>MOD(SUM(E249:S249), 255)</f>
        <v>156</v>
      </c>
      <c r="AB249">
        <f>W249-AA249</f>
        <v>1</v>
      </c>
      <c r="AC249">
        <f>SUM(E249:S249)</f>
        <v>156</v>
      </c>
      <c r="AD249">
        <f>IF(H249&gt;0, H249-63, 0) * 256 + I249</f>
        <v>2102</v>
      </c>
      <c r="AE249">
        <v>47.3</v>
      </c>
    </row>
    <row r="250" spans="1:31" hidden="1" x14ac:dyDescent="0.25"/>
    <row r="251" spans="1:31" hidden="1" x14ac:dyDescent="0.25">
      <c r="A251" t="s">
        <v>93</v>
      </c>
    </row>
    <row r="252" spans="1:31" hidden="1" x14ac:dyDescent="0.25"/>
    <row r="253" spans="1:31" x14ac:dyDescent="0.25">
      <c r="A253" t="s">
        <v>297</v>
      </c>
      <c r="B253">
        <v>22</v>
      </c>
      <c r="C253">
        <v>22</v>
      </c>
      <c r="D253">
        <v>22</v>
      </c>
      <c r="E253">
        <v>4</v>
      </c>
      <c r="F253">
        <v>18</v>
      </c>
      <c r="G253">
        <v>1</v>
      </c>
      <c r="H253">
        <v>71</v>
      </c>
      <c r="I253">
        <v>61</v>
      </c>
      <c r="J253">
        <v>16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5</v>
      </c>
      <c r="U253">
        <v>0</v>
      </c>
      <c r="V253">
        <v>0</v>
      </c>
      <c r="W253">
        <v>172</v>
      </c>
      <c r="X253">
        <v>255</v>
      </c>
      <c r="Y253">
        <v>48.9</v>
      </c>
      <c r="Z253">
        <v>49.23</v>
      </c>
      <c r="AA253">
        <f>MOD(SUM(E253:S253), 255)</f>
        <v>171</v>
      </c>
      <c r="AB253">
        <f>W253-AA253</f>
        <v>1</v>
      </c>
      <c r="AC253">
        <f>SUM(E253:S253)</f>
        <v>171</v>
      </c>
      <c r="AD253">
        <f>IF(H253&gt;0, H253-63, 0) * 256 + I253</f>
        <v>2109</v>
      </c>
      <c r="AE253">
        <v>48.9</v>
      </c>
    </row>
    <row r="254" spans="1:31" x14ac:dyDescent="0.25">
      <c r="A254" t="s">
        <v>297</v>
      </c>
      <c r="B254">
        <v>22</v>
      </c>
      <c r="C254">
        <v>22</v>
      </c>
      <c r="D254">
        <v>22</v>
      </c>
      <c r="E254">
        <v>4</v>
      </c>
      <c r="F254">
        <v>18</v>
      </c>
      <c r="G254">
        <v>1</v>
      </c>
      <c r="H254">
        <v>71</v>
      </c>
      <c r="I254">
        <v>61</v>
      </c>
      <c r="J254">
        <v>16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5</v>
      </c>
      <c r="U254">
        <v>0</v>
      </c>
      <c r="V254">
        <v>0</v>
      </c>
      <c r="W254">
        <v>172</v>
      </c>
      <c r="X254">
        <v>255</v>
      </c>
      <c r="Y254">
        <v>48.9</v>
      </c>
      <c r="Z254">
        <v>49.23</v>
      </c>
      <c r="AA254">
        <f>MOD(SUM(E254:S254), 255)</f>
        <v>171</v>
      </c>
      <c r="AB254">
        <f>W254-AA254</f>
        <v>1</v>
      </c>
      <c r="AC254">
        <f>SUM(E254:S254)</f>
        <v>171</v>
      </c>
      <c r="AD254">
        <f>IF(H254&gt;0, H254-63, 0) * 256 + I254</f>
        <v>2109</v>
      </c>
      <c r="AE254">
        <v>48.9</v>
      </c>
    </row>
    <row r="255" spans="1:31" x14ac:dyDescent="0.25">
      <c r="A255" t="s">
        <v>297</v>
      </c>
      <c r="B255">
        <v>22</v>
      </c>
      <c r="C255">
        <v>22</v>
      </c>
      <c r="D255">
        <v>22</v>
      </c>
      <c r="E255">
        <v>4</v>
      </c>
      <c r="F255">
        <v>18</v>
      </c>
      <c r="G255">
        <v>1</v>
      </c>
      <c r="H255">
        <v>71</v>
      </c>
      <c r="I255">
        <v>61</v>
      </c>
      <c r="J255">
        <v>16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5</v>
      </c>
      <c r="U255">
        <v>0</v>
      </c>
      <c r="V255">
        <v>0</v>
      </c>
      <c r="W255">
        <v>172</v>
      </c>
      <c r="X255">
        <v>255</v>
      </c>
      <c r="Y255">
        <v>48.9</v>
      </c>
      <c r="Z255">
        <v>49.23</v>
      </c>
      <c r="AA255">
        <f>MOD(SUM(E255:S255), 255)</f>
        <v>171</v>
      </c>
      <c r="AB255">
        <f>W255-AA255</f>
        <v>1</v>
      </c>
      <c r="AC255">
        <f>SUM(E255:S255)</f>
        <v>171</v>
      </c>
      <c r="AD255">
        <f>IF(H255&gt;0, H255-63, 0) * 256 + I255</f>
        <v>2109</v>
      </c>
      <c r="AE255">
        <v>48.9</v>
      </c>
    </row>
    <row r="256" spans="1:31" hidden="1" x14ac:dyDescent="0.25"/>
    <row r="257" spans="1:31" hidden="1" x14ac:dyDescent="0.25">
      <c r="A257" t="s">
        <v>95</v>
      </c>
    </row>
    <row r="258" spans="1:31" hidden="1" x14ac:dyDescent="0.25"/>
    <row r="259" spans="1:31" x14ac:dyDescent="0.25">
      <c r="A259" t="s">
        <v>297</v>
      </c>
      <c r="B259">
        <v>22</v>
      </c>
      <c r="C259">
        <v>22</v>
      </c>
      <c r="D259">
        <v>22</v>
      </c>
      <c r="E259">
        <v>4</v>
      </c>
      <c r="F259">
        <v>18</v>
      </c>
      <c r="G259">
        <v>1</v>
      </c>
      <c r="H259">
        <v>71</v>
      </c>
      <c r="I259">
        <v>66</v>
      </c>
      <c r="J259">
        <v>236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5</v>
      </c>
      <c r="U259">
        <v>0</v>
      </c>
      <c r="V259">
        <v>0</v>
      </c>
      <c r="W259">
        <v>141</v>
      </c>
      <c r="X259">
        <v>255</v>
      </c>
      <c r="Y259">
        <v>50.5</v>
      </c>
      <c r="Z259">
        <v>50.84</v>
      </c>
      <c r="AA259">
        <f>MOD(SUM(E259:S259), 255)</f>
        <v>141</v>
      </c>
      <c r="AB259">
        <f>W259-AA259</f>
        <v>0</v>
      </c>
      <c r="AC259">
        <f>SUM(E259:S259)</f>
        <v>396</v>
      </c>
      <c r="AD259">
        <f>IF(H259&gt;0, H259-63, 0) * 256 + I259</f>
        <v>2114</v>
      </c>
      <c r="AE259">
        <v>50.5</v>
      </c>
    </row>
    <row r="260" spans="1:31" x14ac:dyDescent="0.25">
      <c r="A260" t="s">
        <v>297</v>
      </c>
      <c r="B260">
        <v>22</v>
      </c>
      <c r="C260">
        <v>22</v>
      </c>
      <c r="D260">
        <v>22</v>
      </c>
      <c r="E260">
        <v>4</v>
      </c>
      <c r="F260">
        <v>18</v>
      </c>
      <c r="G260">
        <v>1</v>
      </c>
      <c r="H260">
        <v>71</v>
      </c>
      <c r="I260">
        <v>66</v>
      </c>
      <c r="J260">
        <v>236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5</v>
      </c>
      <c r="U260">
        <v>0</v>
      </c>
      <c r="V260">
        <v>0</v>
      </c>
      <c r="W260">
        <v>141</v>
      </c>
      <c r="X260">
        <v>255</v>
      </c>
      <c r="Y260">
        <v>50.5</v>
      </c>
      <c r="Z260">
        <v>50.84</v>
      </c>
      <c r="AA260">
        <f>MOD(SUM(E260:S260), 255)</f>
        <v>141</v>
      </c>
      <c r="AB260">
        <f>W260-AA260</f>
        <v>0</v>
      </c>
      <c r="AC260">
        <f>SUM(E260:S260)</f>
        <v>396</v>
      </c>
      <c r="AD260">
        <f>IF(H260&gt;0, H260-63, 0) * 256 + I260</f>
        <v>2114</v>
      </c>
      <c r="AE260">
        <v>50.5</v>
      </c>
    </row>
    <row r="261" spans="1:31" x14ac:dyDescent="0.25">
      <c r="A261" t="s">
        <v>297</v>
      </c>
      <c r="B261">
        <v>22</v>
      </c>
      <c r="C261">
        <v>22</v>
      </c>
      <c r="D261">
        <v>22</v>
      </c>
      <c r="E261">
        <v>4</v>
      </c>
      <c r="F261">
        <v>18</v>
      </c>
      <c r="G261">
        <v>1</v>
      </c>
      <c r="H261">
        <v>71</v>
      </c>
      <c r="I261">
        <v>66</v>
      </c>
      <c r="J261">
        <v>236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5</v>
      </c>
      <c r="U261">
        <v>0</v>
      </c>
      <c r="V261">
        <v>0</v>
      </c>
      <c r="W261">
        <v>141</v>
      </c>
      <c r="X261">
        <v>255</v>
      </c>
      <c r="Y261">
        <v>50.5</v>
      </c>
      <c r="Z261">
        <v>50.84</v>
      </c>
      <c r="AA261">
        <f>MOD(SUM(E261:S261), 255)</f>
        <v>141</v>
      </c>
      <c r="AB261">
        <f>W261-AA261</f>
        <v>0</v>
      </c>
      <c r="AC261">
        <f>SUM(E261:S261)</f>
        <v>396</v>
      </c>
      <c r="AD261">
        <f>IF(H261&gt;0, H261-63, 0) * 256 + I261</f>
        <v>2114</v>
      </c>
      <c r="AE261">
        <v>50.5</v>
      </c>
    </row>
    <row r="262" spans="1:31" hidden="1" x14ac:dyDescent="0.25"/>
    <row r="263" spans="1:31" hidden="1" x14ac:dyDescent="0.25">
      <c r="A263" t="s">
        <v>97</v>
      </c>
    </row>
    <row r="264" spans="1:31" hidden="1" x14ac:dyDescent="0.25"/>
    <row r="265" spans="1:31" x14ac:dyDescent="0.25">
      <c r="A265" t="s">
        <v>297</v>
      </c>
      <c r="B265">
        <v>22</v>
      </c>
      <c r="C265">
        <v>22</v>
      </c>
      <c r="D265">
        <v>22</v>
      </c>
      <c r="E265">
        <v>4</v>
      </c>
      <c r="F265">
        <v>18</v>
      </c>
      <c r="G265">
        <v>1</v>
      </c>
      <c r="H265">
        <v>71</v>
      </c>
      <c r="I265">
        <v>74</v>
      </c>
      <c r="J265">
        <v>188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5</v>
      </c>
      <c r="U265">
        <v>0</v>
      </c>
      <c r="V265">
        <v>0</v>
      </c>
      <c r="W265">
        <v>101</v>
      </c>
      <c r="X265">
        <v>255</v>
      </c>
      <c r="Y265">
        <v>52.5</v>
      </c>
      <c r="Z265">
        <v>52.841000000000001</v>
      </c>
      <c r="AA265">
        <f>MOD(SUM(E265:S265), 255)</f>
        <v>101</v>
      </c>
      <c r="AB265">
        <f>W265-AA265</f>
        <v>0</v>
      </c>
      <c r="AC265">
        <f>SUM(E265:S265)</f>
        <v>356</v>
      </c>
      <c r="AD265">
        <f>IF(H265&gt;0, H265-63, 0) * 256 + I265</f>
        <v>2122</v>
      </c>
      <c r="AE265">
        <v>52.5</v>
      </c>
    </row>
    <row r="266" spans="1:31" x14ac:dyDescent="0.25">
      <c r="A266" t="s">
        <v>297</v>
      </c>
      <c r="B266">
        <v>22</v>
      </c>
      <c r="C266">
        <v>22</v>
      </c>
      <c r="D266">
        <v>22</v>
      </c>
      <c r="E266">
        <v>4</v>
      </c>
      <c r="F266">
        <v>18</v>
      </c>
      <c r="G266">
        <v>1</v>
      </c>
      <c r="H266">
        <v>71</v>
      </c>
      <c r="I266">
        <v>74</v>
      </c>
      <c r="J266">
        <v>188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5</v>
      </c>
      <c r="U266">
        <v>0</v>
      </c>
      <c r="V266">
        <v>0</v>
      </c>
      <c r="W266">
        <v>101</v>
      </c>
      <c r="X266">
        <v>255</v>
      </c>
      <c r="Y266">
        <v>52.5</v>
      </c>
      <c r="Z266">
        <v>52.841000000000001</v>
      </c>
      <c r="AA266">
        <f>MOD(SUM(E266:S266), 255)</f>
        <v>101</v>
      </c>
      <c r="AB266">
        <f>W266-AA266</f>
        <v>0</v>
      </c>
      <c r="AC266">
        <f>SUM(E266:S266)</f>
        <v>356</v>
      </c>
      <c r="AD266">
        <f>IF(H266&gt;0, H266-63, 0) * 256 + I266</f>
        <v>2122</v>
      </c>
      <c r="AE266">
        <v>52.5</v>
      </c>
    </row>
    <row r="267" spans="1:31" x14ac:dyDescent="0.25">
      <c r="A267" t="s">
        <v>297</v>
      </c>
      <c r="B267">
        <v>22</v>
      </c>
      <c r="C267">
        <v>22</v>
      </c>
      <c r="D267">
        <v>22</v>
      </c>
      <c r="E267">
        <v>4</v>
      </c>
      <c r="F267">
        <v>18</v>
      </c>
      <c r="G267">
        <v>1</v>
      </c>
      <c r="H267">
        <v>71</v>
      </c>
      <c r="I267">
        <v>75</v>
      </c>
      <c r="J267">
        <v>32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5</v>
      </c>
      <c r="U267">
        <v>0</v>
      </c>
      <c r="V267">
        <v>0</v>
      </c>
      <c r="W267">
        <v>202</v>
      </c>
      <c r="X267">
        <v>255</v>
      </c>
      <c r="Y267">
        <v>52.5</v>
      </c>
      <c r="Z267">
        <v>52.841000000000001</v>
      </c>
      <c r="AA267">
        <f>MOD(SUM(E267:S267), 255)</f>
        <v>201</v>
      </c>
      <c r="AB267">
        <f>W267-AA267</f>
        <v>1</v>
      </c>
      <c r="AC267">
        <f>SUM(E267:S267)</f>
        <v>201</v>
      </c>
      <c r="AD267">
        <f>IF(H267&gt;0, H267-63, 0) * 256 + I267</f>
        <v>2123</v>
      </c>
      <c r="AE267">
        <v>52.5</v>
      </c>
    </row>
    <row r="268" spans="1:31" hidden="1" x14ac:dyDescent="0.25"/>
    <row r="269" spans="1:31" hidden="1" x14ac:dyDescent="0.25">
      <c r="A269" t="s">
        <v>100</v>
      </c>
    </row>
    <row r="270" spans="1:31" hidden="1" x14ac:dyDescent="0.25"/>
    <row r="271" spans="1:31" x14ac:dyDescent="0.25">
      <c r="A271" t="s">
        <v>297</v>
      </c>
      <c r="B271">
        <v>22</v>
      </c>
      <c r="C271">
        <v>22</v>
      </c>
      <c r="D271">
        <v>22</v>
      </c>
      <c r="E271">
        <v>4</v>
      </c>
      <c r="F271">
        <v>18</v>
      </c>
      <c r="G271">
        <v>1</v>
      </c>
      <c r="H271">
        <v>71</v>
      </c>
      <c r="I271">
        <v>86</v>
      </c>
      <c r="J271">
        <v>16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5</v>
      </c>
      <c r="U271">
        <v>0</v>
      </c>
      <c r="V271">
        <v>0</v>
      </c>
      <c r="W271">
        <v>197</v>
      </c>
      <c r="X271">
        <v>255</v>
      </c>
      <c r="Y271">
        <v>55.4</v>
      </c>
      <c r="Z271">
        <v>55.817</v>
      </c>
      <c r="AA271">
        <f>MOD(SUM(E271:S271), 255)</f>
        <v>196</v>
      </c>
      <c r="AB271">
        <f>W271-AA271</f>
        <v>1</v>
      </c>
      <c r="AC271">
        <f>SUM(E271:S271)</f>
        <v>196</v>
      </c>
      <c r="AD271">
        <f>IF(H271&gt;0, H271-63, 0) * 256 + I271</f>
        <v>2134</v>
      </c>
      <c r="AE271">
        <v>55.4</v>
      </c>
    </row>
    <row r="272" spans="1:31" x14ac:dyDescent="0.25">
      <c r="A272" t="s">
        <v>297</v>
      </c>
      <c r="B272">
        <v>22</v>
      </c>
      <c r="C272">
        <v>22</v>
      </c>
      <c r="D272">
        <v>22</v>
      </c>
      <c r="E272">
        <v>4</v>
      </c>
      <c r="F272">
        <v>18</v>
      </c>
      <c r="G272">
        <v>1</v>
      </c>
      <c r="H272">
        <v>71</v>
      </c>
      <c r="I272">
        <v>86</v>
      </c>
      <c r="J272">
        <v>16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5</v>
      </c>
      <c r="U272">
        <v>0</v>
      </c>
      <c r="V272">
        <v>0</v>
      </c>
      <c r="W272">
        <v>197</v>
      </c>
      <c r="X272">
        <v>255</v>
      </c>
      <c r="Y272">
        <v>55.4</v>
      </c>
      <c r="Z272">
        <v>55.817</v>
      </c>
      <c r="AA272">
        <f>MOD(SUM(E272:S272), 255)</f>
        <v>196</v>
      </c>
      <c r="AB272">
        <f>W272-AA272</f>
        <v>1</v>
      </c>
      <c r="AC272">
        <f>SUM(E272:S272)</f>
        <v>196</v>
      </c>
      <c r="AD272">
        <f>IF(H272&gt;0, H272-63, 0) * 256 + I272</f>
        <v>2134</v>
      </c>
      <c r="AE272">
        <v>55.4</v>
      </c>
    </row>
    <row r="273" spans="1:31" x14ac:dyDescent="0.25">
      <c r="A273" t="s">
        <v>297</v>
      </c>
      <c r="B273">
        <v>22</v>
      </c>
      <c r="C273">
        <v>22</v>
      </c>
      <c r="D273">
        <v>22</v>
      </c>
      <c r="E273">
        <v>4</v>
      </c>
      <c r="F273">
        <v>18</v>
      </c>
      <c r="G273">
        <v>1</v>
      </c>
      <c r="H273">
        <v>71</v>
      </c>
      <c r="I273">
        <v>86</v>
      </c>
      <c r="J273">
        <v>16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5</v>
      </c>
      <c r="U273">
        <v>0</v>
      </c>
      <c r="V273">
        <v>0</v>
      </c>
      <c r="W273">
        <v>197</v>
      </c>
      <c r="X273">
        <v>255</v>
      </c>
      <c r="Y273">
        <v>55.4</v>
      </c>
      <c r="Z273">
        <v>55.817</v>
      </c>
      <c r="AA273">
        <f>MOD(SUM(E273:S273), 255)</f>
        <v>196</v>
      </c>
      <c r="AB273">
        <f>W273-AA273</f>
        <v>1</v>
      </c>
      <c r="AC273">
        <f>SUM(E273:S273)</f>
        <v>196</v>
      </c>
      <c r="AD273">
        <f>IF(H273&gt;0, H273-63, 0) * 256 + I273</f>
        <v>2134</v>
      </c>
      <c r="AE273">
        <v>55.4</v>
      </c>
    </row>
    <row r="274" spans="1:31" hidden="1" x14ac:dyDescent="0.25"/>
    <row r="275" spans="1:31" hidden="1" x14ac:dyDescent="0.25">
      <c r="A275" t="s">
        <v>102</v>
      </c>
    </row>
    <row r="276" spans="1:31" hidden="1" x14ac:dyDescent="0.25"/>
    <row r="277" spans="1:31" x14ac:dyDescent="0.25">
      <c r="A277" t="s">
        <v>297</v>
      </c>
      <c r="B277">
        <v>22</v>
      </c>
      <c r="C277">
        <v>22</v>
      </c>
      <c r="D277">
        <v>22</v>
      </c>
      <c r="E277">
        <v>4</v>
      </c>
      <c r="F277">
        <v>18</v>
      </c>
      <c r="G277">
        <v>1</v>
      </c>
      <c r="H277">
        <v>71</v>
      </c>
      <c r="I277">
        <v>98</v>
      </c>
      <c r="J277">
        <v>244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5</v>
      </c>
      <c r="U277">
        <v>0</v>
      </c>
      <c r="V277">
        <v>0</v>
      </c>
      <c r="W277">
        <v>181</v>
      </c>
      <c r="X277">
        <v>255</v>
      </c>
      <c r="Y277">
        <v>58.7</v>
      </c>
      <c r="Z277">
        <v>59.183999999999997</v>
      </c>
      <c r="AA277">
        <f>MOD(SUM(E277:S277), 255)</f>
        <v>181</v>
      </c>
      <c r="AB277">
        <f>W277-AA277</f>
        <v>0</v>
      </c>
      <c r="AC277">
        <f>SUM(E277:S277)</f>
        <v>436</v>
      </c>
      <c r="AD277">
        <f>IF(H277&gt;0, H277-63, 0) * 256 + I277</f>
        <v>2146</v>
      </c>
      <c r="AE277">
        <v>58.7</v>
      </c>
    </row>
    <row r="278" spans="1:31" x14ac:dyDescent="0.25">
      <c r="A278" t="s">
        <v>297</v>
      </c>
      <c r="B278">
        <v>22</v>
      </c>
      <c r="C278">
        <v>22</v>
      </c>
      <c r="D278">
        <v>22</v>
      </c>
      <c r="E278">
        <v>4</v>
      </c>
      <c r="F278">
        <v>18</v>
      </c>
      <c r="G278">
        <v>1</v>
      </c>
      <c r="H278">
        <v>71</v>
      </c>
      <c r="I278">
        <v>98</v>
      </c>
      <c r="J278">
        <v>244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5</v>
      </c>
      <c r="U278">
        <v>0</v>
      </c>
      <c r="V278">
        <v>0</v>
      </c>
      <c r="W278">
        <v>181</v>
      </c>
      <c r="X278">
        <v>255</v>
      </c>
      <c r="Y278">
        <v>58.7</v>
      </c>
      <c r="Z278">
        <v>59.183999999999997</v>
      </c>
      <c r="AA278">
        <f>MOD(SUM(E278:S278), 255)</f>
        <v>181</v>
      </c>
      <c r="AB278">
        <f>W278-AA278</f>
        <v>0</v>
      </c>
      <c r="AC278">
        <f>SUM(E278:S278)</f>
        <v>436</v>
      </c>
      <c r="AD278">
        <f>IF(H278&gt;0, H278-63, 0) * 256 + I278</f>
        <v>2146</v>
      </c>
      <c r="AE278">
        <v>58.7</v>
      </c>
    </row>
    <row r="279" spans="1:31" x14ac:dyDescent="0.25">
      <c r="A279" t="s">
        <v>297</v>
      </c>
      <c r="B279">
        <v>22</v>
      </c>
      <c r="C279">
        <v>22</v>
      </c>
      <c r="D279">
        <v>22</v>
      </c>
      <c r="E279">
        <v>4</v>
      </c>
      <c r="F279">
        <v>18</v>
      </c>
      <c r="G279">
        <v>1</v>
      </c>
      <c r="H279">
        <v>71</v>
      </c>
      <c r="I279">
        <v>98</v>
      </c>
      <c r="J279">
        <v>244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5</v>
      </c>
      <c r="U279">
        <v>0</v>
      </c>
      <c r="V279">
        <v>0</v>
      </c>
      <c r="W279">
        <v>181</v>
      </c>
      <c r="X279">
        <v>255</v>
      </c>
      <c r="Y279">
        <v>58.7</v>
      </c>
      <c r="Z279">
        <v>59.183999999999997</v>
      </c>
      <c r="AA279">
        <f>MOD(SUM(E279:S279), 255)</f>
        <v>181</v>
      </c>
      <c r="AB279">
        <f>W279-AA279</f>
        <v>0</v>
      </c>
      <c r="AC279">
        <f>SUM(E279:S279)</f>
        <v>436</v>
      </c>
      <c r="AD279">
        <f>IF(H279&gt;0, H279-63, 0) * 256 + I279</f>
        <v>2146</v>
      </c>
      <c r="AE279">
        <v>58.7</v>
      </c>
    </row>
    <row r="280" spans="1:31" hidden="1" x14ac:dyDescent="0.25"/>
    <row r="281" spans="1:31" hidden="1" x14ac:dyDescent="0.25">
      <c r="A281" t="s">
        <v>104</v>
      </c>
    </row>
    <row r="282" spans="1:31" hidden="1" x14ac:dyDescent="0.25"/>
    <row r="283" spans="1:31" x14ac:dyDescent="0.25">
      <c r="A283" t="s">
        <v>297</v>
      </c>
      <c r="B283">
        <v>22</v>
      </c>
      <c r="C283">
        <v>22</v>
      </c>
      <c r="D283">
        <v>22</v>
      </c>
      <c r="E283">
        <v>4</v>
      </c>
      <c r="F283">
        <v>18</v>
      </c>
      <c r="G283">
        <v>1</v>
      </c>
      <c r="H283">
        <v>71</v>
      </c>
      <c r="I283">
        <v>109</v>
      </c>
      <c r="J283">
        <v>128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5</v>
      </c>
      <c r="U283">
        <v>0</v>
      </c>
      <c r="V283">
        <v>0</v>
      </c>
      <c r="W283">
        <v>76</v>
      </c>
      <c r="X283">
        <v>255</v>
      </c>
      <c r="Y283">
        <v>61.4</v>
      </c>
      <c r="Z283">
        <v>61.915999999999997</v>
      </c>
      <c r="AA283">
        <f>MOD(SUM(E283:S283), 255)</f>
        <v>76</v>
      </c>
      <c r="AB283">
        <f>W283-AA283</f>
        <v>0</v>
      </c>
      <c r="AC283">
        <f>SUM(E283:S283)</f>
        <v>331</v>
      </c>
      <c r="AD283">
        <f>IF(H283&gt;0, H283-63, 0) * 256 + I283</f>
        <v>2157</v>
      </c>
      <c r="AE283">
        <v>61.4</v>
      </c>
    </row>
    <row r="284" spans="1:31" x14ac:dyDescent="0.25">
      <c r="A284" t="s">
        <v>297</v>
      </c>
      <c r="B284">
        <v>22</v>
      </c>
      <c r="C284">
        <v>22</v>
      </c>
      <c r="D284">
        <v>22</v>
      </c>
      <c r="E284">
        <v>4</v>
      </c>
      <c r="F284">
        <v>18</v>
      </c>
      <c r="G284">
        <v>1</v>
      </c>
      <c r="H284">
        <v>71</v>
      </c>
      <c r="I284">
        <v>109</v>
      </c>
      <c r="J284">
        <v>228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5</v>
      </c>
      <c r="U284">
        <v>0</v>
      </c>
      <c r="V284">
        <v>0</v>
      </c>
      <c r="W284">
        <v>176</v>
      </c>
      <c r="X284">
        <v>255</v>
      </c>
      <c r="Y284">
        <v>61.4</v>
      </c>
      <c r="Z284">
        <v>61.915999999999997</v>
      </c>
      <c r="AA284">
        <f>MOD(SUM(E284:S284), 255)</f>
        <v>176</v>
      </c>
      <c r="AB284">
        <f>W284-AA284</f>
        <v>0</v>
      </c>
      <c r="AC284">
        <f>SUM(E284:S284)</f>
        <v>431</v>
      </c>
      <c r="AD284">
        <f>IF(H284&gt;0, H284-63, 0) * 256 + I284</f>
        <v>2157</v>
      </c>
      <c r="AE284">
        <v>61.4</v>
      </c>
    </row>
    <row r="285" spans="1:31" x14ac:dyDescent="0.25">
      <c r="A285" t="s">
        <v>297</v>
      </c>
      <c r="B285">
        <v>22</v>
      </c>
      <c r="C285">
        <v>22</v>
      </c>
      <c r="D285">
        <v>22</v>
      </c>
      <c r="E285">
        <v>4</v>
      </c>
      <c r="F285">
        <v>18</v>
      </c>
      <c r="G285">
        <v>1</v>
      </c>
      <c r="H285">
        <v>71</v>
      </c>
      <c r="I285">
        <v>109</v>
      </c>
      <c r="J285">
        <v>128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5</v>
      </c>
      <c r="U285">
        <v>0</v>
      </c>
      <c r="V285">
        <v>0</v>
      </c>
      <c r="W285">
        <v>76</v>
      </c>
      <c r="X285">
        <v>255</v>
      </c>
      <c r="Y285">
        <v>61.4</v>
      </c>
      <c r="Z285">
        <v>61.915999999999997</v>
      </c>
      <c r="AA285">
        <f>MOD(SUM(E285:S285), 255)</f>
        <v>76</v>
      </c>
      <c r="AB285">
        <f>W285-AA285</f>
        <v>0</v>
      </c>
      <c r="AC285">
        <f>SUM(E285:S285)</f>
        <v>331</v>
      </c>
      <c r="AD285">
        <f>IF(H285&gt;0, H285-63, 0) * 256 + I285</f>
        <v>2157</v>
      </c>
      <c r="AE285">
        <v>61.4</v>
      </c>
    </row>
    <row r="286" spans="1:31" hidden="1" x14ac:dyDescent="0.25"/>
    <row r="287" spans="1:31" hidden="1" x14ac:dyDescent="0.25">
      <c r="A287" t="s">
        <v>107</v>
      </c>
    </row>
    <row r="288" spans="1:31" hidden="1" x14ac:dyDescent="0.25"/>
    <row r="289" spans="1:31" x14ac:dyDescent="0.25">
      <c r="A289" t="s">
        <v>297</v>
      </c>
      <c r="B289">
        <v>22</v>
      </c>
      <c r="C289">
        <v>22</v>
      </c>
      <c r="D289">
        <v>22</v>
      </c>
      <c r="E289">
        <v>4</v>
      </c>
      <c r="F289">
        <v>18</v>
      </c>
      <c r="G289">
        <v>1</v>
      </c>
      <c r="H289">
        <v>71</v>
      </c>
      <c r="I289">
        <v>117</v>
      </c>
      <c r="J289">
        <v>180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5</v>
      </c>
      <c r="U289">
        <v>0</v>
      </c>
      <c r="V289">
        <v>0</v>
      </c>
      <c r="W289">
        <v>136</v>
      </c>
      <c r="X289">
        <v>255</v>
      </c>
      <c r="Y289">
        <v>63.5</v>
      </c>
      <c r="Z289">
        <v>63.96</v>
      </c>
      <c r="AA289">
        <f>MOD(SUM(E289:S289), 255)</f>
        <v>136</v>
      </c>
      <c r="AB289">
        <f>W289-AA289</f>
        <v>0</v>
      </c>
      <c r="AC289">
        <f>SUM(E289:S289)</f>
        <v>391</v>
      </c>
      <c r="AD289">
        <f>IF(H289&gt;0, H289-63, 0) * 256 + I289</f>
        <v>2165</v>
      </c>
      <c r="AE289">
        <v>63.5</v>
      </c>
    </row>
    <row r="290" spans="1:31" x14ac:dyDescent="0.25">
      <c r="A290" t="s">
        <v>297</v>
      </c>
      <c r="B290">
        <v>22</v>
      </c>
      <c r="C290">
        <v>22</v>
      </c>
      <c r="D290">
        <v>22</v>
      </c>
      <c r="E290">
        <v>4</v>
      </c>
      <c r="F290">
        <v>18</v>
      </c>
      <c r="G290">
        <v>1</v>
      </c>
      <c r="H290">
        <v>71</v>
      </c>
      <c r="I290">
        <v>117</v>
      </c>
      <c r="J290">
        <v>180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5</v>
      </c>
      <c r="U290">
        <v>0</v>
      </c>
      <c r="V290">
        <v>0</v>
      </c>
      <c r="W290">
        <v>136</v>
      </c>
      <c r="X290">
        <v>255</v>
      </c>
      <c r="Y290">
        <v>63.5</v>
      </c>
      <c r="Z290">
        <v>63.96</v>
      </c>
      <c r="AA290">
        <f>MOD(SUM(E290:S290), 255)</f>
        <v>136</v>
      </c>
      <c r="AB290">
        <f>W290-AA290</f>
        <v>0</v>
      </c>
      <c r="AC290">
        <f>SUM(E290:S290)</f>
        <v>391</v>
      </c>
      <c r="AD290">
        <f>IF(H290&gt;0, H290-63, 0) * 256 + I290</f>
        <v>2165</v>
      </c>
      <c r="AE290">
        <v>63.5</v>
      </c>
    </row>
    <row r="291" spans="1:31" x14ac:dyDescent="0.25">
      <c r="A291" t="s">
        <v>297</v>
      </c>
      <c r="B291">
        <v>22</v>
      </c>
      <c r="C291">
        <v>22</v>
      </c>
      <c r="D291">
        <v>22</v>
      </c>
      <c r="E291">
        <v>4</v>
      </c>
      <c r="F291">
        <v>18</v>
      </c>
      <c r="G291">
        <v>1</v>
      </c>
      <c r="H291">
        <v>71</v>
      </c>
      <c r="I291">
        <v>117</v>
      </c>
      <c r="J291">
        <v>180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5</v>
      </c>
      <c r="U291">
        <v>0</v>
      </c>
      <c r="V291">
        <v>0</v>
      </c>
      <c r="W291">
        <v>136</v>
      </c>
      <c r="X291">
        <v>255</v>
      </c>
      <c r="Y291">
        <v>63.5</v>
      </c>
      <c r="Z291">
        <v>63.96</v>
      </c>
      <c r="AA291">
        <f>MOD(SUM(E291:S291), 255)</f>
        <v>136</v>
      </c>
      <c r="AB291">
        <f>W291-AA291</f>
        <v>0</v>
      </c>
      <c r="AC291">
        <f>SUM(E291:S291)</f>
        <v>391</v>
      </c>
      <c r="AD291">
        <f>IF(H291&gt;0, H291-63, 0) * 256 + I291</f>
        <v>2165</v>
      </c>
      <c r="AE291">
        <v>63.5</v>
      </c>
    </row>
    <row r="292" spans="1:31" hidden="1" x14ac:dyDescent="0.25"/>
    <row r="293" spans="1:31" hidden="1" x14ac:dyDescent="0.25">
      <c r="A293" t="s">
        <v>109</v>
      </c>
    </row>
    <row r="294" spans="1:31" hidden="1" x14ac:dyDescent="0.25"/>
    <row r="295" spans="1:31" x14ac:dyDescent="0.25">
      <c r="A295" t="s">
        <v>297</v>
      </c>
      <c r="B295">
        <v>22</v>
      </c>
      <c r="C295">
        <v>22</v>
      </c>
      <c r="D295">
        <v>22</v>
      </c>
      <c r="E295">
        <v>4</v>
      </c>
      <c r="F295">
        <v>18</v>
      </c>
      <c r="G295">
        <v>1</v>
      </c>
      <c r="H295">
        <v>71</v>
      </c>
      <c r="I295">
        <v>127</v>
      </c>
      <c r="J295">
        <v>220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5</v>
      </c>
      <c r="U295">
        <v>0</v>
      </c>
      <c r="V295">
        <v>0</v>
      </c>
      <c r="W295">
        <v>186</v>
      </c>
      <c r="X295">
        <v>255</v>
      </c>
      <c r="Y295">
        <v>66.2</v>
      </c>
      <c r="Z295">
        <v>66.745999999999995</v>
      </c>
      <c r="AA295">
        <f>MOD(SUM(E295:S295), 255)</f>
        <v>186</v>
      </c>
      <c r="AB295">
        <f>W295-AA295</f>
        <v>0</v>
      </c>
      <c r="AC295">
        <f>SUM(E295:S295)</f>
        <v>441</v>
      </c>
      <c r="AD295">
        <f>IF(H295&gt;0, H295-63, 0) * 256 + I295</f>
        <v>2175</v>
      </c>
      <c r="AE295">
        <v>66.2</v>
      </c>
    </row>
    <row r="296" spans="1:31" x14ac:dyDescent="0.25">
      <c r="A296" t="s">
        <v>297</v>
      </c>
      <c r="B296">
        <v>22</v>
      </c>
      <c r="C296">
        <v>22</v>
      </c>
      <c r="D296">
        <v>22</v>
      </c>
      <c r="E296">
        <v>4</v>
      </c>
      <c r="F296">
        <v>18</v>
      </c>
      <c r="G296">
        <v>1</v>
      </c>
      <c r="H296">
        <v>71</v>
      </c>
      <c r="I296">
        <v>127</v>
      </c>
      <c r="J296">
        <v>220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5</v>
      </c>
      <c r="U296">
        <v>0</v>
      </c>
      <c r="V296">
        <v>0</v>
      </c>
      <c r="W296">
        <v>186</v>
      </c>
      <c r="X296">
        <v>255</v>
      </c>
      <c r="Y296">
        <v>66.2</v>
      </c>
      <c r="Z296">
        <v>66.745999999999995</v>
      </c>
      <c r="AA296">
        <f>MOD(SUM(E296:S296), 255)</f>
        <v>186</v>
      </c>
      <c r="AB296">
        <f>W296-AA296</f>
        <v>0</v>
      </c>
      <c r="AC296">
        <f>SUM(E296:S296)</f>
        <v>441</v>
      </c>
      <c r="AD296">
        <f>IF(H296&gt;0, H296-63, 0) * 256 + I296</f>
        <v>2175</v>
      </c>
      <c r="AE296">
        <v>66.2</v>
      </c>
    </row>
    <row r="297" spans="1:31" x14ac:dyDescent="0.25">
      <c r="A297" t="s">
        <v>297</v>
      </c>
      <c r="B297">
        <v>22</v>
      </c>
      <c r="C297">
        <v>22</v>
      </c>
      <c r="D297">
        <v>22</v>
      </c>
      <c r="E297">
        <v>4</v>
      </c>
      <c r="F297">
        <v>18</v>
      </c>
      <c r="G297">
        <v>1</v>
      </c>
      <c r="H297">
        <v>71</v>
      </c>
      <c r="I297">
        <v>128</v>
      </c>
      <c r="J297">
        <v>32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5</v>
      </c>
      <c r="U297">
        <v>0</v>
      </c>
      <c r="V297">
        <v>0</v>
      </c>
      <c r="W297">
        <v>255</v>
      </c>
      <c r="X297">
        <v>255</v>
      </c>
      <c r="Y297">
        <v>66.2</v>
      </c>
      <c r="Z297">
        <v>66.745999999999995</v>
      </c>
      <c r="AA297">
        <f>MOD(SUM(E297:S297), 255)</f>
        <v>254</v>
      </c>
      <c r="AB297">
        <f>W297-AA297</f>
        <v>1</v>
      </c>
      <c r="AC297">
        <f>SUM(E297:S297)</f>
        <v>254</v>
      </c>
      <c r="AD297">
        <f>IF(H297&gt;0, H297-63, 0) * 256 + I297</f>
        <v>2176</v>
      </c>
      <c r="AE297">
        <v>66.2</v>
      </c>
    </row>
    <row r="298" spans="1:31" hidden="1" x14ac:dyDescent="0.25"/>
    <row r="299" spans="1:31" hidden="1" x14ac:dyDescent="0.25">
      <c r="A299" t="s">
        <v>112</v>
      </c>
    </row>
    <row r="300" spans="1:31" hidden="1" x14ac:dyDescent="0.25"/>
    <row r="301" spans="1:31" hidden="1" x14ac:dyDescent="0.25"/>
    <row r="302" spans="1:31" x14ac:dyDescent="0.25">
      <c r="A302" t="s">
        <v>297</v>
      </c>
      <c r="B302">
        <v>22</v>
      </c>
      <c r="C302">
        <v>22</v>
      </c>
      <c r="D302">
        <v>22</v>
      </c>
      <c r="E302">
        <v>4</v>
      </c>
      <c r="F302">
        <v>18</v>
      </c>
      <c r="G302">
        <v>1</v>
      </c>
      <c r="H302">
        <v>71</v>
      </c>
      <c r="I302">
        <v>132</v>
      </c>
      <c r="J302">
        <v>158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5</v>
      </c>
      <c r="U302">
        <v>0</v>
      </c>
      <c r="V302">
        <v>0</v>
      </c>
      <c r="W302">
        <v>129</v>
      </c>
      <c r="X302">
        <v>255</v>
      </c>
      <c r="Y302">
        <v>68.5</v>
      </c>
      <c r="Z302">
        <v>69.137</v>
      </c>
      <c r="AA302">
        <f>MOD(SUM(E302:S302), 255)</f>
        <v>129</v>
      </c>
      <c r="AB302">
        <f>W302-AA302</f>
        <v>0</v>
      </c>
      <c r="AC302">
        <f>SUM(E302:S302)</f>
        <v>384</v>
      </c>
      <c r="AD302">
        <f>IF(H302&gt;0, H302-63, 0) * 256 + I302</f>
        <v>2180</v>
      </c>
      <c r="AE302">
        <v>68.5</v>
      </c>
    </row>
    <row r="303" spans="1:31" x14ac:dyDescent="0.25">
      <c r="A303" t="s">
        <v>297</v>
      </c>
      <c r="B303">
        <v>22</v>
      </c>
      <c r="C303">
        <v>22</v>
      </c>
      <c r="D303">
        <v>22</v>
      </c>
      <c r="E303">
        <v>4</v>
      </c>
      <c r="F303">
        <v>18</v>
      </c>
      <c r="G303">
        <v>1</v>
      </c>
      <c r="H303">
        <v>71</v>
      </c>
      <c r="I303">
        <v>132</v>
      </c>
      <c r="J303">
        <v>158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5</v>
      </c>
      <c r="U303">
        <v>0</v>
      </c>
      <c r="V303">
        <v>0</v>
      </c>
      <c r="W303">
        <v>129</v>
      </c>
      <c r="X303">
        <v>255</v>
      </c>
      <c r="Y303">
        <v>68.5</v>
      </c>
      <c r="Z303">
        <v>69.137</v>
      </c>
      <c r="AA303">
        <f>MOD(SUM(E303:S303), 255)</f>
        <v>129</v>
      </c>
      <c r="AB303">
        <f>W303-AA303</f>
        <v>0</v>
      </c>
      <c r="AC303">
        <f>SUM(E303:S303)</f>
        <v>384</v>
      </c>
      <c r="AD303">
        <f>IF(H303&gt;0, H303-63, 0) * 256 + I303</f>
        <v>2180</v>
      </c>
      <c r="AE303">
        <v>68.5</v>
      </c>
    </row>
    <row r="304" spans="1:31" x14ac:dyDescent="0.25">
      <c r="A304" t="s">
        <v>297</v>
      </c>
      <c r="B304">
        <v>22</v>
      </c>
      <c r="C304">
        <v>22</v>
      </c>
      <c r="D304">
        <v>22</v>
      </c>
      <c r="E304">
        <v>4</v>
      </c>
      <c r="F304">
        <v>18</v>
      </c>
      <c r="G304">
        <v>1</v>
      </c>
      <c r="H304">
        <v>71</v>
      </c>
      <c r="I304">
        <v>132</v>
      </c>
      <c r="J304">
        <v>158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5</v>
      </c>
      <c r="U304">
        <v>0</v>
      </c>
      <c r="V304">
        <v>0</v>
      </c>
      <c r="W304">
        <v>129</v>
      </c>
      <c r="X304">
        <v>255</v>
      </c>
      <c r="Y304">
        <v>68.5</v>
      </c>
      <c r="Z304">
        <v>69.137</v>
      </c>
      <c r="AA304">
        <f>MOD(SUM(E304:S304), 255)</f>
        <v>129</v>
      </c>
      <c r="AB304">
        <f>W304-AA304</f>
        <v>0</v>
      </c>
      <c r="AC304">
        <f>SUM(E304:S304)</f>
        <v>384</v>
      </c>
      <c r="AD304">
        <f>IF(H304&gt;0, H304-63, 0) * 256 + I304</f>
        <v>2180</v>
      </c>
      <c r="AE304">
        <v>68.5</v>
      </c>
    </row>
    <row r="305" spans="1:31" hidden="1" x14ac:dyDescent="0.25"/>
    <row r="306" spans="1:31" hidden="1" x14ac:dyDescent="0.25">
      <c r="A306" t="s">
        <v>114</v>
      </c>
    </row>
    <row r="307" spans="1:31" hidden="1" x14ac:dyDescent="0.25"/>
    <row r="308" spans="1:31" x14ac:dyDescent="0.25">
      <c r="A308" t="s">
        <v>297</v>
      </c>
      <c r="B308">
        <v>22</v>
      </c>
      <c r="C308">
        <v>22</v>
      </c>
      <c r="D308">
        <v>22</v>
      </c>
      <c r="E308">
        <v>4</v>
      </c>
      <c r="F308">
        <v>18</v>
      </c>
      <c r="G308">
        <v>1</v>
      </c>
      <c r="H308">
        <v>71</v>
      </c>
      <c r="I308">
        <v>136</v>
      </c>
      <c r="J308">
        <v>134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5</v>
      </c>
      <c r="U308">
        <v>0</v>
      </c>
      <c r="V308">
        <v>0</v>
      </c>
      <c r="W308">
        <v>109</v>
      </c>
      <c r="X308">
        <v>255</v>
      </c>
      <c r="Y308">
        <v>70.400000000000006</v>
      </c>
      <c r="Z308">
        <v>71.040000000000006</v>
      </c>
      <c r="AA308">
        <f>MOD(SUM(E308:S308), 255)</f>
        <v>109</v>
      </c>
      <c r="AB308">
        <f>W308-AA308</f>
        <v>0</v>
      </c>
      <c r="AC308">
        <f>SUM(E308:S308)</f>
        <v>364</v>
      </c>
      <c r="AD308">
        <f>IF(H308&gt;0, H308-63, 0) * 256 + I308</f>
        <v>2184</v>
      </c>
      <c r="AE308">
        <v>70.400000000000006</v>
      </c>
    </row>
    <row r="309" spans="1:31" x14ac:dyDescent="0.25">
      <c r="A309" t="s">
        <v>297</v>
      </c>
      <c r="B309">
        <v>22</v>
      </c>
      <c r="C309">
        <v>22</v>
      </c>
      <c r="D309">
        <v>22</v>
      </c>
      <c r="E309">
        <v>4</v>
      </c>
      <c r="F309">
        <v>18</v>
      </c>
      <c r="G309">
        <v>1</v>
      </c>
      <c r="H309">
        <v>71</v>
      </c>
      <c r="I309">
        <v>136</v>
      </c>
      <c r="J309">
        <v>84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5</v>
      </c>
      <c r="U309">
        <v>0</v>
      </c>
      <c r="V309">
        <v>0</v>
      </c>
      <c r="W309">
        <v>59</v>
      </c>
      <c r="X309">
        <v>255</v>
      </c>
      <c r="Y309">
        <v>70.400000000000006</v>
      </c>
      <c r="Z309">
        <v>71.040000000000006</v>
      </c>
      <c r="AA309">
        <f>MOD(SUM(E309:S309), 255)</f>
        <v>59</v>
      </c>
      <c r="AB309">
        <f>W309-AA309</f>
        <v>0</v>
      </c>
      <c r="AC309">
        <f>SUM(E309:S309)</f>
        <v>314</v>
      </c>
      <c r="AD309">
        <f>IF(H309&gt;0, H309-63, 0) * 256 + I309</f>
        <v>2184</v>
      </c>
      <c r="AE309">
        <v>70.400000000000006</v>
      </c>
    </row>
    <row r="310" spans="1:31" x14ac:dyDescent="0.25">
      <c r="A310" t="s">
        <v>297</v>
      </c>
      <c r="B310">
        <v>22</v>
      </c>
      <c r="C310">
        <v>22</v>
      </c>
      <c r="D310">
        <v>22</v>
      </c>
      <c r="E310">
        <v>4</v>
      </c>
      <c r="F310">
        <v>18</v>
      </c>
      <c r="G310">
        <v>1</v>
      </c>
      <c r="H310">
        <v>71</v>
      </c>
      <c r="I310">
        <v>136</v>
      </c>
      <c r="J310">
        <v>84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5</v>
      </c>
      <c r="U310">
        <v>0</v>
      </c>
      <c r="V310">
        <v>0</v>
      </c>
      <c r="W310">
        <v>59</v>
      </c>
      <c r="X310">
        <v>255</v>
      </c>
      <c r="Y310">
        <v>70.400000000000006</v>
      </c>
      <c r="Z310">
        <v>71.040000000000006</v>
      </c>
      <c r="AA310">
        <f>MOD(SUM(E310:S310), 255)</f>
        <v>59</v>
      </c>
      <c r="AB310">
        <f>W310-AA310</f>
        <v>0</v>
      </c>
      <c r="AC310">
        <f>SUM(E310:S310)</f>
        <v>314</v>
      </c>
      <c r="AD310">
        <f>IF(H310&gt;0, H310-63, 0) * 256 + I310</f>
        <v>2184</v>
      </c>
      <c r="AE310">
        <v>70.400000000000006</v>
      </c>
    </row>
    <row r="311" spans="1:31" hidden="1" x14ac:dyDescent="0.25"/>
    <row r="312" spans="1:31" hidden="1" x14ac:dyDescent="0.25">
      <c r="A312" t="s">
        <v>117</v>
      </c>
    </row>
    <row r="313" spans="1:31" hidden="1" x14ac:dyDescent="0.25"/>
    <row r="314" spans="1:31" x14ac:dyDescent="0.25">
      <c r="A314" t="s">
        <v>297</v>
      </c>
      <c r="B314">
        <v>22</v>
      </c>
      <c r="C314">
        <v>22</v>
      </c>
      <c r="D314">
        <v>22</v>
      </c>
      <c r="E314">
        <v>4</v>
      </c>
      <c r="F314">
        <v>18</v>
      </c>
      <c r="G314">
        <v>1</v>
      </c>
      <c r="H314">
        <v>71</v>
      </c>
      <c r="I314">
        <v>141</v>
      </c>
      <c r="J314">
        <v>254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5</v>
      </c>
      <c r="U314">
        <v>0</v>
      </c>
      <c r="V314">
        <v>0</v>
      </c>
      <c r="W314">
        <v>234</v>
      </c>
      <c r="X314">
        <v>255</v>
      </c>
      <c r="Y314">
        <v>73.3</v>
      </c>
      <c r="Z314">
        <v>74.016000000000005</v>
      </c>
      <c r="AA314">
        <f>MOD(SUM(E314:S314), 255)</f>
        <v>234</v>
      </c>
      <c r="AB314">
        <f>W314-AA314</f>
        <v>0</v>
      </c>
      <c r="AC314">
        <f>SUM(E314:S314)</f>
        <v>489</v>
      </c>
      <c r="AD314">
        <f>IF(H314&gt;0, H314-63, 0) * 256 + I314</f>
        <v>2189</v>
      </c>
      <c r="AE314">
        <v>73.3</v>
      </c>
    </row>
    <row r="315" spans="1:31" x14ac:dyDescent="0.25">
      <c r="A315" t="s">
        <v>297</v>
      </c>
      <c r="B315">
        <v>22</v>
      </c>
      <c r="C315">
        <v>22</v>
      </c>
      <c r="D315">
        <v>22</v>
      </c>
      <c r="E315">
        <v>4</v>
      </c>
      <c r="F315">
        <v>18</v>
      </c>
      <c r="G315">
        <v>1</v>
      </c>
      <c r="H315">
        <v>71</v>
      </c>
      <c r="I315">
        <v>141</v>
      </c>
      <c r="J315">
        <v>254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5</v>
      </c>
      <c r="U315">
        <v>0</v>
      </c>
      <c r="V315">
        <v>0</v>
      </c>
      <c r="W315">
        <v>234</v>
      </c>
      <c r="X315">
        <v>255</v>
      </c>
      <c r="Y315">
        <v>73.3</v>
      </c>
      <c r="Z315">
        <v>74.016000000000005</v>
      </c>
      <c r="AA315">
        <f>MOD(SUM(E315:S315), 255)</f>
        <v>234</v>
      </c>
      <c r="AB315">
        <f>W315-AA315</f>
        <v>0</v>
      </c>
      <c r="AC315">
        <f>SUM(E315:S315)</f>
        <v>489</v>
      </c>
      <c r="AD315">
        <f>IF(H315&gt;0, H315-63, 0) * 256 + I315</f>
        <v>2189</v>
      </c>
      <c r="AE315">
        <v>73.3</v>
      </c>
    </row>
    <row r="316" spans="1:31" x14ac:dyDescent="0.25">
      <c r="A316" t="s">
        <v>297</v>
      </c>
      <c r="B316">
        <v>22</v>
      </c>
      <c r="C316">
        <v>22</v>
      </c>
      <c r="D316">
        <v>22</v>
      </c>
      <c r="E316">
        <v>4</v>
      </c>
      <c r="F316">
        <v>18</v>
      </c>
      <c r="G316">
        <v>1</v>
      </c>
      <c r="H316">
        <v>71</v>
      </c>
      <c r="I316">
        <v>141</v>
      </c>
      <c r="J316">
        <v>254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5</v>
      </c>
      <c r="U316">
        <v>0</v>
      </c>
      <c r="V316">
        <v>0</v>
      </c>
      <c r="W316">
        <v>234</v>
      </c>
      <c r="X316">
        <v>255</v>
      </c>
      <c r="Y316">
        <v>73.3</v>
      </c>
      <c r="Z316">
        <v>74.016000000000005</v>
      </c>
      <c r="AA316">
        <f>MOD(SUM(E316:S316), 255)</f>
        <v>234</v>
      </c>
      <c r="AB316">
        <f>W316-AA316</f>
        <v>0</v>
      </c>
      <c r="AC316">
        <f>SUM(E316:S316)</f>
        <v>489</v>
      </c>
      <c r="AD316">
        <f>IF(H316&gt;0, H316-63, 0) * 256 + I316</f>
        <v>2189</v>
      </c>
      <c r="AE316">
        <v>73.3</v>
      </c>
    </row>
    <row r="317" spans="1:31" hidden="1" x14ac:dyDescent="0.25"/>
    <row r="318" spans="1:31" hidden="1" x14ac:dyDescent="0.25">
      <c r="A318" t="s">
        <v>119</v>
      </c>
    </row>
    <row r="319" spans="1:31" hidden="1" x14ac:dyDescent="0.25"/>
    <row r="320" spans="1:31" x14ac:dyDescent="0.25">
      <c r="A320" t="s">
        <v>297</v>
      </c>
      <c r="B320">
        <v>22</v>
      </c>
      <c r="C320">
        <v>22</v>
      </c>
      <c r="D320">
        <v>22</v>
      </c>
      <c r="E320">
        <v>4</v>
      </c>
      <c r="F320">
        <v>18</v>
      </c>
      <c r="G320">
        <v>1</v>
      </c>
      <c r="H320">
        <v>71</v>
      </c>
      <c r="I320">
        <v>144</v>
      </c>
      <c r="J320">
        <v>36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5</v>
      </c>
      <c r="U320">
        <v>0</v>
      </c>
      <c r="V320">
        <v>0</v>
      </c>
      <c r="W320">
        <v>19</v>
      </c>
      <c r="X320">
        <v>255</v>
      </c>
      <c r="Y320">
        <v>74.3</v>
      </c>
      <c r="Z320">
        <v>75.09</v>
      </c>
      <c r="AA320">
        <f>MOD(SUM(E320:S320), 255)</f>
        <v>19</v>
      </c>
      <c r="AB320">
        <f>W320-AA320</f>
        <v>0</v>
      </c>
      <c r="AC320">
        <f>SUM(E320:S320)</f>
        <v>274</v>
      </c>
      <c r="AD320">
        <f>IF(H320&gt;0, H320-63, 0) * 256 + I320</f>
        <v>2192</v>
      </c>
      <c r="AE320">
        <v>74.3</v>
      </c>
    </row>
    <row r="321" spans="1:31" x14ac:dyDescent="0.25">
      <c r="A321" t="s">
        <v>297</v>
      </c>
      <c r="B321">
        <v>22</v>
      </c>
      <c r="C321">
        <v>22</v>
      </c>
      <c r="D321">
        <v>22</v>
      </c>
      <c r="E321">
        <v>4</v>
      </c>
      <c r="F321">
        <v>18</v>
      </c>
      <c r="G321">
        <v>1</v>
      </c>
      <c r="H321">
        <v>71</v>
      </c>
      <c r="I321">
        <v>144</v>
      </c>
      <c r="J321">
        <v>36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5</v>
      </c>
      <c r="U321">
        <v>0</v>
      </c>
      <c r="V321">
        <v>0</v>
      </c>
      <c r="W321">
        <v>19</v>
      </c>
      <c r="X321">
        <v>255</v>
      </c>
      <c r="Y321">
        <v>74.3</v>
      </c>
      <c r="Z321">
        <v>75.09</v>
      </c>
      <c r="AA321">
        <f>MOD(SUM(E321:S321), 255)</f>
        <v>19</v>
      </c>
      <c r="AB321">
        <f>W321-AA321</f>
        <v>0</v>
      </c>
      <c r="AC321">
        <f>SUM(E321:S321)</f>
        <v>274</v>
      </c>
      <c r="AD321">
        <f>IF(H321&gt;0, H321-63, 0) * 256 + I321</f>
        <v>2192</v>
      </c>
      <c r="AE321">
        <v>74.3</v>
      </c>
    </row>
    <row r="322" spans="1:31" x14ac:dyDescent="0.25">
      <c r="A322" t="s">
        <v>297</v>
      </c>
      <c r="B322">
        <v>22</v>
      </c>
      <c r="C322">
        <v>22</v>
      </c>
      <c r="D322">
        <v>22</v>
      </c>
      <c r="E322">
        <v>4</v>
      </c>
      <c r="F322">
        <v>18</v>
      </c>
      <c r="G322">
        <v>1</v>
      </c>
      <c r="H322">
        <v>71</v>
      </c>
      <c r="I322">
        <v>144</v>
      </c>
      <c r="J322">
        <v>36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5</v>
      </c>
      <c r="U322">
        <v>0</v>
      </c>
      <c r="V322">
        <v>0</v>
      </c>
      <c r="W322">
        <v>19</v>
      </c>
      <c r="X322">
        <v>255</v>
      </c>
      <c r="Y322">
        <v>74.3</v>
      </c>
      <c r="Z322">
        <v>75.09</v>
      </c>
      <c r="AA322">
        <f>MOD(SUM(E322:S322), 255)</f>
        <v>19</v>
      </c>
      <c r="AB322">
        <f>W322-AA322</f>
        <v>0</v>
      </c>
      <c r="AC322">
        <f>SUM(E322:S322)</f>
        <v>274</v>
      </c>
      <c r="AD322">
        <f>IF(H322&gt;0, H322-63, 0) * 256 + I322</f>
        <v>2192</v>
      </c>
      <c r="AE322">
        <v>74.3</v>
      </c>
    </row>
    <row r="323" spans="1:31" hidden="1" x14ac:dyDescent="0.25"/>
    <row r="324" spans="1:31" hidden="1" x14ac:dyDescent="0.25">
      <c r="A324" t="s">
        <v>121</v>
      </c>
    </row>
    <row r="325" spans="1:31" hidden="1" x14ac:dyDescent="0.25"/>
    <row r="326" spans="1:31" x14ac:dyDescent="0.25">
      <c r="A326" t="s">
        <v>297</v>
      </c>
      <c r="B326">
        <v>22</v>
      </c>
      <c r="C326">
        <v>22</v>
      </c>
      <c r="D326">
        <v>22</v>
      </c>
      <c r="E326">
        <v>4</v>
      </c>
      <c r="F326">
        <v>18</v>
      </c>
      <c r="G326">
        <v>1</v>
      </c>
      <c r="H326">
        <v>71</v>
      </c>
      <c r="I326">
        <v>146</v>
      </c>
      <c r="J326">
        <v>174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5</v>
      </c>
      <c r="U326">
        <v>0</v>
      </c>
      <c r="V326">
        <v>0</v>
      </c>
      <c r="W326">
        <v>159</v>
      </c>
      <c r="X326">
        <v>255</v>
      </c>
      <c r="Y326">
        <v>75.7</v>
      </c>
      <c r="Z326">
        <v>76.456000000000003</v>
      </c>
      <c r="AA326">
        <f>MOD(SUM(E326:S326), 255)</f>
        <v>159</v>
      </c>
      <c r="AB326">
        <f>W326-AA326</f>
        <v>0</v>
      </c>
      <c r="AC326">
        <f>SUM(E326:S326)</f>
        <v>414</v>
      </c>
      <c r="AD326">
        <f>IF(H326&gt;0, H326-63, 0) * 256 + I326</f>
        <v>2194</v>
      </c>
      <c r="AE326">
        <v>75.7</v>
      </c>
    </row>
    <row r="327" spans="1:31" x14ac:dyDescent="0.25">
      <c r="A327" t="s">
        <v>297</v>
      </c>
      <c r="B327">
        <v>22</v>
      </c>
      <c r="C327">
        <v>22</v>
      </c>
      <c r="D327">
        <v>22</v>
      </c>
      <c r="E327">
        <v>4</v>
      </c>
      <c r="F327">
        <v>18</v>
      </c>
      <c r="G327">
        <v>1</v>
      </c>
      <c r="H327">
        <v>71</v>
      </c>
      <c r="I327">
        <v>146</v>
      </c>
      <c r="J327">
        <v>174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5</v>
      </c>
      <c r="U327">
        <v>0</v>
      </c>
      <c r="V327">
        <v>0</v>
      </c>
      <c r="W327">
        <v>159</v>
      </c>
      <c r="X327">
        <v>255</v>
      </c>
      <c r="Y327">
        <v>75.7</v>
      </c>
      <c r="Z327">
        <v>76.456000000000003</v>
      </c>
      <c r="AA327">
        <f>MOD(SUM(E327:S327), 255)</f>
        <v>159</v>
      </c>
      <c r="AB327">
        <f>W327-AA327</f>
        <v>0</v>
      </c>
      <c r="AC327">
        <f>SUM(E327:S327)</f>
        <v>414</v>
      </c>
      <c r="AD327">
        <f>IF(H327&gt;0, H327-63, 0) * 256 + I327</f>
        <v>2194</v>
      </c>
      <c r="AE327">
        <v>75.7</v>
      </c>
    </row>
    <row r="328" spans="1:31" x14ac:dyDescent="0.25">
      <c r="A328" t="s">
        <v>297</v>
      </c>
      <c r="B328">
        <v>22</v>
      </c>
      <c r="C328">
        <v>22</v>
      </c>
      <c r="D328">
        <v>22</v>
      </c>
      <c r="E328">
        <v>4</v>
      </c>
      <c r="F328">
        <v>18</v>
      </c>
      <c r="G328">
        <v>1</v>
      </c>
      <c r="H328">
        <v>71</v>
      </c>
      <c r="I328">
        <v>146</v>
      </c>
      <c r="J328">
        <v>174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5</v>
      </c>
      <c r="U328">
        <v>0</v>
      </c>
      <c r="V328">
        <v>0</v>
      </c>
      <c r="W328">
        <v>159</v>
      </c>
      <c r="X328">
        <v>255</v>
      </c>
      <c r="Y328">
        <v>75.7</v>
      </c>
      <c r="Z328">
        <v>76.456000000000003</v>
      </c>
      <c r="AA328">
        <f>MOD(SUM(E328:S328), 255)</f>
        <v>159</v>
      </c>
      <c r="AB328">
        <f>W328-AA328</f>
        <v>0</v>
      </c>
      <c r="AC328">
        <f>SUM(E328:S328)</f>
        <v>414</v>
      </c>
      <c r="AD328">
        <f>IF(H328&gt;0, H328-63, 0) * 256 + I328</f>
        <v>2194</v>
      </c>
      <c r="AE328">
        <v>75.7</v>
      </c>
    </row>
    <row r="329" spans="1:31" hidden="1" x14ac:dyDescent="0.25"/>
    <row r="330" spans="1:31" hidden="1" x14ac:dyDescent="0.25">
      <c r="A330" t="s">
        <v>123</v>
      </c>
    </row>
    <row r="331" spans="1:31" hidden="1" x14ac:dyDescent="0.25"/>
    <row r="332" spans="1:31" x14ac:dyDescent="0.25">
      <c r="A332" t="s">
        <v>297</v>
      </c>
      <c r="B332">
        <v>22</v>
      </c>
      <c r="C332">
        <v>22</v>
      </c>
      <c r="D332">
        <v>22</v>
      </c>
      <c r="E332">
        <v>4</v>
      </c>
      <c r="F332">
        <v>18</v>
      </c>
      <c r="G332">
        <v>1</v>
      </c>
      <c r="H332">
        <v>71</v>
      </c>
      <c r="I332">
        <v>150</v>
      </c>
      <c r="J332">
        <v>100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5</v>
      </c>
      <c r="U332">
        <v>0</v>
      </c>
      <c r="V332">
        <v>0</v>
      </c>
      <c r="W332">
        <v>89</v>
      </c>
      <c r="X332">
        <v>255</v>
      </c>
      <c r="Y332">
        <v>77.5</v>
      </c>
      <c r="Z332">
        <v>78.358999999999995</v>
      </c>
      <c r="AA332">
        <f>MOD(SUM(E332:S332), 255)</f>
        <v>89</v>
      </c>
      <c r="AB332">
        <f>W332-AA332</f>
        <v>0</v>
      </c>
      <c r="AC332">
        <f>SUM(E332:S332)</f>
        <v>344</v>
      </c>
      <c r="AD332">
        <f>IF(H332&gt;0, H332-63, 0) * 256 + I332</f>
        <v>2198</v>
      </c>
      <c r="AE332">
        <v>77.5</v>
      </c>
    </row>
    <row r="333" spans="1:31" x14ac:dyDescent="0.25">
      <c r="A333" t="s">
        <v>297</v>
      </c>
      <c r="B333">
        <v>22</v>
      </c>
      <c r="C333">
        <v>22</v>
      </c>
      <c r="D333">
        <v>22</v>
      </c>
      <c r="E333">
        <v>4</v>
      </c>
      <c r="F333">
        <v>18</v>
      </c>
      <c r="G333">
        <v>1</v>
      </c>
      <c r="H333">
        <v>71</v>
      </c>
      <c r="I333">
        <v>150</v>
      </c>
      <c r="J333">
        <v>150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5</v>
      </c>
      <c r="U333">
        <v>0</v>
      </c>
      <c r="V333">
        <v>0</v>
      </c>
      <c r="W333">
        <v>139</v>
      </c>
      <c r="X333">
        <v>255</v>
      </c>
      <c r="Y333">
        <v>77.5</v>
      </c>
      <c r="Z333">
        <v>78.358999999999995</v>
      </c>
      <c r="AA333">
        <f>MOD(SUM(E333:S333), 255)</f>
        <v>139</v>
      </c>
      <c r="AB333">
        <f>W333-AA333</f>
        <v>0</v>
      </c>
      <c r="AC333">
        <f>SUM(E333:S333)</f>
        <v>394</v>
      </c>
      <c r="AD333">
        <f>IF(H333&gt;0, H333-63, 0) * 256 + I333</f>
        <v>2198</v>
      </c>
      <c r="AE333">
        <v>77.5</v>
      </c>
    </row>
    <row r="334" spans="1:31" x14ac:dyDescent="0.25">
      <c r="A334" t="s">
        <v>297</v>
      </c>
      <c r="B334">
        <v>22</v>
      </c>
      <c r="C334">
        <v>22</v>
      </c>
      <c r="D334">
        <v>22</v>
      </c>
      <c r="E334">
        <v>4</v>
      </c>
      <c r="F334">
        <v>18</v>
      </c>
      <c r="G334">
        <v>1</v>
      </c>
      <c r="H334">
        <v>71</v>
      </c>
      <c r="I334">
        <v>150</v>
      </c>
      <c r="J334">
        <v>100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5</v>
      </c>
      <c r="U334">
        <v>0</v>
      </c>
      <c r="V334">
        <v>0</v>
      </c>
      <c r="W334">
        <v>89</v>
      </c>
      <c r="X334">
        <v>255</v>
      </c>
      <c r="Y334">
        <v>77.5</v>
      </c>
      <c r="Z334">
        <v>78.358999999999995</v>
      </c>
      <c r="AA334">
        <f>MOD(SUM(E334:S334), 255)</f>
        <v>89</v>
      </c>
      <c r="AB334">
        <f>W334-AA334</f>
        <v>0</v>
      </c>
      <c r="AC334">
        <f>SUM(E334:S334)</f>
        <v>344</v>
      </c>
      <c r="AD334">
        <f>IF(H334&gt;0, H334-63, 0) * 256 + I334</f>
        <v>2198</v>
      </c>
      <c r="AE334">
        <v>77.5</v>
      </c>
    </row>
    <row r="335" spans="1:31" hidden="1" x14ac:dyDescent="0.25"/>
    <row r="336" spans="1:31" hidden="1" x14ac:dyDescent="0.25">
      <c r="A336" t="s">
        <v>126</v>
      </c>
    </row>
    <row r="337" spans="1:31" hidden="1" x14ac:dyDescent="0.25"/>
    <row r="338" spans="1:31" x14ac:dyDescent="0.25">
      <c r="A338" t="s">
        <v>297</v>
      </c>
      <c r="B338">
        <v>22</v>
      </c>
      <c r="C338">
        <v>22</v>
      </c>
      <c r="D338">
        <v>22</v>
      </c>
      <c r="E338">
        <v>4</v>
      </c>
      <c r="F338">
        <v>18</v>
      </c>
      <c r="G338">
        <v>1</v>
      </c>
      <c r="H338">
        <v>71</v>
      </c>
      <c r="I338">
        <v>155</v>
      </c>
      <c r="J338">
        <v>70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5</v>
      </c>
      <c r="U338">
        <v>0</v>
      </c>
      <c r="V338">
        <v>0</v>
      </c>
      <c r="W338">
        <v>64</v>
      </c>
      <c r="X338">
        <v>255</v>
      </c>
      <c r="Y338">
        <v>80</v>
      </c>
      <c r="Z338">
        <v>80.896000000000001</v>
      </c>
      <c r="AA338">
        <f>MOD(SUM(E338:S338), 255)</f>
        <v>64</v>
      </c>
      <c r="AB338">
        <f>W338-AA338</f>
        <v>0</v>
      </c>
      <c r="AC338">
        <f>SUM(E338:S338)</f>
        <v>319</v>
      </c>
      <c r="AD338">
        <f>IF(H338&gt;0, H338-63, 0) * 256 + I338</f>
        <v>2203</v>
      </c>
      <c r="AE338">
        <v>80</v>
      </c>
    </row>
    <row r="339" spans="1:31" x14ac:dyDescent="0.25">
      <c r="A339" t="s">
        <v>297</v>
      </c>
      <c r="B339">
        <v>22</v>
      </c>
      <c r="C339">
        <v>22</v>
      </c>
      <c r="D339">
        <v>22</v>
      </c>
      <c r="E339">
        <v>4</v>
      </c>
      <c r="F339">
        <v>18</v>
      </c>
      <c r="G339">
        <v>1</v>
      </c>
      <c r="H339">
        <v>71</v>
      </c>
      <c r="I339">
        <v>155</v>
      </c>
      <c r="J339">
        <v>70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5</v>
      </c>
      <c r="U339">
        <v>0</v>
      </c>
      <c r="V339">
        <v>0</v>
      </c>
      <c r="W339">
        <v>64</v>
      </c>
      <c r="X339">
        <v>255</v>
      </c>
      <c r="Y339">
        <v>80</v>
      </c>
      <c r="Z339">
        <v>80.896000000000001</v>
      </c>
      <c r="AA339">
        <f>MOD(SUM(E339:S339), 255)</f>
        <v>64</v>
      </c>
      <c r="AB339">
        <f>W339-AA339</f>
        <v>0</v>
      </c>
      <c r="AC339">
        <f>SUM(E339:S339)</f>
        <v>319</v>
      </c>
      <c r="AD339">
        <f>IF(H339&gt;0, H339-63, 0) * 256 + I339</f>
        <v>2203</v>
      </c>
      <c r="AE339">
        <v>80</v>
      </c>
    </row>
    <row r="340" spans="1:31" x14ac:dyDescent="0.25">
      <c r="A340" t="s">
        <v>297</v>
      </c>
      <c r="B340">
        <v>22</v>
      </c>
      <c r="C340">
        <v>22</v>
      </c>
      <c r="D340">
        <v>22</v>
      </c>
      <c r="E340">
        <v>4</v>
      </c>
      <c r="F340">
        <v>18</v>
      </c>
      <c r="G340">
        <v>1</v>
      </c>
      <c r="H340">
        <v>71</v>
      </c>
      <c r="I340">
        <v>155</v>
      </c>
      <c r="J340">
        <v>120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5</v>
      </c>
      <c r="U340">
        <v>0</v>
      </c>
      <c r="V340">
        <v>0</v>
      </c>
      <c r="W340">
        <v>114</v>
      </c>
      <c r="X340">
        <v>255</v>
      </c>
      <c r="Y340">
        <v>80</v>
      </c>
      <c r="Z340">
        <v>80.896000000000001</v>
      </c>
      <c r="AA340">
        <f>MOD(SUM(E340:S340), 255)</f>
        <v>114</v>
      </c>
      <c r="AB340">
        <f>W340-AA340</f>
        <v>0</v>
      </c>
      <c r="AC340">
        <f>SUM(E340:S340)</f>
        <v>369</v>
      </c>
      <c r="AD340">
        <f>IF(H340&gt;0, H340-63, 0) * 256 + I340</f>
        <v>2203</v>
      </c>
      <c r="AE340">
        <v>80</v>
      </c>
    </row>
    <row r="341" spans="1:31" hidden="1" x14ac:dyDescent="0.25"/>
    <row r="342" spans="1:31" hidden="1" x14ac:dyDescent="0.25">
      <c r="A342" t="s">
        <v>298</v>
      </c>
      <c r="B342" t="s">
        <v>299</v>
      </c>
    </row>
    <row r="343" spans="1:31" hidden="1" x14ac:dyDescent="0.25"/>
    <row r="344" spans="1:31" x14ac:dyDescent="0.25">
      <c r="A344" t="s">
        <v>297</v>
      </c>
      <c r="B344">
        <v>22</v>
      </c>
      <c r="C344">
        <v>22</v>
      </c>
      <c r="D344">
        <v>22</v>
      </c>
      <c r="E344">
        <v>4</v>
      </c>
      <c r="F344">
        <v>18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5</v>
      </c>
      <c r="U344">
        <v>0</v>
      </c>
      <c r="V344">
        <v>0</v>
      </c>
      <c r="W344">
        <v>24</v>
      </c>
      <c r="X344">
        <v>255</v>
      </c>
      <c r="Y344">
        <v>0</v>
      </c>
      <c r="Z344">
        <v>0</v>
      </c>
      <c r="AA344">
        <f>MOD(SUM(E344:S344), 255)</f>
        <v>23</v>
      </c>
      <c r="AB344">
        <f>W344-AA344</f>
        <v>1</v>
      </c>
      <c r="AC344">
        <f>SUM(E344:S344)</f>
        <v>23</v>
      </c>
      <c r="AD344">
        <f>IF(H344&gt;0, H344-63, 0) * 256 + I344</f>
        <v>0</v>
      </c>
      <c r="AE344">
        <v>0</v>
      </c>
    </row>
    <row r="345" spans="1:31" x14ac:dyDescent="0.25">
      <c r="A345" t="s">
        <v>297</v>
      </c>
      <c r="B345">
        <v>22</v>
      </c>
      <c r="C345">
        <v>22</v>
      </c>
      <c r="D345">
        <v>22</v>
      </c>
      <c r="E345">
        <v>4</v>
      </c>
      <c r="F345">
        <v>18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5</v>
      </c>
      <c r="U345">
        <v>0</v>
      </c>
      <c r="V345">
        <v>0</v>
      </c>
      <c r="W345">
        <v>24</v>
      </c>
      <c r="X345">
        <v>255</v>
      </c>
      <c r="Y345">
        <v>0</v>
      </c>
      <c r="Z345">
        <v>0</v>
      </c>
      <c r="AA345">
        <f>MOD(SUM(E345:S345), 255)</f>
        <v>23</v>
      </c>
      <c r="AB345">
        <f>W345-AA345</f>
        <v>1</v>
      </c>
      <c r="AC345">
        <f>SUM(E345:S345)</f>
        <v>23</v>
      </c>
      <c r="AD345">
        <f>IF(H345&gt;0, H345-63, 0) * 256 + I345</f>
        <v>0</v>
      </c>
      <c r="AE345">
        <v>0</v>
      </c>
    </row>
    <row r="346" spans="1:31" x14ac:dyDescent="0.25">
      <c r="A346" t="s">
        <v>297</v>
      </c>
      <c r="B346">
        <v>22</v>
      </c>
      <c r="C346">
        <v>22</v>
      </c>
      <c r="D346">
        <v>22</v>
      </c>
      <c r="E346">
        <v>4</v>
      </c>
      <c r="F346">
        <v>18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5</v>
      </c>
      <c r="U346">
        <v>0</v>
      </c>
      <c r="V346">
        <v>0</v>
      </c>
      <c r="W346">
        <v>24</v>
      </c>
      <c r="X346">
        <v>255</v>
      </c>
      <c r="Y346">
        <v>0</v>
      </c>
      <c r="Z346">
        <v>0</v>
      </c>
      <c r="AA346">
        <f>MOD(SUM(E346:S346), 255)</f>
        <v>23</v>
      </c>
      <c r="AB346">
        <f>W346-AA346</f>
        <v>1</v>
      </c>
      <c r="AC346">
        <f>SUM(E346:S346)</f>
        <v>23</v>
      </c>
      <c r="AD346">
        <f>IF(H346&gt;0, H346-63, 0) * 256 + I346</f>
        <v>0</v>
      </c>
      <c r="AE346">
        <v>0</v>
      </c>
    </row>
    <row r="347" spans="1:31" hidden="1" x14ac:dyDescent="0.25"/>
    <row r="348" spans="1:31" hidden="1" x14ac:dyDescent="0.25"/>
    <row r="349" spans="1:31" hidden="1" x14ac:dyDescent="0.25">
      <c r="Y349" t="s">
        <v>333</v>
      </c>
      <c r="Z349" t="s">
        <v>334</v>
      </c>
      <c r="AE349" t="s">
        <v>333</v>
      </c>
    </row>
    <row r="350" spans="1:31" hidden="1" x14ac:dyDescent="0.25">
      <c r="Y350">
        <v>0.6</v>
      </c>
      <c r="AE350">
        <v>0.6</v>
      </c>
    </row>
    <row r="351" spans="1:31" hidden="1" x14ac:dyDescent="0.25">
      <c r="Y351">
        <v>1</v>
      </c>
      <c r="AE351">
        <v>1</v>
      </c>
    </row>
    <row r="352" spans="1:31" hidden="1" x14ac:dyDescent="0.25">
      <c r="Y352">
        <v>1.7</v>
      </c>
      <c r="AE352">
        <v>1.7</v>
      </c>
    </row>
    <row r="353" spans="25:31" hidden="1" x14ac:dyDescent="0.25">
      <c r="Y353">
        <v>2.2000000000000002</v>
      </c>
      <c r="AE353">
        <v>2.2000000000000002</v>
      </c>
    </row>
    <row r="354" spans="25:31" hidden="1" x14ac:dyDescent="0.25">
      <c r="Y354">
        <v>2.9</v>
      </c>
      <c r="AE354">
        <v>2.9</v>
      </c>
    </row>
    <row r="355" spans="25:31" hidden="1" x14ac:dyDescent="0.25">
      <c r="Y355">
        <v>3.6</v>
      </c>
      <c r="AE355">
        <v>3.6</v>
      </c>
    </row>
    <row r="356" spans="25:31" hidden="1" x14ac:dyDescent="0.25">
      <c r="Y356">
        <v>4.3</v>
      </c>
      <c r="AE356">
        <v>4.3</v>
      </c>
    </row>
    <row r="357" spans="25:31" hidden="1" x14ac:dyDescent="0.25">
      <c r="Y357">
        <v>4.8</v>
      </c>
      <c r="AE357">
        <v>4.8</v>
      </c>
    </row>
    <row r="358" spans="25:31" hidden="1" x14ac:dyDescent="0.25">
      <c r="Y358">
        <v>5.6</v>
      </c>
      <c r="AE358">
        <v>5.6</v>
      </c>
    </row>
    <row r="359" spans="25:31" hidden="1" x14ac:dyDescent="0.25">
      <c r="Y359">
        <v>6.4</v>
      </c>
      <c r="AE359">
        <v>6.4</v>
      </c>
    </row>
    <row r="360" spans="25:31" hidden="1" x14ac:dyDescent="0.25">
      <c r="Y360">
        <v>7.1</v>
      </c>
      <c r="AE360">
        <v>7.1</v>
      </c>
    </row>
    <row r="361" spans="25:31" hidden="1" x14ac:dyDescent="0.25">
      <c r="Y361">
        <v>7.6</v>
      </c>
      <c r="AE361">
        <v>7.6</v>
      </c>
    </row>
    <row r="362" spans="25:31" hidden="1" x14ac:dyDescent="0.25">
      <c r="Y362">
        <v>8.5</v>
      </c>
      <c r="AE362">
        <v>8.5</v>
      </c>
    </row>
    <row r="363" spans="25:31" hidden="1" x14ac:dyDescent="0.25">
      <c r="Y363">
        <v>9.4</v>
      </c>
      <c r="AE363">
        <v>9.4</v>
      </c>
    </row>
    <row r="364" spans="25:31" hidden="1" x14ac:dyDescent="0.25">
      <c r="Y364">
        <v>10.7</v>
      </c>
      <c r="AE364">
        <v>10.7</v>
      </c>
    </row>
    <row r="365" spans="25:31" hidden="1" x14ac:dyDescent="0.25">
      <c r="Y365">
        <v>11.5</v>
      </c>
      <c r="AE365">
        <v>11.5</v>
      </c>
    </row>
    <row r="366" spans="25:31" hidden="1" x14ac:dyDescent="0.25">
      <c r="Y366">
        <v>12.6</v>
      </c>
      <c r="AE366">
        <v>12.6</v>
      </c>
    </row>
    <row r="367" spans="25:31" hidden="1" x14ac:dyDescent="0.25">
      <c r="Y367">
        <v>13.3</v>
      </c>
      <c r="AE367">
        <v>13.3</v>
      </c>
    </row>
    <row r="368" spans="25:31" hidden="1" x14ac:dyDescent="0.25">
      <c r="Y368">
        <v>14.5</v>
      </c>
      <c r="AE368">
        <v>14.5</v>
      </c>
    </row>
    <row r="369" spans="25:31" hidden="1" x14ac:dyDescent="0.25">
      <c r="Y369">
        <v>16.3</v>
      </c>
      <c r="AE369">
        <v>16.3</v>
      </c>
    </row>
    <row r="370" spans="25:31" hidden="1" x14ac:dyDescent="0.25">
      <c r="Y370">
        <v>18.399999999999999</v>
      </c>
      <c r="Z370">
        <v>18.638000000000002</v>
      </c>
      <c r="AE370">
        <v>18.399999999999999</v>
      </c>
    </row>
    <row r="371" spans="25:31" hidden="1" x14ac:dyDescent="0.25">
      <c r="Y371">
        <v>20.5</v>
      </c>
      <c r="Z371">
        <v>20.346</v>
      </c>
      <c r="AE371">
        <v>20.5</v>
      </c>
    </row>
    <row r="372" spans="25:31" hidden="1" x14ac:dyDescent="0.25">
      <c r="Y372">
        <v>22.8</v>
      </c>
      <c r="Z372">
        <v>22.736999999999998</v>
      </c>
      <c r="AE372">
        <v>22.8</v>
      </c>
    </row>
    <row r="373" spans="25:31" hidden="1" x14ac:dyDescent="0.25">
      <c r="Y373">
        <v>24.5</v>
      </c>
      <c r="Z373">
        <v>24.492999999999999</v>
      </c>
      <c r="AE373">
        <v>24.5</v>
      </c>
    </row>
    <row r="374" spans="25:31" hidden="1" x14ac:dyDescent="0.25">
      <c r="Y374">
        <v>26.4</v>
      </c>
      <c r="Z374">
        <v>26.396000000000001</v>
      </c>
      <c r="AE374">
        <v>26.4</v>
      </c>
    </row>
    <row r="375" spans="25:31" hidden="1" x14ac:dyDescent="0.25">
      <c r="Y375">
        <v>29</v>
      </c>
      <c r="Z375">
        <v>28.981999999999999</v>
      </c>
      <c r="AE375">
        <v>29</v>
      </c>
    </row>
    <row r="376" spans="25:31" hidden="1" x14ac:dyDescent="0.25">
      <c r="Y376">
        <v>30.4</v>
      </c>
      <c r="Z376">
        <v>30.446000000000002</v>
      </c>
      <c r="AE376">
        <v>30.4</v>
      </c>
    </row>
    <row r="377" spans="25:31" hidden="1" x14ac:dyDescent="0.25">
      <c r="Y377">
        <v>32</v>
      </c>
      <c r="Z377">
        <v>32.006999999999998</v>
      </c>
      <c r="AE377">
        <v>32</v>
      </c>
    </row>
    <row r="378" spans="25:31" hidden="1" x14ac:dyDescent="0.25">
      <c r="Y378">
        <v>34.6</v>
      </c>
      <c r="Z378">
        <v>34.642000000000003</v>
      </c>
      <c r="AE378">
        <v>34.6</v>
      </c>
    </row>
    <row r="379" spans="25:31" hidden="1" x14ac:dyDescent="0.25">
      <c r="Y379">
        <v>36.799999999999997</v>
      </c>
      <c r="Z379">
        <v>36.886000000000003</v>
      </c>
      <c r="AE379">
        <v>36.799999999999997</v>
      </c>
    </row>
    <row r="380" spans="25:31" hidden="1" x14ac:dyDescent="0.25">
      <c r="Y380">
        <v>39</v>
      </c>
      <c r="Z380">
        <v>39.131</v>
      </c>
      <c r="AE380">
        <v>39</v>
      </c>
    </row>
    <row r="381" spans="25:31" hidden="1" x14ac:dyDescent="0.25">
      <c r="Y381">
        <v>41.3</v>
      </c>
      <c r="Z381">
        <v>41.423999999999999</v>
      </c>
      <c r="AE381">
        <v>41.3</v>
      </c>
    </row>
    <row r="382" spans="25:31" hidden="1" x14ac:dyDescent="0.25">
      <c r="Y382">
        <v>43.4</v>
      </c>
      <c r="Z382">
        <v>43.667999999999999</v>
      </c>
      <c r="AE382">
        <v>43.4</v>
      </c>
    </row>
    <row r="383" spans="25:31" hidden="1" x14ac:dyDescent="0.25">
      <c r="Y383">
        <v>45.8</v>
      </c>
      <c r="Z383">
        <v>46.107999999999997</v>
      </c>
      <c r="AE383">
        <v>45.8</v>
      </c>
    </row>
    <row r="384" spans="25:31" hidden="1" x14ac:dyDescent="0.25">
      <c r="Y384">
        <v>47.3</v>
      </c>
      <c r="Z384">
        <v>47.570999999999998</v>
      </c>
      <c r="AE384">
        <v>47.3</v>
      </c>
    </row>
    <row r="385" spans="25:31" hidden="1" x14ac:dyDescent="0.25">
      <c r="Y385">
        <v>48.9</v>
      </c>
      <c r="Z385">
        <v>49.23</v>
      </c>
      <c r="AE385">
        <v>48.9</v>
      </c>
    </row>
    <row r="386" spans="25:31" hidden="1" x14ac:dyDescent="0.25">
      <c r="Y386">
        <v>50.5</v>
      </c>
      <c r="Z386">
        <v>50.84</v>
      </c>
      <c r="AE386">
        <v>50.5</v>
      </c>
    </row>
    <row r="387" spans="25:31" hidden="1" x14ac:dyDescent="0.25">
      <c r="Y387">
        <v>52.5</v>
      </c>
      <c r="Z387">
        <v>52.841000000000001</v>
      </c>
      <c r="AE387">
        <v>52.5</v>
      </c>
    </row>
    <row r="388" spans="25:31" hidden="1" x14ac:dyDescent="0.25">
      <c r="Y388">
        <v>55.4</v>
      </c>
      <c r="Z388">
        <v>55.817</v>
      </c>
      <c r="AE388">
        <v>55.4</v>
      </c>
    </row>
    <row r="389" spans="25:31" hidden="1" x14ac:dyDescent="0.25">
      <c r="Y389">
        <v>58.7</v>
      </c>
      <c r="Z389">
        <v>59.183999999999997</v>
      </c>
      <c r="AE389">
        <v>58.7</v>
      </c>
    </row>
    <row r="390" spans="25:31" hidden="1" x14ac:dyDescent="0.25">
      <c r="Y390">
        <v>61.4</v>
      </c>
      <c r="Z390">
        <v>61.915999999999997</v>
      </c>
      <c r="AE390">
        <v>61.4</v>
      </c>
    </row>
    <row r="391" spans="25:31" hidden="1" x14ac:dyDescent="0.25">
      <c r="Y391">
        <v>63.5</v>
      </c>
      <c r="Z391">
        <v>63.96</v>
      </c>
      <c r="AE391">
        <v>63.5</v>
      </c>
    </row>
    <row r="392" spans="25:31" hidden="1" x14ac:dyDescent="0.25">
      <c r="Y392">
        <v>66.2</v>
      </c>
      <c r="Z392">
        <v>66.745999999999995</v>
      </c>
      <c r="AE392">
        <v>66.2</v>
      </c>
    </row>
    <row r="393" spans="25:31" hidden="1" x14ac:dyDescent="0.25">
      <c r="Y393">
        <v>68.5</v>
      </c>
      <c r="Z393">
        <v>69.137</v>
      </c>
      <c r="AE393">
        <v>68.5</v>
      </c>
    </row>
    <row r="394" spans="25:31" hidden="1" x14ac:dyDescent="0.25">
      <c r="Y394">
        <v>70.400000000000006</v>
      </c>
      <c r="Z394">
        <v>71.040000000000006</v>
      </c>
      <c r="AE394">
        <v>70.400000000000006</v>
      </c>
    </row>
    <row r="395" spans="25:31" hidden="1" x14ac:dyDescent="0.25">
      <c r="Y395">
        <v>73.3</v>
      </c>
      <c r="Z395">
        <v>74.016000000000005</v>
      </c>
      <c r="AE395">
        <v>73.3</v>
      </c>
    </row>
    <row r="396" spans="25:31" hidden="1" x14ac:dyDescent="0.25">
      <c r="Y396">
        <v>74.3</v>
      </c>
      <c r="Z396">
        <v>75.09</v>
      </c>
      <c r="AE396">
        <v>74.3</v>
      </c>
    </row>
    <row r="397" spans="25:31" hidden="1" x14ac:dyDescent="0.25">
      <c r="Y397">
        <v>75.7</v>
      </c>
      <c r="Z397">
        <v>76.456000000000003</v>
      </c>
      <c r="AE397">
        <v>75.7</v>
      </c>
    </row>
    <row r="398" spans="25:31" hidden="1" x14ac:dyDescent="0.25">
      <c r="Y398">
        <v>77.5</v>
      </c>
      <c r="Z398">
        <v>78.358999999999995</v>
      </c>
      <c r="AE398">
        <v>77.5</v>
      </c>
    </row>
    <row r="399" spans="25:31" hidden="1" x14ac:dyDescent="0.25">
      <c r="Y399">
        <v>80</v>
      </c>
      <c r="Z399">
        <v>80.896000000000001</v>
      </c>
      <c r="AE399">
        <v>80</v>
      </c>
    </row>
    <row r="400" spans="25:31" hidden="1" x14ac:dyDescent="0.25">
      <c r="Y400" t="s">
        <v>296</v>
      </c>
      <c r="AE400" t="s">
        <v>296</v>
      </c>
    </row>
    <row r="401" spans="25:31" hidden="1" x14ac:dyDescent="0.25">
      <c r="Y401" t="s">
        <v>296</v>
      </c>
      <c r="AE401" t="s">
        <v>296</v>
      </c>
    </row>
    <row r="402" spans="25:31" hidden="1" x14ac:dyDescent="0.25">
      <c r="Y402" t="s">
        <v>296</v>
      </c>
      <c r="AE402" t="s">
        <v>296</v>
      </c>
    </row>
    <row r="403" spans="25:31" hidden="1" x14ac:dyDescent="0.25">
      <c r="Y403" t="s">
        <v>296</v>
      </c>
      <c r="AE403" t="s">
        <v>296</v>
      </c>
    </row>
    <row r="404" spans="25:31" hidden="1" x14ac:dyDescent="0.25">
      <c r="Y404" t="s">
        <v>296</v>
      </c>
      <c r="AE404" t="s">
        <v>296</v>
      </c>
    </row>
    <row r="405" spans="25:31" hidden="1" x14ac:dyDescent="0.25">
      <c r="Y405" t="s">
        <v>296</v>
      </c>
      <c r="AE405" t="s">
        <v>296</v>
      </c>
    </row>
    <row r="406" spans="25:31" hidden="1" x14ac:dyDescent="0.25">
      <c r="Y406" t="s">
        <v>296</v>
      </c>
      <c r="AE406" t="s">
        <v>296</v>
      </c>
    </row>
    <row r="407" spans="25:31" hidden="1" x14ac:dyDescent="0.25">
      <c r="Y407" t="s">
        <v>296</v>
      </c>
      <c r="AE407" t="s">
        <v>296</v>
      </c>
    </row>
    <row r="408" spans="25:31" hidden="1" x14ac:dyDescent="0.25">
      <c r="Y408" t="s">
        <v>296</v>
      </c>
      <c r="AE408" t="s">
        <v>296</v>
      </c>
    </row>
    <row r="409" spans="25:31" hidden="1" x14ac:dyDescent="0.25">
      <c r="Y409" t="s">
        <v>296</v>
      </c>
      <c r="AE409" t="s">
        <v>296</v>
      </c>
    </row>
    <row r="410" spans="25:31" hidden="1" x14ac:dyDescent="0.25">
      <c r="Y410" t="s">
        <v>296</v>
      </c>
      <c r="AE410" t="s">
        <v>296</v>
      </c>
    </row>
    <row r="411" spans="25:31" hidden="1" x14ac:dyDescent="0.25">
      <c r="Y411" t="s">
        <v>296</v>
      </c>
      <c r="AE411" t="s">
        <v>296</v>
      </c>
    </row>
    <row r="412" spans="25:31" hidden="1" x14ac:dyDescent="0.25">
      <c r="Y412" t="s">
        <v>296</v>
      </c>
      <c r="AE412" t="s">
        <v>296</v>
      </c>
    </row>
    <row r="413" spans="25:31" hidden="1" x14ac:dyDescent="0.25">
      <c r="Y413" t="s">
        <v>296</v>
      </c>
      <c r="AE413" t="s">
        <v>296</v>
      </c>
    </row>
    <row r="414" spans="25:31" hidden="1" x14ac:dyDescent="0.25">
      <c r="Y414" t="s">
        <v>296</v>
      </c>
      <c r="AE414" t="s">
        <v>296</v>
      </c>
    </row>
    <row r="415" spans="25:31" hidden="1" x14ac:dyDescent="0.25">
      <c r="Y415" t="s">
        <v>296</v>
      </c>
      <c r="AE415" t="s">
        <v>296</v>
      </c>
    </row>
    <row r="416" spans="25:31" hidden="1" x14ac:dyDescent="0.25">
      <c r="Y416" t="s">
        <v>296</v>
      </c>
      <c r="AE416" t="s">
        <v>296</v>
      </c>
    </row>
    <row r="417" spans="25:31" hidden="1" x14ac:dyDescent="0.25">
      <c r="Y417" t="s">
        <v>296</v>
      </c>
      <c r="AE417" t="s">
        <v>296</v>
      </c>
    </row>
    <row r="418" spans="25:31" hidden="1" x14ac:dyDescent="0.25">
      <c r="Y418" t="s">
        <v>296</v>
      </c>
      <c r="AE418" t="s">
        <v>296</v>
      </c>
    </row>
    <row r="419" spans="25:31" hidden="1" x14ac:dyDescent="0.25">
      <c r="Y419" t="s">
        <v>296</v>
      </c>
      <c r="AE419" t="s">
        <v>296</v>
      </c>
    </row>
    <row r="420" spans="25:31" hidden="1" x14ac:dyDescent="0.25">
      <c r="Y420" t="s">
        <v>296</v>
      </c>
      <c r="AE420" t="s">
        <v>296</v>
      </c>
    </row>
    <row r="421" spans="25:31" hidden="1" x14ac:dyDescent="0.25">
      <c r="Y421" t="s">
        <v>296</v>
      </c>
      <c r="AE421" t="s">
        <v>296</v>
      </c>
    </row>
    <row r="422" spans="25:31" hidden="1" x14ac:dyDescent="0.25">
      <c r="Y422" t="s">
        <v>296</v>
      </c>
      <c r="AE422" t="s">
        <v>296</v>
      </c>
    </row>
    <row r="423" spans="25:31" hidden="1" x14ac:dyDescent="0.25">
      <c r="Y423" t="s">
        <v>296</v>
      </c>
      <c r="AE423" t="s">
        <v>296</v>
      </c>
    </row>
    <row r="424" spans="25:31" hidden="1" x14ac:dyDescent="0.25">
      <c r="Y424" t="s">
        <v>296</v>
      </c>
      <c r="AE424" t="s">
        <v>296</v>
      </c>
    </row>
    <row r="425" spans="25:31" hidden="1" x14ac:dyDescent="0.25">
      <c r="Y425" t="s">
        <v>296</v>
      </c>
      <c r="AE425" t="s">
        <v>296</v>
      </c>
    </row>
    <row r="426" spans="25:31" hidden="1" x14ac:dyDescent="0.25">
      <c r="Y426" t="s">
        <v>296</v>
      </c>
      <c r="AE426" t="s">
        <v>296</v>
      </c>
    </row>
    <row r="427" spans="25:31" hidden="1" x14ac:dyDescent="0.25">
      <c r="Y427" t="s">
        <v>296</v>
      </c>
      <c r="AE427" t="s">
        <v>296</v>
      </c>
    </row>
    <row r="428" spans="25:31" hidden="1" x14ac:dyDescent="0.25">
      <c r="Y428" t="s">
        <v>296</v>
      </c>
      <c r="AE428" t="s">
        <v>296</v>
      </c>
    </row>
    <row r="429" spans="25:31" hidden="1" x14ac:dyDescent="0.25">
      <c r="Y429" t="s">
        <v>296</v>
      </c>
      <c r="AE429" t="s">
        <v>296</v>
      </c>
    </row>
    <row r="430" spans="25:31" hidden="1" x14ac:dyDescent="0.25">
      <c r="Y430" t="s">
        <v>296</v>
      </c>
      <c r="AE430" t="s">
        <v>296</v>
      </c>
    </row>
    <row r="431" spans="25:31" hidden="1" x14ac:dyDescent="0.25">
      <c r="Y431" t="s">
        <v>296</v>
      </c>
      <c r="AE431" t="s">
        <v>296</v>
      </c>
    </row>
    <row r="432" spans="25:31" hidden="1" x14ac:dyDescent="0.25">
      <c r="Y432" t="s">
        <v>296</v>
      </c>
      <c r="AE432" t="s">
        <v>296</v>
      </c>
    </row>
    <row r="433" spans="25:31" hidden="1" x14ac:dyDescent="0.25">
      <c r="Y433" t="s">
        <v>296</v>
      </c>
      <c r="AE433" t="s">
        <v>296</v>
      </c>
    </row>
    <row r="434" spans="25:31" hidden="1" x14ac:dyDescent="0.25">
      <c r="Y434" t="s">
        <v>296</v>
      </c>
      <c r="AE434" t="s">
        <v>296</v>
      </c>
    </row>
    <row r="435" spans="25:31" hidden="1" x14ac:dyDescent="0.25">
      <c r="Y435" t="s">
        <v>296</v>
      </c>
      <c r="AE435" t="s">
        <v>296</v>
      </c>
    </row>
    <row r="436" spans="25:31" hidden="1" x14ac:dyDescent="0.25">
      <c r="Y436" t="s">
        <v>296</v>
      </c>
      <c r="AE436" t="s">
        <v>296</v>
      </c>
    </row>
    <row r="437" spans="25:31" hidden="1" x14ac:dyDescent="0.25">
      <c r="Y437" t="s">
        <v>296</v>
      </c>
      <c r="AE437" t="s">
        <v>296</v>
      </c>
    </row>
    <row r="438" spans="25:31" hidden="1" x14ac:dyDescent="0.25">
      <c r="Y438" t="s">
        <v>296</v>
      </c>
      <c r="AE438" t="s">
        <v>296</v>
      </c>
    </row>
    <row r="439" spans="25:31" hidden="1" x14ac:dyDescent="0.25">
      <c r="Y439" t="s">
        <v>296</v>
      </c>
      <c r="AE439" t="s">
        <v>296</v>
      </c>
    </row>
    <row r="440" spans="25:31" hidden="1" x14ac:dyDescent="0.25">
      <c r="Y440" t="s">
        <v>296</v>
      </c>
      <c r="AE440" t="s">
        <v>296</v>
      </c>
    </row>
    <row r="441" spans="25:31" hidden="1" x14ac:dyDescent="0.25">
      <c r="Y441" t="s">
        <v>296</v>
      </c>
      <c r="AE441" t="s">
        <v>296</v>
      </c>
    </row>
    <row r="442" spans="25:31" hidden="1" x14ac:dyDescent="0.25">
      <c r="Y442" t="s">
        <v>296</v>
      </c>
      <c r="AE442" t="s">
        <v>296</v>
      </c>
    </row>
    <row r="443" spans="25:31" hidden="1" x14ac:dyDescent="0.25">
      <c r="Y443" t="s">
        <v>296</v>
      </c>
      <c r="AE443" t="s">
        <v>296</v>
      </c>
    </row>
    <row r="444" spans="25:31" hidden="1" x14ac:dyDescent="0.25">
      <c r="Y444" t="s">
        <v>296</v>
      </c>
      <c r="AE444" t="s">
        <v>296</v>
      </c>
    </row>
    <row r="445" spans="25:31" hidden="1" x14ac:dyDescent="0.25">
      <c r="Y445" t="s">
        <v>296</v>
      </c>
      <c r="AE445" t="s">
        <v>296</v>
      </c>
    </row>
    <row r="446" spans="25:31" hidden="1" x14ac:dyDescent="0.25">
      <c r="Y446" t="s">
        <v>296</v>
      </c>
      <c r="AE446" t="s">
        <v>296</v>
      </c>
    </row>
    <row r="447" spans="25:31" hidden="1" x14ac:dyDescent="0.25">
      <c r="Y447" t="s">
        <v>296</v>
      </c>
      <c r="AE447" t="s">
        <v>296</v>
      </c>
    </row>
    <row r="448" spans="25:31" hidden="1" x14ac:dyDescent="0.25">
      <c r="Y448" t="s">
        <v>296</v>
      </c>
      <c r="AE448" t="s">
        <v>296</v>
      </c>
    </row>
    <row r="449" spans="25:31" hidden="1" x14ac:dyDescent="0.25">
      <c r="Y449" t="s">
        <v>296</v>
      </c>
      <c r="AE449" t="s">
        <v>296</v>
      </c>
    </row>
    <row r="450" spans="25:31" hidden="1" x14ac:dyDescent="0.25">
      <c r="Y450" t="s">
        <v>296</v>
      </c>
      <c r="AE450" t="s">
        <v>296</v>
      </c>
    </row>
    <row r="451" spans="25:31" hidden="1" x14ac:dyDescent="0.25">
      <c r="Y451" t="s">
        <v>296</v>
      </c>
      <c r="AE451" t="s">
        <v>296</v>
      </c>
    </row>
    <row r="452" spans="25:31" hidden="1" x14ac:dyDescent="0.25">
      <c r="Y452" t="s">
        <v>296</v>
      </c>
      <c r="AE452" t="s">
        <v>296</v>
      </c>
    </row>
    <row r="453" spans="25:31" hidden="1" x14ac:dyDescent="0.25">
      <c r="Y453" t="s">
        <v>296</v>
      </c>
      <c r="AE453" t="s">
        <v>296</v>
      </c>
    </row>
    <row r="454" spans="25:31" hidden="1" x14ac:dyDescent="0.25">
      <c r="Y454" t="s">
        <v>296</v>
      </c>
      <c r="AE454" t="s">
        <v>296</v>
      </c>
    </row>
    <row r="455" spans="25:31" hidden="1" x14ac:dyDescent="0.25">
      <c r="Y455" t="s">
        <v>296</v>
      </c>
      <c r="AE455" t="s">
        <v>296</v>
      </c>
    </row>
    <row r="456" spans="25:31" hidden="1" x14ac:dyDescent="0.25">
      <c r="Y456" t="s">
        <v>296</v>
      </c>
      <c r="AE456" t="s">
        <v>296</v>
      </c>
    </row>
    <row r="457" spans="25:31" hidden="1" x14ac:dyDescent="0.25">
      <c r="Y457" t="s">
        <v>296</v>
      </c>
      <c r="AE457" t="s">
        <v>296</v>
      </c>
    </row>
    <row r="458" spans="25:31" hidden="1" x14ac:dyDescent="0.25">
      <c r="Y458" t="s">
        <v>296</v>
      </c>
      <c r="AE458" t="s">
        <v>296</v>
      </c>
    </row>
    <row r="459" spans="25:31" hidden="1" x14ac:dyDescent="0.25">
      <c r="Y459" t="s">
        <v>296</v>
      </c>
      <c r="AE459" t="s">
        <v>296</v>
      </c>
    </row>
    <row r="460" spans="25:31" hidden="1" x14ac:dyDescent="0.25">
      <c r="Y460" t="s">
        <v>296</v>
      </c>
      <c r="AE460" t="s">
        <v>296</v>
      </c>
    </row>
    <row r="461" spans="25:31" hidden="1" x14ac:dyDescent="0.25">
      <c r="Y461" t="s">
        <v>296</v>
      </c>
      <c r="AE461" t="s">
        <v>296</v>
      </c>
    </row>
    <row r="462" spans="25:31" hidden="1" x14ac:dyDescent="0.25">
      <c r="Y462" t="s">
        <v>296</v>
      </c>
      <c r="AE462" t="s">
        <v>296</v>
      </c>
    </row>
    <row r="463" spans="25:31" hidden="1" x14ac:dyDescent="0.25">
      <c r="Y463" t="s">
        <v>296</v>
      </c>
      <c r="AE463" t="s">
        <v>296</v>
      </c>
    </row>
    <row r="464" spans="25:31" hidden="1" x14ac:dyDescent="0.25">
      <c r="Y464" t="s">
        <v>296</v>
      </c>
      <c r="AE464" t="s">
        <v>296</v>
      </c>
    </row>
    <row r="465" spans="25:31" hidden="1" x14ac:dyDescent="0.25">
      <c r="Y465" t="s">
        <v>296</v>
      </c>
      <c r="AE465" t="s">
        <v>296</v>
      </c>
    </row>
    <row r="466" spans="25:31" hidden="1" x14ac:dyDescent="0.25">
      <c r="Y466" t="s">
        <v>296</v>
      </c>
      <c r="AE466" t="s">
        <v>296</v>
      </c>
    </row>
    <row r="467" spans="25:31" hidden="1" x14ac:dyDescent="0.25">
      <c r="Y467" t="s">
        <v>296</v>
      </c>
      <c r="AE467" t="s">
        <v>296</v>
      </c>
    </row>
    <row r="468" spans="25:31" hidden="1" x14ac:dyDescent="0.25">
      <c r="Y468" t="s">
        <v>296</v>
      </c>
      <c r="AE468" t="s">
        <v>296</v>
      </c>
    </row>
    <row r="469" spans="25:31" hidden="1" x14ac:dyDescent="0.25">
      <c r="Y469" t="s">
        <v>296</v>
      </c>
      <c r="AE469" t="s">
        <v>296</v>
      </c>
    </row>
    <row r="470" spans="25:31" hidden="1" x14ac:dyDescent="0.25">
      <c r="Y470" t="s">
        <v>296</v>
      </c>
      <c r="AE470" t="s">
        <v>296</v>
      </c>
    </row>
    <row r="471" spans="25:31" hidden="1" x14ac:dyDescent="0.25">
      <c r="Y471" t="s">
        <v>296</v>
      </c>
      <c r="AE471" t="s">
        <v>296</v>
      </c>
    </row>
    <row r="472" spans="25:31" hidden="1" x14ac:dyDescent="0.25">
      <c r="Y472" t="s">
        <v>296</v>
      </c>
      <c r="AE472" t="s">
        <v>296</v>
      </c>
    </row>
    <row r="473" spans="25:31" hidden="1" x14ac:dyDescent="0.25">
      <c r="Y473" t="s">
        <v>296</v>
      </c>
      <c r="AE473" t="s">
        <v>296</v>
      </c>
    </row>
    <row r="474" spans="25:31" hidden="1" x14ac:dyDescent="0.25">
      <c r="Y474" t="s">
        <v>296</v>
      </c>
      <c r="AE474" t="s">
        <v>296</v>
      </c>
    </row>
    <row r="475" spans="25:31" hidden="1" x14ac:dyDescent="0.25">
      <c r="Y475" t="s">
        <v>296</v>
      </c>
      <c r="AE475" t="s">
        <v>296</v>
      </c>
    </row>
    <row r="476" spans="25:31" hidden="1" x14ac:dyDescent="0.25">
      <c r="Y476" t="s">
        <v>296</v>
      </c>
      <c r="AE476" t="s">
        <v>296</v>
      </c>
    </row>
    <row r="477" spans="25:31" hidden="1" x14ac:dyDescent="0.25">
      <c r="Y477" t="s">
        <v>296</v>
      </c>
      <c r="AE477" t="s">
        <v>296</v>
      </c>
    </row>
    <row r="478" spans="25:31" hidden="1" x14ac:dyDescent="0.25">
      <c r="Y478" t="s">
        <v>296</v>
      </c>
      <c r="AE478" t="s">
        <v>296</v>
      </c>
    </row>
    <row r="479" spans="25:31" hidden="1" x14ac:dyDescent="0.25">
      <c r="Y479" t="s">
        <v>296</v>
      </c>
      <c r="AE479" t="s">
        <v>296</v>
      </c>
    </row>
    <row r="480" spans="25:31" hidden="1" x14ac:dyDescent="0.25">
      <c r="Y480" t="s">
        <v>296</v>
      </c>
      <c r="AE480" t="s">
        <v>296</v>
      </c>
    </row>
    <row r="481" spans="25:31" hidden="1" x14ac:dyDescent="0.25">
      <c r="Y481" t="s">
        <v>296</v>
      </c>
      <c r="AE481" t="s">
        <v>296</v>
      </c>
    </row>
    <row r="482" spans="25:31" hidden="1" x14ac:dyDescent="0.25">
      <c r="Y482" t="s">
        <v>296</v>
      </c>
      <c r="AE482" t="s">
        <v>296</v>
      </c>
    </row>
    <row r="483" spans="25:31" hidden="1" x14ac:dyDescent="0.25">
      <c r="Y483" t="s">
        <v>296</v>
      </c>
      <c r="AE483" t="s">
        <v>296</v>
      </c>
    </row>
    <row r="484" spans="25:31" hidden="1" x14ac:dyDescent="0.25">
      <c r="Y484" t="s">
        <v>296</v>
      </c>
      <c r="AE484" t="s">
        <v>296</v>
      </c>
    </row>
    <row r="485" spans="25:31" hidden="1" x14ac:dyDescent="0.25">
      <c r="Y485" t="s">
        <v>296</v>
      </c>
      <c r="AE485" t="s">
        <v>296</v>
      </c>
    </row>
    <row r="486" spans="25:31" hidden="1" x14ac:dyDescent="0.25">
      <c r="Y486" t="s">
        <v>296</v>
      </c>
      <c r="AE486" t="s">
        <v>296</v>
      </c>
    </row>
    <row r="487" spans="25:31" hidden="1" x14ac:dyDescent="0.25">
      <c r="Y487" t="s">
        <v>296</v>
      </c>
      <c r="AE487" t="s">
        <v>296</v>
      </c>
    </row>
    <row r="488" spans="25:31" hidden="1" x14ac:dyDescent="0.25">
      <c r="Y488" t="s">
        <v>296</v>
      </c>
      <c r="AE488" t="s">
        <v>296</v>
      </c>
    </row>
    <row r="489" spans="25:31" hidden="1" x14ac:dyDescent="0.25">
      <c r="Y489" t="s">
        <v>296</v>
      </c>
      <c r="AE489" t="s">
        <v>296</v>
      </c>
    </row>
    <row r="490" spans="25:31" hidden="1" x14ac:dyDescent="0.25">
      <c r="Y490" t="s">
        <v>296</v>
      </c>
      <c r="AE490" t="s">
        <v>296</v>
      </c>
    </row>
    <row r="491" spans="25:31" hidden="1" x14ac:dyDescent="0.25">
      <c r="Y491" t="s">
        <v>296</v>
      </c>
      <c r="AE491" t="s">
        <v>296</v>
      </c>
    </row>
    <row r="492" spans="25:31" hidden="1" x14ac:dyDescent="0.25">
      <c r="Y492" t="s">
        <v>296</v>
      </c>
      <c r="AE492" t="s">
        <v>296</v>
      </c>
    </row>
    <row r="493" spans="25:31" hidden="1" x14ac:dyDescent="0.25">
      <c r="Y493" t="s">
        <v>296</v>
      </c>
      <c r="AE493" t="s">
        <v>296</v>
      </c>
    </row>
    <row r="494" spans="25:31" hidden="1" x14ac:dyDescent="0.25">
      <c r="Y494" t="s">
        <v>296</v>
      </c>
      <c r="AE494" t="s">
        <v>296</v>
      </c>
    </row>
    <row r="495" spans="25:31" hidden="1" x14ac:dyDescent="0.25">
      <c r="Y495" t="s">
        <v>296</v>
      </c>
      <c r="AE495" t="s">
        <v>296</v>
      </c>
    </row>
    <row r="496" spans="25:31" hidden="1" x14ac:dyDescent="0.25">
      <c r="Y496" t="s">
        <v>296</v>
      </c>
      <c r="AE496" t="s">
        <v>296</v>
      </c>
    </row>
    <row r="497" spans="8:53" hidden="1" x14ac:dyDescent="0.25">
      <c r="Y497" t="s">
        <v>296</v>
      </c>
      <c r="AE497" t="s">
        <v>296</v>
      </c>
    </row>
    <row r="498" spans="8:53" hidden="1" x14ac:dyDescent="0.25">
      <c r="Y498" t="s">
        <v>296</v>
      </c>
      <c r="AE498" t="s">
        <v>296</v>
      </c>
    </row>
    <row r="502" spans="8:53" x14ac:dyDescent="0.25">
      <c r="AA502" t="s">
        <v>374</v>
      </c>
      <c r="AB502" t="s">
        <v>342</v>
      </c>
      <c r="AE502" t="s">
        <v>333</v>
      </c>
      <c r="AF502" t="s">
        <v>634</v>
      </c>
      <c r="AG502" t="s">
        <v>633</v>
      </c>
      <c r="AH502" t="s">
        <v>638</v>
      </c>
      <c r="AI502" t="s">
        <v>637</v>
      </c>
      <c r="AW502" t="s">
        <v>333</v>
      </c>
      <c r="AX502" t="s">
        <v>636</v>
      </c>
      <c r="AY502" t="s">
        <v>635</v>
      </c>
      <c r="AZ502" t="s">
        <v>634</v>
      </c>
      <c r="BA502" t="s">
        <v>633</v>
      </c>
    </row>
    <row r="503" spans="8:53" x14ac:dyDescent="0.25">
      <c r="AA503">
        <v>23</v>
      </c>
      <c r="AB503">
        <v>1</v>
      </c>
      <c r="AE503">
        <v>0.6</v>
      </c>
      <c r="AF503">
        <v>968</v>
      </c>
      <c r="AG503">
        <f t="shared" ref="AG503:AG534" si="0">209.04*LN(AE503)+1307.3</f>
        <v>1200.5170116079573</v>
      </c>
      <c r="AH503">
        <f>FLOOR(AG503/256,1)</f>
        <v>4</v>
      </c>
      <c r="AI503">
        <f>FLOOR(AG503-256*AH503,1)</f>
        <v>176</v>
      </c>
      <c r="AW503">
        <v>0.6</v>
      </c>
      <c r="AX503">
        <f t="shared" ref="AX503:AX534" si="1">AW503/80</f>
        <v>7.4999999999999997E-3</v>
      </c>
      <c r="AY503">
        <f t="shared" ref="AY503:AY534" si="2">AZ503/2250</f>
        <v>0.43022222222222223</v>
      </c>
      <c r="AZ503">
        <v>968</v>
      </c>
      <c r="BA503">
        <f t="shared" ref="BA503:BA534" si="3">209.04*LN(AX503)+1307.3</f>
        <v>284.49816389572902</v>
      </c>
    </row>
    <row r="504" spans="8:53" x14ac:dyDescent="0.25">
      <c r="H504" t="s">
        <v>306</v>
      </c>
      <c r="I504" t="s">
        <v>307</v>
      </c>
      <c r="J504" t="s">
        <v>308</v>
      </c>
      <c r="K504" t="s">
        <v>333</v>
      </c>
      <c r="L504" t="s">
        <v>632</v>
      </c>
      <c r="N504" t="s">
        <v>333</v>
      </c>
      <c r="O504" t="s">
        <v>631</v>
      </c>
      <c r="AA504">
        <v>23</v>
      </c>
      <c r="AB504">
        <v>1</v>
      </c>
      <c r="AE504">
        <v>0.6</v>
      </c>
      <c r="AF504">
        <v>968</v>
      </c>
      <c r="AG504">
        <f t="shared" si="0"/>
        <v>1200.5170116079573</v>
      </c>
      <c r="AW504">
        <v>0.6</v>
      </c>
      <c r="AX504">
        <f t="shared" si="1"/>
        <v>7.4999999999999997E-3</v>
      </c>
      <c r="AY504">
        <f t="shared" si="2"/>
        <v>0.43022222222222223</v>
      </c>
      <c r="AZ504">
        <v>968</v>
      </c>
      <c r="BA504">
        <f t="shared" si="3"/>
        <v>284.49816389572902</v>
      </c>
    </row>
    <row r="505" spans="8:53" x14ac:dyDescent="0.25">
      <c r="H505">
        <v>66</v>
      </c>
      <c r="I505">
        <v>200</v>
      </c>
      <c r="J505">
        <v>0</v>
      </c>
      <c r="K505">
        <v>0.6</v>
      </c>
      <c r="L505">
        <f t="shared" ref="L505:L536" si="4">(H505-66)*256+I505</f>
        <v>200</v>
      </c>
      <c r="N505">
        <v>0.6</v>
      </c>
      <c r="O505">
        <f t="shared" ref="O505:O536" si="5">(H505-66)*65536+I505*256+J505</f>
        <v>51200</v>
      </c>
      <c r="AA505">
        <v>23</v>
      </c>
      <c r="AB505">
        <v>1</v>
      </c>
      <c r="AE505">
        <v>1</v>
      </c>
      <c r="AF505">
        <v>1274</v>
      </c>
      <c r="AG505">
        <f t="shared" si="0"/>
        <v>1307.3</v>
      </c>
      <c r="AW505">
        <v>1</v>
      </c>
      <c r="AX505">
        <f t="shared" si="1"/>
        <v>1.2500000000000001E-2</v>
      </c>
      <c r="AY505">
        <f t="shared" si="2"/>
        <v>0.56622222222222218</v>
      </c>
      <c r="AZ505">
        <v>1274</v>
      </c>
      <c r="BA505">
        <f t="shared" si="3"/>
        <v>391.28115228777187</v>
      </c>
    </row>
    <row r="506" spans="8:53" x14ac:dyDescent="0.25">
      <c r="H506">
        <v>66</v>
      </c>
      <c r="I506">
        <v>200</v>
      </c>
      <c r="J506">
        <v>0</v>
      </c>
      <c r="K506">
        <v>0.6</v>
      </c>
      <c r="L506">
        <f t="shared" si="4"/>
        <v>200</v>
      </c>
      <c r="N506">
        <v>0.6</v>
      </c>
      <c r="O506">
        <f t="shared" si="5"/>
        <v>51200</v>
      </c>
      <c r="AA506">
        <v>289</v>
      </c>
      <c r="AB506">
        <v>0</v>
      </c>
      <c r="AE506">
        <v>1</v>
      </c>
      <c r="AF506">
        <v>1274</v>
      </c>
      <c r="AG506">
        <f t="shared" si="0"/>
        <v>1307.3</v>
      </c>
      <c r="AW506">
        <v>1</v>
      </c>
      <c r="AX506">
        <f t="shared" si="1"/>
        <v>1.2500000000000001E-2</v>
      </c>
      <c r="AY506">
        <f t="shared" si="2"/>
        <v>0.56622222222222218</v>
      </c>
      <c r="AZ506">
        <v>1274</v>
      </c>
      <c r="BA506">
        <f t="shared" si="3"/>
        <v>391.28115228777187</v>
      </c>
    </row>
    <row r="507" spans="8:53" x14ac:dyDescent="0.25">
      <c r="H507">
        <v>67</v>
      </c>
      <c r="I507">
        <v>250</v>
      </c>
      <c r="J507">
        <v>0</v>
      </c>
      <c r="K507">
        <v>1</v>
      </c>
      <c r="L507">
        <f t="shared" si="4"/>
        <v>506</v>
      </c>
      <c r="N507">
        <v>1</v>
      </c>
      <c r="O507">
        <f t="shared" si="5"/>
        <v>129536</v>
      </c>
      <c r="AA507">
        <v>23</v>
      </c>
      <c r="AB507">
        <v>1</v>
      </c>
      <c r="AE507">
        <v>1</v>
      </c>
      <c r="AF507">
        <v>1174</v>
      </c>
      <c r="AG507">
        <f t="shared" si="0"/>
        <v>1307.3</v>
      </c>
      <c r="AW507">
        <v>1</v>
      </c>
      <c r="AX507">
        <f t="shared" si="1"/>
        <v>1.2500000000000001E-2</v>
      </c>
      <c r="AY507">
        <f t="shared" si="2"/>
        <v>0.52177777777777778</v>
      </c>
      <c r="AZ507">
        <v>1174</v>
      </c>
      <c r="BA507">
        <f t="shared" si="3"/>
        <v>391.28115228777187</v>
      </c>
    </row>
    <row r="508" spans="8:53" x14ac:dyDescent="0.25">
      <c r="H508">
        <v>67</v>
      </c>
      <c r="I508">
        <v>250</v>
      </c>
      <c r="J508">
        <v>0</v>
      </c>
      <c r="K508">
        <v>1</v>
      </c>
      <c r="L508">
        <f t="shared" si="4"/>
        <v>506</v>
      </c>
      <c r="N508">
        <v>1</v>
      </c>
      <c r="O508">
        <f t="shared" si="5"/>
        <v>129536</v>
      </c>
      <c r="AA508">
        <v>289</v>
      </c>
      <c r="AB508">
        <v>0</v>
      </c>
      <c r="AE508">
        <v>1.7</v>
      </c>
      <c r="AF508">
        <v>1430</v>
      </c>
      <c r="AG508">
        <f t="shared" si="0"/>
        <v>1418.222529602036</v>
      </c>
      <c r="AW508">
        <v>1.7</v>
      </c>
      <c r="AX508">
        <f t="shared" si="1"/>
        <v>2.1249999999999998E-2</v>
      </c>
      <c r="AY508">
        <f t="shared" si="2"/>
        <v>0.63555555555555554</v>
      </c>
      <c r="AZ508">
        <v>1430</v>
      </c>
      <c r="BA508">
        <f t="shared" si="3"/>
        <v>502.20368188980785</v>
      </c>
    </row>
    <row r="509" spans="8:53" x14ac:dyDescent="0.25">
      <c r="H509">
        <v>67</v>
      </c>
      <c r="I509">
        <v>150</v>
      </c>
      <c r="J509">
        <v>0</v>
      </c>
      <c r="K509">
        <v>1</v>
      </c>
      <c r="L509">
        <f t="shared" si="4"/>
        <v>406</v>
      </c>
      <c r="N509">
        <v>1</v>
      </c>
      <c r="O509">
        <f t="shared" si="5"/>
        <v>103936</v>
      </c>
      <c r="AA509">
        <v>340</v>
      </c>
      <c r="AB509">
        <v>0</v>
      </c>
      <c r="AE509">
        <v>1.7</v>
      </c>
      <c r="AF509">
        <v>1430</v>
      </c>
      <c r="AG509">
        <f t="shared" si="0"/>
        <v>1418.222529602036</v>
      </c>
      <c r="AW509">
        <v>1.7</v>
      </c>
      <c r="AX509">
        <f t="shared" si="1"/>
        <v>2.1249999999999998E-2</v>
      </c>
      <c r="AY509">
        <f t="shared" si="2"/>
        <v>0.63555555555555554</v>
      </c>
      <c r="AZ509">
        <v>1430</v>
      </c>
      <c r="BA509">
        <f t="shared" si="3"/>
        <v>502.20368188980785</v>
      </c>
    </row>
    <row r="510" spans="8:53" x14ac:dyDescent="0.25">
      <c r="H510">
        <v>68</v>
      </c>
      <c r="I510">
        <v>150</v>
      </c>
      <c r="J510">
        <v>0</v>
      </c>
      <c r="K510">
        <v>1.7</v>
      </c>
      <c r="L510">
        <f t="shared" si="4"/>
        <v>662</v>
      </c>
      <c r="N510">
        <v>1.7</v>
      </c>
      <c r="O510">
        <f t="shared" si="5"/>
        <v>169472</v>
      </c>
      <c r="AA510">
        <v>340</v>
      </c>
      <c r="AB510">
        <v>0</v>
      </c>
      <c r="AE510">
        <v>1.7</v>
      </c>
      <c r="AF510">
        <v>1430</v>
      </c>
      <c r="AG510">
        <f t="shared" si="0"/>
        <v>1418.222529602036</v>
      </c>
      <c r="AW510">
        <v>1.7</v>
      </c>
      <c r="AX510">
        <f t="shared" si="1"/>
        <v>2.1249999999999998E-2</v>
      </c>
      <c r="AY510">
        <f t="shared" si="2"/>
        <v>0.63555555555555554</v>
      </c>
      <c r="AZ510">
        <v>1430</v>
      </c>
      <c r="BA510">
        <f t="shared" si="3"/>
        <v>502.20368188980785</v>
      </c>
    </row>
    <row r="511" spans="8:53" x14ac:dyDescent="0.25">
      <c r="H511">
        <v>68</v>
      </c>
      <c r="I511">
        <v>150</v>
      </c>
      <c r="J511">
        <v>0</v>
      </c>
      <c r="K511">
        <v>1.7</v>
      </c>
      <c r="L511">
        <f t="shared" si="4"/>
        <v>662</v>
      </c>
      <c r="N511">
        <v>1.7</v>
      </c>
      <c r="O511">
        <f t="shared" si="5"/>
        <v>169472</v>
      </c>
      <c r="AA511">
        <v>240</v>
      </c>
      <c r="AB511">
        <v>1</v>
      </c>
      <c r="AE511">
        <v>2.2000000000000002</v>
      </c>
      <c r="AF511">
        <v>1492</v>
      </c>
      <c r="AG511">
        <f t="shared" si="0"/>
        <v>1472.119126610547</v>
      </c>
      <c r="AW511">
        <v>2.2000000000000002</v>
      </c>
      <c r="AX511">
        <f t="shared" si="1"/>
        <v>2.7500000000000004E-2</v>
      </c>
      <c r="AY511">
        <f t="shared" si="2"/>
        <v>0.6631111111111111</v>
      </c>
      <c r="AZ511">
        <v>1492</v>
      </c>
      <c r="BA511">
        <f t="shared" si="3"/>
        <v>556.10027889831883</v>
      </c>
    </row>
    <row r="512" spans="8:53" x14ac:dyDescent="0.25">
      <c r="H512">
        <v>68</v>
      </c>
      <c r="I512">
        <v>150</v>
      </c>
      <c r="J512">
        <v>0</v>
      </c>
      <c r="K512">
        <v>1.7</v>
      </c>
      <c r="L512">
        <f t="shared" si="4"/>
        <v>662</v>
      </c>
      <c r="N512">
        <v>1.7</v>
      </c>
      <c r="O512">
        <f t="shared" si="5"/>
        <v>169472</v>
      </c>
      <c r="AA512">
        <v>241</v>
      </c>
      <c r="AB512">
        <v>1</v>
      </c>
      <c r="AE512">
        <v>2.2000000000000002</v>
      </c>
      <c r="AF512">
        <v>1492</v>
      </c>
      <c r="AG512">
        <f t="shared" si="0"/>
        <v>1472.119126610547</v>
      </c>
      <c r="AW512">
        <v>2.2000000000000002</v>
      </c>
      <c r="AX512">
        <f t="shared" si="1"/>
        <v>2.7500000000000004E-2</v>
      </c>
      <c r="AY512">
        <f t="shared" si="2"/>
        <v>0.6631111111111111</v>
      </c>
      <c r="AZ512">
        <v>1492</v>
      </c>
      <c r="BA512">
        <f t="shared" si="3"/>
        <v>556.10027889831883</v>
      </c>
    </row>
    <row r="513" spans="8:53" x14ac:dyDescent="0.25">
      <c r="H513">
        <v>68</v>
      </c>
      <c r="I513">
        <v>212</v>
      </c>
      <c r="J513">
        <v>128</v>
      </c>
      <c r="K513">
        <v>2.2000000000000002</v>
      </c>
      <c r="L513">
        <f t="shared" si="4"/>
        <v>724</v>
      </c>
      <c r="N513">
        <v>2.2000000000000002</v>
      </c>
      <c r="O513">
        <f t="shared" si="5"/>
        <v>185472</v>
      </c>
      <c r="AA513">
        <v>241</v>
      </c>
      <c r="AB513">
        <v>1</v>
      </c>
      <c r="AE513">
        <v>2.2000000000000002</v>
      </c>
      <c r="AF513">
        <v>1492</v>
      </c>
      <c r="AG513">
        <f t="shared" si="0"/>
        <v>1472.119126610547</v>
      </c>
      <c r="AW513">
        <v>2.2000000000000002</v>
      </c>
      <c r="AX513">
        <f t="shared" si="1"/>
        <v>2.7500000000000004E-2</v>
      </c>
      <c r="AY513">
        <f t="shared" si="2"/>
        <v>0.6631111111111111</v>
      </c>
      <c r="AZ513">
        <v>1492</v>
      </c>
      <c r="BA513">
        <f t="shared" si="3"/>
        <v>556.10027889831883</v>
      </c>
    </row>
    <row r="514" spans="8:53" x14ac:dyDescent="0.25">
      <c r="H514">
        <v>68</v>
      </c>
      <c r="I514">
        <v>212</v>
      </c>
      <c r="J514">
        <v>128</v>
      </c>
      <c r="K514">
        <v>2.2000000000000002</v>
      </c>
      <c r="L514">
        <f t="shared" si="4"/>
        <v>724</v>
      </c>
      <c r="N514">
        <v>2.2000000000000002</v>
      </c>
      <c r="O514">
        <f t="shared" si="5"/>
        <v>185472</v>
      </c>
      <c r="AA514">
        <v>241</v>
      </c>
      <c r="AB514">
        <v>1</v>
      </c>
      <c r="AE514">
        <v>2.2000000000000002</v>
      </c>
      <c r="AF514">
        <v>1492</v>
      </c>
      <c r="AG514">
        <f t="shared" si="0"/>
        <v>1472.119126610547</v>
      </c>
      <c r="AW514">
        <v>2.2000000000000002</v>
      </c>
      <c r="AX514">
        <f t="shared" si="1"/>
        <v>2.7500000000000004E-2</v>
      </c>
      <c r="AY514">
        <f t="shared" si="2"/>
        <v>0.6631111111111111</v>
      </c>
      <c r="AZ514">
        <v>1492</v>
      </c>
      <c r="BA514">
        <f t="shared" si="3"/>
        <v>556.10027889831883</v>
      </c>
    </row>
    <row r="515" spans="8:53" x14ac:dyDescent="0.25">
      <c r="H515">
        <v>68</v>
      </c>
      <c r="I515">
        <v>212</v>
      </c>
      <c r="J515">
        <v>128</v>
      </c>
      <c r="K515">
        <v>2.2000000000000002</v>
      </c>
      <c r="L515">
        <f t="shared" si="4"/>
        <v>724</v>
      </c>
      <c r="N515">
        <v>2.2000000000000002</v>
      </c>
      <c r="O515">
        <f t="shared" si="5"/>
        <v>185472</v>
      </c>
      <c r="AA515">
        <v>431</v>
      </c>
      <c r="AB515">
        <v>0</v>
      </c>
      <c r="AE515">
        <v>2.9</v>
      </c>
      <c r="AF515">
        <v>1558</v>
      </c>
      <c r="AG515">
        <f t="shared" si="0"/>
        <v>1529.8671324608972</v>
      </c>
      <c r="AW515">
        <v>2.9</v>
      </c>
      <c r="AX515">
        <f t="shared" si="1"/>
        <v>3.6249999999999998E-2</v>
      </c>
      <c r="AY515">
        <f t="shared" si="2"/>
        <v>0.69244444444444442</v>
      </c>
      <c r="AZ515">
        <v>1558</v>
      </c>
      <c r="BA515">
        <f t="shared" si="3"/>
        <v>613.84828474866902</v>
      </c>
    </row>
    <row r="516" spans="8:53" x14ac:dyDescent="0.25">
      <c r="H516">
        <v>68</v>
      </c>
      <c r="I516">
        <v>212</v>
      </c>
      <c r="J516">
        <v>128</v>
      </c>
      <c r="K516">
        <v>2.2000000000000002</v>
      </c>
      <c r="L516">
        <f t="shared" si="4"/>
        <v>724</v>
      </c>
      <c r="N516">
        <v>2.2000000000000002</v>
      </c>
      <c r="O516">
        <f t="shared" si="5"/>
        <v>185472</v>
      </c>
      <c r="AA516">
        <v>431</v>
      </c>
      <c r="AB516">
        <v>0</v>
      </c>
      <c r="AE516">
        <v>2.9</v>
      </c>
      <c r="AF516">
        <v>1551</v>
      </c>
      <c r="AG516">
        <f t="shared" si="0"/>
        <v>1529.8671324608972</v>
      </c>
      <c r="AW516">
        <v>2.9</v>
      </c>
      <c r="AX516">
        <f t="shared" si="1"/>
        <v>3.6249999999999998E-2</v>
      </c>
      <c r="AY516">
        <f t="shared" si="2"/>
        <v>0.68933333333333335</v>
      </c>
      <c r="AZ516">
        <v>1551</v>
      </c>
      <c r="BA516">
        <f t="shared" si="3"/>
        <v>613.84828474866902</v>
      </c>
    </row>
    <row r="517" spans="8:53" x14ac:dyDescent="0.25">
      <c r="H517">
        <v>69</v>
      </c>
      <c r="I517">
        <v>22</v>
      </c>
      <c r="J517">
        <v>0</v>
      </c>
      <c r="K517">
        <v>2.9</v>
      </c>
      <c r="L517">
        <f t="shared" si="4"/>
        <v>790</v>
      </c>
      <c r="N517">
        <v>2.9</v>
      </c>
      <c r="O517">
        <f t="shared" si="5"/>
        <v>202240</v>
      </c>
      <c r="AA517">
        <v>431</v>
      </c>
      <c r="AB517">
        <v>0</v>
      </c>
      <c r="AE517">
        <v>2.9</v>
      </c>
      <c r="AF517">
        <v>1551</v>
      </c>
      <c r="AG517">
        <f t="shared" si="0"/>
        <v>1529.8671324608972</v>
      </c>
      <c r="AW517">
        <v>2.9</v>
      </c>
      <c r="AX517">
        <f t="shared" si="1"/>
        <v>3.6249999999999998E-2</v>
      </c>
      <c r="AY517">
        <f t="shared" si="2"/>
        <v>0.68933333333333335</v>
      </c>
      <c r="AZ517">
        <v>1551</v>
      </c>
      <c r="BA517">
        <f t="shared" si="3"/>
        <v>613.84828474866902</v>
      </c>
    </row>
    <row r="518" spans="8:53" x14ac:dyDescent="0.25">
      <c r="H518">
        <v>69</v>
      </c>
      <c r="I518">
        <v>15</v>
      </c>
      <c r="J518">
        <v>192</v>
      </c>
      <c r="K518">
        <v>2.9</v>
      </c>
      <c r="L518">
        <f t="shared" si="4"/>
        <v>783</v>
      </c>
      <c r="N518">
        <v>2.9</v>
      </c>
      <c r="O518">
        <f t="shared" si="5"/>
        <v>200640</v>
      </c>
      <c r="AA518">
        <v>431</v>
      </c>
      <c r="AB518">
        <v>0</v>
      </c>
      <c r="AE518">
        <v>3.6</v>
      </c>
      <c r="AF518">
        <v>1601</v>
      </c>
      <c r="AG518">
        <f t="shared" si="0"/>
        <v>1575.0664110553898</v>
      </c>
      <c r="AW518">
        <v>3.6</v>
      </c>
      <c r="AX518">
        <f t="shared" si="1"/>
        <v>4.4999999999999998E-2</v>
      </c>
      <c r="AY518">
        <f t="shared" si="2"/>
        <v>0.71155555555555561</v>
      </c>
      <c r="AZ518">
        <v>1601</v>
      </c>
      <c r="BA518">
        <f t="shared" si="3"/>
        <v>659.04756334316176</v>
      </c>
    </row>
    <row r="519" spans="8:53" x14ac:dyDescent="0.25">
      <c r="H519">
        <v>69</v>
      </c>
      <c r="I519">
        <v>15</v>
      </c>
      <c r="J519">
        <v>192</v>
      </c>
      <c r="K519">
        <v>2.9</v>
      </c>
      <c r="L519">
        <f t="shared" si="4"/>
        <v>783</v>
      </c>
      <c r="N519">
        <v>2.9</v>
      </c>
      <c r="O519">
        <f t="shared" si="5"/>
        <v>200640</v>
      </c>
      <c r="AA519">
        <v>114</v>
      </c>
      <c r="AB519">
        <v>1</v>
      </c>
      <c r="AE519">
        <v>3.6</v>
      </c>
      <c r="AF519">
        <v>1601</v>
      </c>
      <c r="AG519">
        <f t="shared" si="0"/>
        <v>1575.0664110553898</v>
      </c>
      <c r="AW519">
        <v>3.6</v>
      </c>
      <c r="AX519">
        <f t="shared" si="1"/>
        <v>4.4999999999999998E-2</v>
      </c>
      <c r="AY519">
        <f t="shared" si="2"/>
        <v>0.71155555555555561</v>
      </c>
      <c r="AZ519">
        <v>1601</v>
      </c>
      <c r="BA519">
        <f t="shared" si="3"/>
        <v>659.04756334316176</v>
      </c>
    </row>
    <row r="520" spans="8:53" x14ac:dyDescent="0.25">
      <c r="H520">
        <v>69</v>
      </c>
      <c r="I520">
        <v>65</v>
      </c>
      <c r="J520">
        <v>192</v>
      </c>
      <c r="K520">
        <v>3.6</v>
      </c>
      <c r="L520">
        <f t="shared" si="4"/>
        <v>833</v>
      </c>
      <c r="N520">
        <v>3.6</v>
      </c>
      <c r="O520">
        <f t="shared" si="5"/>
        <v>213440</v>
      </c>
      <c r="AA520">
        <v>299</v>
      </c>
      <c r="AB520">
        <v>0</v>
      </c>
      <c r="AE520">
        <v>3.6</v>
      </c>
      <c r="AF520">
        <v>1608</v>
      </c>
      <c r="AG520">
        <f t="shared" si="0"/>
        <v>1575.0664110553898</v>
      </c>
      <c r="AW520">
        <v>3.6</v>
      </c>
      <c r="AX520">
        <f t="shared" si="1"/>
        <v>4.4999999999999998E-2</v>
      </c>
      <c r="AY520">
        <f t="shared" si="2"/>
        <v>0.71466666666666667</v>
      </c>
      <c r="AZ520">
        <v>1608</v>
      </c>
      <c r="BA520">
        <f t="shared" si="3"/>
        <v>659.04756334316176</v>
      </c>
    </row>
    <row r="521" spans="8:53" x14ac:dyDescent="0.25">
      <c r="H521">
        <v>69</v>
      </c>
      <c r="I521">
        <v>65</v>
      </c>
      <c r="J521">
        <v>192</v>
      </c>
      <c r="K521">
        <v>3.6</v>
      </c>
      <c r="L521">
        <f t="shared" si="4"/>
        <v>833</v>
      </c>
      <c r="N521">
        <v>3.6</v>
      </c>
      <c r="O521">
        <f t="shared" si="5"/>
        <v>213440</v>
      </c>
      <c r="AA521">
        <v>299</v>
      </c>
      <c r="AB521">
        <v>0</v>
      </c>
      <c r="AE521">
        <v>4.3</v>
      </c>
      <c r="AF521">
        <v>1645</v>
      </c>
      <c r="AG521">
        <f t="shared" si="0"/>
        <v>1612.208884345107</v>
      </c>
      <c r="AW521">
        <v>4.3</v>
      </c>
      <c r="AX521">
        <f t="shared" si="1"/>
        <v>5.3749999999999999E-2</v>
      </c>
      <c r="AY521">
        <f t="shared" si="2"/>
        <v>0.73111111111111116</v>
      </c>
      <c r="AZ521">
        <v>1645</v>
      </c>
      <c r="BA521">
        <f t="shared" si="3"/>
        <v>696.19003663287879</v>
      </c>
    </row>
    <row r="522" spans="8:53" x14ac:dyDescent="0.25">
      <c r="H522">
        <v>69</v>
      </c>
      <c r="I522">
        <v>72</v>
      </c>
      <c r="J522">
        <v>0</v>
      </c>
      <c r="K522">
        <v>3.6</v>
      </c>
      <c r="L522">
        <f t="shared" si="4"/>
        <v>840</v>
      </c>
      <c r="N522">
        <v>3.6</v>
      </c>
      <c r="O522">
        <f t="shared" si="5"/>
        <v>215040</v>
      </c>
      <c r="AA522">
        <v>349</v>
      </c>
      <c r="AB522">
        <v>0</v>
      </c>
      <c r="AE522">
        <v>4.3</v>
      </c>
      <c r="AF522">
        <v>1645</v>
      </c>
      <c r="AG522">
        <f t="shared" si="0"/>
        <v>1612.208884345107</v>
      </c>
      <c r="AW522">
        <v>4.3</v>
      </c>
      <c r="AX522">
        <f t="shared" si="1"/>
        <v>5.3749999999999999E-2</v>
      </c>
      <c r="AY522">
        <f t="shared" si="2"/>
        <v>0.73111111111111116</v>
      </c>
      <c r="AZ522">
        <v>1645</v>
      </c>
      <c r="BA522">
        <f t="shared" si="3"/>
        <v>696.19003663287879</v>
      </c>
    </row>
    <row r="523" spans="8:53" x14ac:dyDescent="0.25">
      <c r="H523">
        <v>69</v>
      </c>
      <c r="I523">
        <v>109</v>
      </c>
      <c r="J523">
        <v>128</v>
      </c>
      <c r="K523">
        <v>4.3</v>
      </c>
      <c r="L523">
        <f t="shared" si="4"/>
        <v>877</v>
      </c>
      <c r="N523">
        <v>4.3</v>
      </c>
      <c r="O523">
        <f t="shared" si="5"/>
        <v>224640</v>
      </c>
      <c r="AA523">
        <v>349</v>
      </c>
      <c r="AB523">
        <v>0</v>
      </c>
      <c r="AE523">
        <v>4.3</v>
      </c>
      <c r="AF523">
        <v>1645</v>
      </c>
      <c r="AG523">
        <f t="shared" si="0"/>
        <v>1612.208884345107</v>
      </c>
      <c r="AW523">
        <v>4.3</v>
      </c>
      <c r="AX523">
        <f t="shared" si="1"/>
        <v>5.3749999999999999E-2</v>
      </c>
      <c r="AY523">
        <f t="shared" si="2"/>
        <v>0.73111111111111116</v>
      </c>
      <c r="AZ523">
        <v>1645</v>
      </c>
      <c r="BA523">
        <f t="shared" si="3"/>
        <v>696.19003663287879</v>
      </c>
    </row>
    <row r="524" spans="8:53" x14ac:dyDescent="0.25">
      <c r="H524">
        <v>69</v>
      </c>
      <c r="I524">
        <v>109</v>
      </c>
      <c r="J524">
        <v>128</v>
      </c>
      <c r="K524">
        <v>4.3</v>
      </c>
      <c r="L524">
        <f t="shared" si="4"/>
        <v>877</v>
      </c>
      <c r="N524">
        <v>4.3</v>
      </c>
      <c r="O524">
        <f t="shared" si="5"/>
        <v>224640</v>
      </c>
      <c r="AA524">
        <v>164</v>
      </c>
      <c r="AB524">
        <v>1</v>
      </c>
      <c r="AE524">
        <v>4.8</v>
      </c>
      <c r="AF524">
        <v>1670</v>
      </c>
      <c r="AG524">
        <f t="shared" si="0"/>
        <v>1635.20347148071</v>
      </c>
      <c r="AW524">
        <v>4.8</v>
      </c>
      <c r="AX524">
        <f t="shared" si="1"/>
        <v>0.06</v>
      </c>
      <c r="AY524">
        <f t="shared" si="2"/>
        <v>0.74222222222222223</v>
      </c>
      <c r="AZ524">
        <v>1670</v>
      </c>
      <c r="BA524">
        <f t="shared" si="3"/>
        <v>719.18462376848197</v>
      </c>
    </row>
    <row r="525" spans="8:53" x14ac:dyDescent="0.25">
      <c r="H525">
        <v>69</v>
      </c>
      <c r="I525">
        <v>109</v>
      </c>
      <c r="J525">
        <v>128</v>
      </c>
      <c r="K525">
        <v>4.3</v>
      </c>
      <c r="L525">
        <f t="shared" si="4"/>
        <v>877</v>
      </c>
      <c r="N525">
        <v>4.3</v>
      </c>
      <c r="O525">
        <f t="shared" si="5"/>
        <v>224640</v>
      </c>
      <c r="AA525">
        <v>329</v>
      </c>
      <c r="AB525">
        <v>0</v>
      </c>
      <c r="AE525">
        <v>4.8</v>
      </c>
      <c r="AF525">
        <v>1670</v>
      </c>
      <c r="AG525">
        <f t="shared" si="0"/>
        <v>1635.20347148071</v>
      </c>
      <c r="AW525">
        <v>4.8</v>
      </c>
      <c r="AX525">
        <f t="shared" si="1"/>
        <v>0.06</v>
      </c>
      <c r="AY525">
        <f t="shared" si="2"/>
        <v>0.74222222222222223</v>
      </c>
      <c r="AZ525">
        <v>1670</v>
      </c>
      <c r="BA525">
        <f t="shared" si="3"/>
        <v>719.18462376848197</v>
      </c>
    </row>
    <row r="526" spans="8:53" x14ac:dyDescent="0.25">
      <c r="H526">
        <v>69</v>
      </c>
      <c r="I526">
        <v>134</v>
      </c>
      <c r="J526">
        <v>96</v>
      </c>
      <c r="K526">
        <v>4.8</v>
      </c>
      <c r="L526">
        <f t="shared" si="4"/>
        <v>902</v>
      </c>
      <c r="N526">
        <v>4.8</v>
      </c>
      <c r="O526">
        <f t="shared" si="5"/>
        <v>231008</v>
      </c>
      <c r="AA526">
        <v>329</v>
      </c>
      <c r="AB526">
        <v>0</v>
      </c>
      <c r="AE526">
        <v>4.8</v>
      </c>
      <c r="AF526">
        <v>1667</v>
      </c>
      <c r="AG526">
        <f t="shared" si="0"/>
        <v>1635.20347148071</v>
      </c>
      <c r="AW526">
        <v>4.8</v>
      </c>
      <c r="AX526">
        <f t="shared" si="1"/>
        <v>0.06</v>
      </c>
      <c r="AY526">
        <f t="shared" si="2"/>
        <v>0.74088888888888893</v>
      </c>
      <c r="AZ526">
        <v>1667</v>
      </c>
      <c r="BA526">
        <f t="shared" si="3"/>
        <v>719.18462376848197</v>
      </c>
    </row>
    <row r="527" spans="8:53" x14ac:dyDescent="0.25">
      <c r="H527">
        <v>69</v>
      </c>
      <c r="I527">
        <v>134</v>
      </c>
      <c r="J527">
        <v>96</v>
      </c>
      <c r="K527">
        <v>4.8</v>
      </c>
      <c r="L527">
        <f t="shared" si="4"/>
        <v>902</v>
      </c>
      <c r="N527">
        <v>4.8</v>
      </c>
      <c r="O527">
        <f t="shared" si="5"/>
        <v>231008</v>
      </c>
      <c r="AA527">
        <v>329</v>
      </c>
      <c r="AB527">
        <v>0</v>
      </c>
      <c r="AE527">
        <v>5.6</v>
      </c>
      <c r="AF527">
        <v>1695</v>
      </c>
      <c r="AG527">
        <f t="shared" si="0"/>
        <v>1667.4271295918002</v>
      </c>
      <c r="AW527">
        <v>5.6</v>
      </c>
      <c r="AX527">
        <f t="shared" si="1"/>
        <v>6.9999999999999993E-2</v>
      </c>
      <c r="AY527">
        <f t="shared" si="2"/>
        <v>0.7533333333333333</v>
      </c>
      <c r="AZ527">
        <v>1695</v>
      </c>
      <c r="BA527">
        <f t="shared" si="3"/>
        <v>751.40828187957197</v>
      </c>
    </row>
    <row r="528" spans="8:53" x14ac:dyDescent="0.25">
      <c r="H528">
        <v>69</v>
      </c>
      <c r="I528">
        <v>131</v>
      </c>
      <c r="J528">
        <v>64</v>
      </c>
      <c r="K528">
        <v>4.8</v>
      </c>
      <c r="L528">
        <f t="shared" si="4"/>
        <v>899</v>
      </c>
      <c r="N528">
        <v>4.8</v>
      </c>
      <c r="O528">
        <f t="shared" si="5"/>
        <v>230208</v>
      </c>
      <c r="AA528">
        <v>322</v>
      </c>
      <c r="AB528">
        <v>0</v>
      </c>
      <c r="AE528">
        <v>5.6</v>
      </c>
      <c r="AF528">
        <v>1695</v>
      </c>
      <c r="AG528">
        <f t="shared" si="0"/>
        <v>1667.4271295918002</v>
      </c>
      <c r="AW528">
        <v>5.6</v>
      </c>
      <c r="AX528">
        <f t="shared" si="1"/>
        <v>6.9999999999999993E-2</v>
      </c>
      <c r="AY528">
        <f t="shared" si="2"/>
        <v>0.7533333333333333</v>
      </c>
      <c r="AZ528">
        <v>1695</v>
      </c>
      <c r="BA528">
        <f t="shared" si="3"/>
        <v>751.40828187957197</v>
      </c>
    </row>
    <row r="529" spans="8:53" x14ac:dyDescent="0.25">
      <c r="H529">
        <v>69</v>
      </c>
      <c r="I529">
        <v>159</v>
      </c>
      <c r="J529">
        <v>96</v>
      </c>
      <c r="K529">
        <v>5.6</v>
      </c>
      <c r="L529">
        <f t="shared" si="4"/>
        <v>927</v>
      </c>
      <c r="N529">
        <v>5.6</v>
      </c>
      <c r="O529">
        <f t="shared" si="5"/>
        <v>237408</v>
      </c>
      <c r="AA529">
        <v>322</v>
      </c>
      <c r="AB529">
        <v>0</v>
      </c>
      <c r="AE529">
        <v>6.4</v>
      </c>
      <c r="AF529">
        <v>1720</v>
      </c>
      <c r="AG529">
        <f t="shared" si="0"/>
        <v>1695.3405319060305</v>
      </c>
      <c r="AW529">
        <v>6.4</v>
      </c>
      <c r="AX529">
        <f t="shared" si="1"/>
        <v>0.08</v>
      </c>
      <c r="AY529">
        <f t="shared" si="2"/>
        <v>0.76444444444444448</v>
      </c>
      <c r="AZ529">
        <v>1720</v>
      </c>
      <c r="BA529">
        <f t="shared" si="3"/>
        <v>779.32168419380218</v>
      </c>
    </row>
    <row r="530" spans="8:53" x14ac:dyDescent="0.25">
      <c r="H530" s="1">
        <v>69</v>
      </c>
      <c r="I530" s="1">
        <v>78</v>
      </c>
      <c r="J530" s="1">
        <v>64</v>
      </c>
      <c r="K530" s="1">
        <v>5.6</v>
      </c>
      <c r="L530" s="1">
        <f t="shared" si="4"/>
        <v>846</v>
      </c>
      <c r="M530" s="1"/>
      <c r="N530" s="1">
        <v>5.6</v>
      </c>
      <c r="O530" s="1">
        <f t="shared" si="5"/>
        <v>216640</v>
      </c>
      <c r="AA530">
        <v>287</v>
      </c>
      <c r="AB530">
        <v>0</v>
      </c>
      <c r="AE530">
        <v>6.4</v>
      </c>
      <c r="AF530">
        <v>1720</v>
      </c>
      <c r="AG530">
        <f t="shared" si="0"/>
        <v>1695.3405319060305</v>
      </c>
      <c r="AW530">
        <v>6.4</v>
      </c>
      <c r="AX530">
        <f t="shared" si="1"/>
        <v>0.08</v>
      </c>
      <c r="AY530">
        <f t="shared" si="2"/>
        <v>0.76444444444444448</v>
      </c>
      <c r="AZ530">
        <v>1720</v>
      </c>
      <c r="BA530">
        <f t="shared" si="3"/>
        <v>779.32168419380218</v>
      </c>
    </row>
    <row r="531" spans="8:53" x14ac:dyDescent="0.25">
      <c r="H531">
        <v>69</v>
      </c>
      <c r="I531">
        <v>159</v>
      </c>
      <c r="J531">
        <v>96</v>
      </c>
      <c r="K531">
        <v>5.6</v>
      </c>
      <c r="L531">
        <f t="shared" si="4"/>
        <v>927</v>
      </c>
      <c r="N531">
        <v>5.6</v>
      </c>
      <c r="O531">
        <f t="shared" si="5"/>
        <v>237408</v>
      </c>
      <c r="AA531">
        <v>347</v>
      </c>
      <c r="AB531">
        <v>0</v>
      </c>
      <c r="AE531">
        <v>7.1</v>
      </c>
      <c r="AF531">
        <v>1739</v>
      </c>
      <c r="AG531">
        <f t="shared" si="0"/>
        <v>1717.0382136572412</v>
      </c>
      <c r="AW531">
        <v>7.1</v>
      </c>
      <c r="AX531">
        <f t="shared" si="1"/>
        <v>8.8749999999999996E-2</v>
      </c>
      <c r="AY531">
        <f t="shared" si="2"/>
        <v>0.77288888888888885</v>
      </c>
      <c r="AZ531">
        <v>1739</v>
      </c>
      <c r="BA531">
        <f t="shared" si="3"/>
        <v>801.01936594501296</v>
      </c>
    </row>
    <row r="532" spans="8:53" x14ac:dyDescent="0.25">
      <c r="H532">
        <v>69</v>
      </c>
      <c r="I532">
        <v>184</v>
      </c>
      <c r="J532">
        <v>96</v>
      </c>
      <c r="K532">
        <v>6.4</v>
      </c>
      <c r="L532">
        <f t="shared" si="4"/>
        <v>952</v>
      </c>
      <c r="N532">
        <v>6.4</v>
      </c>
      <c r="O532">
        <f t="shared" si="5"/>
        <v>243808</v>
      </c>
      <c r="AA532">
        <v>234</v>
      </c>
      <c r="AB532">
        <v>1</v>
      </c>
      <c r="AE532">
        <v>7.1</v>
      </c>
      <c r="AF532">
        <v>1739</v>
      </c>
      <c r="AG532">
        <f t="shared" si="0"/>
        <v>1717.0382136572412</v>
      </c>
      <c r="AW532">
        <v>7.1</v>
      </c>
      <c r="AX532">
        <f t="shared" si="1"/>
        <v>8.8749999999999996E-2</v>
      </c>
      <c r="AY532">
        <f t="shared" si="2"/>
        <v>0.77288888888888885</v>
      </c>
      <c r="AZ532">
        <v>1739</v>
      </c>
      <c r="BA532">
        <f t="shared" si="3"/>
        <v>801.01936594501296</v>
      </c>
    </row>
    <row r="533" spans="8:53" x14ac:dyDescent="0.25">
      <c r="H533">
        <v>69</v>
      </c>
      <c r="I533">
        <v>184</v>
      </c>
      <c r="J533">
        <v>96</v>
      </c>
      <c r="K533">
        <v>6.4</v>
      </c>
      <c r="L533">
        <f t="shared" si="4"/>
        <v>952</v>
      </c>
      <c r="N533">
        <v>6.4</v>
      </c>
      <c r="O533">
        <f t="shared" si="5"/>
        <v>243808</v>
      </c>
      <c r="AA533">
        <v>347</v>
      </c>
      <c r="AB533">
        <v>0</v>
      </c>
      <c r="AE533">
        <v>7.1</v>
      </c>
      <c r="AF533">
        <v>1739</v>
      </c>
      <c r="AG533">
        <f t="shared" si="0"/>
        <v>1717.0382136572412</v>
      </c>
      <c r="AW533">
        <v>7.1</v>
      </c>
      <c r="AX533">
        <f t="shared" si="1"/>
        <v>8.8749999999999996E-2</v>
      </c>
      <c r="AY533">
        <f t="shared" si="2"/>
        <v>0.77288888888888885</v>
      </c>
      <c r="AZ533">
        <v>1739</v>
      </c>
      <c r="BA533">
        <f t="shared" si="3"/>
        <v>801.01936594501296</v>
      </c>
    </row>
    <row r="534" spans="8:53" x14ac:dyDescent="0.25">
      <c r="H534" s="1">
        <v>69</v>
      </c>
      <c r="I534" s="1">
        <v>103</v>
      </c>
      <c r="J534" s="1">
        <v>64</v>
      </c>
      <c r="K534" s="1">
        <v>6.4</v>
      </c>
      <c r="L534" s="1">
        <f t="shared" si="4"/>
        <v>871</v>
      </c>
      <c r="M534" s="1"/>
      <c r="N534" s="1">
        <v>6.4</v>
      </c>
      <c r="O534" s="1">
        <f t="shared" si="5"/>
        <v>223040</v>
      </c>
      <c r="AA534">
        <v>372</v>
      </c>
      <c r="AB534">
        <v>0</v>
      </c>
      <c r="AE534">
        <v>7.6</v>
      </c>
      <c r="AF534">
        <v>1761</v>
      </c>
      <c r="AG534">
        <f t="shared" si="0"/>
        <v>1731.2641096139791</v>
      </c>
      <c r="AW534">
        <v>7.6</v>
      </c>
      <c r="AX534">
        <f t="shared" si="1"/>
        <v>9.5000000000000001E-2</v>
      </c>
      <c r="AY534">
        <f t="shared" si="2"/>
        <v>0.78266666666666662</v>
      </c>
      <c r="AZ534">
        <v>1761</v>
      </c>
      <c r="BA534">
        <f t="shared" si="3"/>
        <v>815.24526190175106</v>
      </c>
    </row>
    <row r="535" spans="8:53" x14ac:dyDescent="0.25">
      <c r="H535">
        <v>69</v>
      </c>
      <c r="I535">
        <v>203</v>
      </c>
      <c r="J535">
        <v>32</v>
      </c>
      <c r="K535">
        <v>7.1</v>
      </c>
      <c r="L535">
        <f t="shared" si="4"/>
        <v>971</v>
      </c>
      <c r="N535">
        <v>7.1</v>
      </c>
      <c r="O535">
        <f t="shared" si="5"/>
        <v>248608</v>
      </c>
      <c r="AA535">
        <v>372</v>
      </c>
      <c r="AB535">
        <v>0</v>
      </c>
      <c r="AE535">
        <v>7.6</v>
      </c>
      <c r="AF535">
        <v>1757</v>
      </c>
      <c r="AG535">
        <f t="shared" ref="AG535:AG566" si="6">209.04*LN(AE535)+1307.3</f>
        <v>1731.2641096139791</v>
      </c>
      <c r="AW535">
        <v>7.6</v>
      </c>
      <c r="AX535">
        <f t="shared" ref="AX535:AX566" si="7">AW535/80</f>
        <v>9.5000000000000001E-2</v>
      </c>
      <c r="AY535">
        <f t="shared" ref="AY535:AY566" si="8">AZ535/2250</f>
        <v>0.78088888888888885</v>
      </c>
      <c r="AZ535">
        <v>1757</v>
      </c>
      <c r="BA535">
        <f t="shared" ref="BA535:BA566" si="9">209.04*LN(AX535)+1307.3</f>
        <v>815.24526190175106</v>
      </c>
    </row>
    <row r="536" spans="8:53" x14ac:dyDescent="0.25">
      <c r="H536">
        <v>69</v>
      </c>
      <c r="I536">
        <v>203</v>
      </c>
      <c r="J536">
        <v>32</v>
      </c>
      <c r="K536">
        <v>7.1</v>
      </c>
      <c r="L536">
        <f t="shared" si="4"/>
        <v>971</v>
      </c>
      <c r="N536">
        <v>7.1</v>
      </c>
      <c r="O536">
        <f t="shared" si="5"/>
        <v>248608</v>
      </c>
      <c r="AA536">
        <v>259</v>
      </c>
      <c r="AB536">
        <v>0</v>
      </c>
      <c r="AE536">
        <v>7.6</v>
      </c>
      <c r="AF536">
        <v>1757</v>
      </c>
      <c r="AG536">
        <f t="shared" si="6"/>
        <v>1731.2641096139791</v>
      </c>
      <c r="AW536">
        <v>7.6</v>
      </c>
      <c r="AX536">
        <f t="shared" si="7"/>
        <v>9.5000000000000001E-2</v>
      </c>
      <c r="AY536">
        <f t="shared" si="8"/>
        <v>0.78088888888888885</v>
      </c>
      <c r="AZ536">
        <v>1757</v>
      </c>
      <c r="BA536">
        <f t="shared" si="9"/>
        <v>815.24526190175106</v>
      </c>
    </row>
    <row r="537" spans="8:53" x14ac:dyDescent="0.25">
      <c r="H537">
        <v>69</v>
      </c>
      <c r="I537">
        <v>203</v>
      </c>
      <c r="J537">
        <v>32</v>
      </c>
      <c r="K537">
        <v>7.1</v>
      </c>
      <c r="L537">
        <f t="shared" ref="L537:L568" si="10">(H537-66)*256+I537</f>
        <v>971</v>
      </c>
      <c r="N537">
        <v>7.1</v>
      </c>
      <c r="O537">
        <f t="shared" ref="O537:O568" si="11">(H537-66)*65536+I537*256+J537</f>
        <v>248608</v>
      </c>
      <c r="AA537">
        <v>327</v>
      </c>
      <c r="AB537">
        <v>0</v>
      </c>
      <c r="AE537">
        <v>7.6</v>
      </c>
      <c r="AF537">
        <v>1757</v>
      </c>
      <c r="AG537">
        <f t="shared" si="6"/>
        <v>1731.2641096139791</v>
      </c>
      <c r="AW537">
        <v>7.6</v>
      </c>
      <c r="AX537">
        <f t="shared" si="7"/>
        <v>9.5000000000000001E-2</v>
      </c>
      <c r="AY537">
        <f t="shared" si="8"/>
        <v>0.78088888888888885</v>
      </c>
      <c r="AZ537">
        <v>1757</v>
      </c>
      <c r="BA537">
        <f t="shared" si="9"/>
        <v>815.24526190175106</v>
      </c>
    </row>
    <row r="538" spans="8:53" x14ac:dyDescent="0.25">
      <c r="H538">
        <v>69</v>
      </c>
      <c r="I538">
        <v>225</v>
      </c>
      <c r="J538">
        <v>0</v>
      </c>
      <c r="K538">
        <v>7.6</v>
      </c>
      <c r="L538">
        <f t="shared" si="10"/>
        <v>993</v>
      </c>
      <c r="N538">
        <v>7.6</v>
      </c>
      <c r="O538">
        <f t="shared" si="11"/>
        <v>254208</v>
      </c>
      <c r="AA538">
        <v>327</v>
      </c>
      <c r="AB538">
        <v>0</v>
      </c>
      <c r="AE538">
        <v>8.5</v>
      </c>
      <c r="AF538">
        <v>1786</v>
      </c>
      <c r="AG538">
        <f t="shared" si="6"/>
        <v>1754.6594308172603</v>
      </c>
      <c r="AW538">
        <v>8.5</v>
      </c>
      <c r="AX538">
        <f t="shared" si="7"/>
        <v>0.10625</v>
      </c>
      <c r="AY538">
        <f t="shared" si="8"/>
        <v>0.7937777777777778</v>
      </c>
      <c r="AZ538">
        <v>1786</v>
      </c>
      <c r="BA538">
        <f t="shared" si="9"/>
        <v>838.64058310503219</v>
      </c>
    </row>
    <row r="539" spans="8:53" x14ac:dyDescent="0.25">
      <c r="H539">
        <v>69</v>
      </c>
      <c r="I539">
        <v>221</v>
      </c>
      <c r="J539">
        <v>224</v>
      </c>
      <c r="K539">
        <v>7.6</v>
      </c>
      <c r="L539">
        <f t="shared" si="10"/>
        <v>989</v>
      </c>
      <c r="N539">
        <v>7.6</v>
      </c>
      <c r="O539">
        <f t="shared" si="11"/>
        <v>253408</v>
      </c>
      <c r="AA539">
        <v>327</v>
      </c>
      <c r="AB539">
        <v>0</v>
      </c>
      <c r="AE539">
        <v>8.5</v>
      </c>
      <c r="AF539">
        <v>1786</v>
      </c>
      <c r="AG539">
        <f t="shared" si="6"/>
        <v>1754.6594308172603</v>
      </c>
      <c r="AW539">
        <v>8.5</v>
      </c>
      <c r="AX539">
        <f t="shared" si="7"/>
        <v>0.10625</v>
      </c>
      <c r="AY539">
        <f t="shared" si="8"/>
        <v>0.7937777777777778</v>
      </c>
      <c r="AZ539">
        <v>1786</v>
      </c>
      <c r="BA539">
        <f t="shared" si="9"/>
        <v>838.64058310503219</v>
      </c>
    </row>
    <row r="540" spans="8:53" x14ac:dyDescent="0.25">
      <c r="H540">
        <v>69</v>
      </c>
      <c r="I540">
        <v>221</v>
      </c>
      <c r="J540">
        <v>224</v>
      </c>
      <c r="K540">
        <v>7.6</v>
      </c>
      <c r="L540">
        <f t="shared" si="10"/>
        <v>989</v>
      </c>
      <c r="N540">
        <v>7.6</v>
      </c>
      <c r="O540">
        <f t="shared" si="11"/>
        <v>253408</v>
      </c>
      <c r="AA540">
        <v>317</v>
      </c>
      <c r="AB540">
        <v>0</v>
      </c>
      <c r="AE540">
        <v>8.5</v>
      </c>
      <c r="AF540">
        <v>1786</v>
      </c>
      <c r="AG540">
        <f t="shared" si="6"/>
        <v>1754.6594308172603</v>
      </c>
      <c r="AW540">
        <v>8.5</v>
      </c>
      <c r="AX540">
        <f t="shared" si="7"/>
        <v>0.10625</v>
      </c>
      <c r="AY540">
        <f t="shared" si="8"/>
        <v>0.7937777777777778</v>
      </c>
      <c r="AZ540">
        <v>1786</v>
      </c>
      <c r="BA540">
        <f t="shared" si="9"/>
        <v>838.64058310503219</v>
      </c>
    </row>
    <row r="541" spans="8:53" x14ac:dyDescent="0.25">
      <c r="H541">
        <v>69</v>
      </c>
      <c r="I541">
        <v>221</v>
      </c>
      <c r="J541">
        <v>224</v>
      </c>
      <c r="K541">
        <v>7.6</v>
      </c>
      <c r="L541">
        <f t="shared" si="10"/>
        <v>989</v>
      </c>
      <c r="N541">
        <v>7.6</v>
      </c>
      <c r="O541">
        <f t="shared" si="11"/>
        <v>253408</v>
      </c>
      <c r="AA541">
        <v>537</v>
      </c>
      <c r="AB541">
        <v>-1</v>
      </c>
      <c r="AE541">
        <v>9.4</v>
      </c>
      <c r="AF541">
        <v>1804</v>
      </c>
      <c r="AG541">
        <f t="shared" si="6"/>
        <v>1775.6979534462462</v>
      </c>
      <c r="AW541">
        <v>9.4</v>
      </c>
      <c r="AX541">
        <f t="shared" si="7"/>
        <v>0.11750000000000001</v>
      </c>
      <c r="AY541">
        <f t="shared" si="8"/>
        <v>0.80177777777777781</v>
      </c>
      <c r="AZ541">
        <v>1804</v>
      </c>
      <c r="BA541">
        <f t="shared" si="9"/>
        <v>859.67910573401809</v>
      </c>
    </row>
    <row r="542" spans="8:53" x14ac:dyDescent="0.25">
      <c r="H542">
        <v>69</v>
      </c>
      <c r="I542">
        <v>250</v>
      </c>
      <c r="J542">
        <v>0</v>
      </c>
      <c r="K542">
        <v>8.5</v>
      </c>
      <c r="L542">
        <f t="shared" si="10"/>
        <v>1018</v>
      </c>
      <c r="N542">
        <v>8.5</v>
      </c>
      <c r="O542">
        <f t="shared" si="11"/>
        <v>260608</v>
      </c>
      <c r="AA542">
        <v>537</v>
      </c>
      <c r="AB542">
        <v>-1</v>
      </c>
      <c r="AE542">
        <v>9.4</v>
      </c>
      <c r="AF542">
        <v>1804</v>
      </c>
      <c r="AG542">
        <f t="shared" si="6"/>
        <v>1775.6979534462462</v>
      </c>
      <c r="AW542">
        <v>9.4</v>
      </c>
      <c r="AX542">
        <f t="shared" si="7"/>
        <v>0.11750000000000001</v>
      </c>
      <c r="AY542">
        <f t="shared" si="8"/>
        <v>0.80177777777777781</v>
      </c>
      <c r="AZ542">
        <v>1804</v>
      </c>
      <c r="BA542">
        <f t="shared" si="9"/>
        <v>859.67910573401809</v>
      </c>
    </row>
    <row r="543" spans="8:53" x14ac:dyDescent="0.25">
      <c r="H543">
        <v>69</v>
      </c>
      <c r="I543">
        <v>250</v>
      </c>
      <c r="J543">
        <v>0</v>
      </c>
      <c r="K543">
        <v>8.5</v>
      </c>
      <c r="L543">
        <f t="shared" si="10"/>
        <v>1018</v>
      </c>
      <c r="N543">
        <v>8.5</v>
      </c>
      <c r="O543">
        <f t="shared" si="11"/>
        <v>260608</v>
      </c>
      <c r="AA543">
        <v>537</v>
      </c>
      <c r="AB543">
        <v>-1</v>
      </c>
      <c r="AE543">
        <v>9.4</v>
      </c>
      <c r="AF543">
        <v>1803</v>
      </c>
      <c r="AG543">
        <f t="shared" si="6"/>
        <v>1775.6979534462462</v>
      </c>
      <c r="AW543">
        <v>9.4</v>
      </c>
      <c r="AX543">
        <f t="shared" si="7"/>
        <v>0.11750000000000001</v>
      </c>
      <c r="AY543">
        <f t="shared" si="8"/>
        <v>0.80133333333333334</v>
      </c>
      <c r="AZ543">
        <v>1803</v>
      </c>
      <c r="BA543">
        <f t="shared" si="9"/>
        <v>859.67910573401809</v>
      </c>
    </row>
    <row r="544" spans="8:53" x14ac:dyDescent="0.25">
      <c r="H544">
        <v>69</v>
      </c>
      <c r="I544">
        <v>250</v>
      </c>
      <c r="J544">
        <v>0</v>
      </c>
      <c r="K544">
        <v>8.5</v>
      </c>
      <c r="L544">
        <f t="shared" si="10"/>
        <v>1018</v>
      </c>
      <c r="N544">
        <v>8.5</v>
      </c>
      <c r="O544">
        <f t="shared" si="11"/>
        <v>260608</v>
      </c>
      <c r="AA544">
        <v>342</v>
      </c>
      <c r="AB544">
        <v>0</v>
      </c>
      <c r="AE544">
        <v>10.7</v>
      </c>
      <c r="AF544">
        <v>1824</v>
      </c>
      <c r="AG544">
        <f t="shared" si="6"/>
        <v>1802.7757517164414</v>
      </c>
      <c r="AW544">
        <v>10.7</v>
      </c>
      <c r="AX544">
        <f t="shared" si="7"/>
        <v>0.13374999999999998</v>
      </c>
      <c r="AY544">
        <f t="shared" si="8"/>
        <v>0.81066666666666665</v>
      </c>
      <c r="AZ544">
        <v>1824</v>
      </c>
      <c r="BA544">
        <f t="shared" si="9"/>
        <v>886.75690400421331</v>
      </c>
    </row>
    <row r="545" spans="8:53" x14ac:dyDescent="0.25">
      <c r="H545">
        <v>70</v>
      </c>
      <c r="I545">
        <v>12</v>
      </c>
      <c r="J545">
        <v>160</v>
      </c>
      <c r="K545">
        <v>9.4</v>
      </c>
      <c r="L545">
        <f t="shared" si="10"/>
        <v>1036</v>
      </c>
      <c r="N545">
        <v>9.4</v>
      </c>
      <c r="O545">
        <f t="shared" si="11"/>
        <v>265376</v>
      </c>
      <c r="AA545">
        <v>342</v>
      </c>
      <c r="AB545">
        <v>0</v>
      </c>
      <c r="AE545">
        <v>10.7</v>
      </c>
      <c r="AF545">
        <v>1824</v>
      </c>
      <c r="AG545">
        <f t="shared" si="6"/>
        <v>1802.7757517164414</v>
      </c>
      <c r="AW545">
        <v>10.7</v>
      </c>
      <c r="AX545">
        <f t="shared" si="7"/>
        <v>0.13374999999999998</v>
      </c>
      <c r="AY545">
        <f t="shared" si="8"/>
        <v>0.81066666666666665</v>
      </c>
      <c r="AZ545">
        <v>1824</v>
      </c>
      <c r="BA545">
        <f t="shared" si="9"/>
        <v>886.75690400421331</v>
      </c>
    </row>
    <row r="546" spans="8:53" x14ac:dyDescent="0.25">
      <c r="H546">
        <v>70</v>
      </c>
      <c r="I546">
        <v>12</v>
      </c>
      <c r="J546">
        <v>160</v>
      </c>
      <c r="K546">
        <v>9.4</v>
      </c>
      <c r="L546">
        <f t="shared" si="10"/>
        <v>1036</v>
      </c>
      <c r="N546">
        <v>9.4</v>
      </c>
      <c r="O546">
        <f t="shared" si="11"/>
        <v>265376</v>
      </c>
      <c r="AA546">
        <v>342</v>
      </c>
      <c r="AB546">
        <v>0</v>
      </c>
      <c r="AE546">
        <v>10.7</v>
      </c>
      <c r="AF546">
        <v>1824</v>
      </c>
      <c r="AG546">
        <f t="shared" si="6"/>
        <v>1802.7757517164414</v>
      </c>
      <c r="AW546">
        <v>10.7</v>
      </c>
      <c r="AX546">
        <f t="shared" si="7"/>
        <v>0.13374999999999998</v>
      </c>
      <c r="AY546">
        <f t="shared" si="8"/>
        <v>0.81066666666666665</v>
      </c>
      <c r="AZ546">
        <v>1824</v>
      </c>
      <c r="BA546">
        <f t="shared" si="9"/>
        <v>886.75690400421331</v>
      </c>
    </row>
    <row r="547" spans="8:53" x14ac:dyDescent="0.25">
      <c r="H547">
        <v>70</v>
      </c>
      <c r="I547">
        <v>11</v>
      </c>
      <c r="J547">
        <v>16</v>
      </c>
      <c r="K547">
        <v>9.4</v>
      </c>
      <c r="L547">
        <f t="shared" si="10"/>
        <v>1035</v>
      </c>
      <c r="N547">
        <v>9.4</v>
      </c>
      <c r="O547">
        <f t="shared" si="11"/>
        <v>264976</v>
      </c>
      <c r="AA547">
        <v>265</v>
      </c>
      <c r="AB547">
        <v>0</v>
      </c>
      <c r="AE547">
        <v>11.5</v>
      </c>
      <c r="AF547">
        <v>1835</v>
      </c>
      <c r="AG547">
        <f t="shared" si="6"/>
        <v>1817.8482242735784</v>
      </c>
      <c r="AW547">
        <v>11.5</v>
      </c>
      <c r="AX547">
        <f t="shared" si="7"/>
        <v>0.14374999999999999</v>
      </c>
      <c r="AY547">
        <f t="shared" si="8"/>
        <v>0.81555555555555559</v>
      </c>
      <c r="AZ547">
        <v>1835</v>
      </c>
      <c r="BA547">
        <f t="shared" si="9"/>
        <v>901.82937656135027</v>
      </c>
    </row>
    <row r="548" spans="8:53" x14ac:dyDescent="0.25">
      <c r="H548">
        <v>70</v>
      </c>
      <c r="I548">
        <v>32</v>
      </c>
      <c r="J548">
        <v>240</v>
      </c>
      <c r="K548">
        <v>10.7</v>
      </c>
      <c r="L548">
        <f t="shared" si="10"/>
        <v>1056</v>
      </c>
      <c r="N548">
        <v>10.7</v>
      </c>
      <c r="O548">
        <f t="shared" si="11"/>
        <v>270576</v>
      </c>
      <c r="AA548">
        <v>265</v>
      </c>
      <c r="AB548">
        <v>0</v>
      </c>
      <c r="AE548">
        <v>11.5</v>
      </c>
      <c r="AF548">
        <v>1835</v>
      </c>
      <c r="AG548">
        <f t="shared" si="6"/>
        <v>1817.8482242735784</v>
      </c>
      <c r="AW548">
        <v>11.5</v>
      </c>
      <c r="AX548">
        <f t="shared" si="7"/>
        <v>0.14374999999999999</v>
      </c>
      <c r="AY548">
        <f t="shared" si="8"/>
        <v>0.81555555555555559</v>
      </c>
      <c r="AZ548">
        <v>1835</v>
      </c>
      <c r="BA548">
        <f t="shared" si="9"/>
        <v>901.82937656135027</v>
      </c>
    </row>
    <row r="549" spans="8:53" x14ac:dyDescent="0.25">
      <c r="H549">
        <v>70</v>
      </c>
      <c r="I549">
        <v>32</v>
      </c>
      <c r="J549">
        <v>240</v>
      </c>
      <c r="K549">
        <v>10.7</v>
      </c>
      <c r="L549">
        <f t="shared" si="10"/>
        <v>1056</v>
      </c>
      <c r="N549">
        <v>10.7</v>
      </c>
      <c r="O549">
        <f t="shared" si="11"/>
        <v>270576</v>
      </c>
      <c r="AA549">
        <v>120</v>
      </c>
      <c r="AB549">
        <v>1</v>
      </c>
      <c r="AE549">
        <v>11.5</v>
      </c>
      <c r="AF549">
        <v>1835</v>
      </c>
      <c r="AG549">
        <f t="shared" si="6"/>
        <v>1817.8482242735784</v>
      </c>
      <c r="AW549">
        <v>11.5</v>
      </c>
      <c r="AX549">
        <f t="shared" si="7"/>
        <v>0.14374999999999999</v>
      </c>
      <c r="AY549">
        <f t="shared" si="8"/>
        <v>0.81555555555555559</v>
      </c>
      <c r="AZ549">
        <v>1835</v>
      </c>
      <c r="BA549">
        <f t="shared" si="9"/>
        <v>901.82937656135027</v>
      </c>
    </row>
    <row r="550" spans="8:53" x14ac:dyDescent="0.25">
      <c r="H550">
        <v>70</v>
      </c>
      <c r="I550">
        <v>32</v>
      </c>
      <c r="J550">
        <v>240</v>
      </c>
      <c r="K550">
        <v>10.7</v>
      </c>
      <c r="L550">
        <f t="shared" si="10"/>
        <v>1056</v>
      </c>
      <c r="N550">
        <v>10.7</v>
      </c>
      <c r="O550">
        <f t="shared" si="11"/>
        <v>270576</v>
      </c>
      <c r="AA550">
        <v>365</v>
      </c>
      <c r="AB550">
        <v>0</v>
      </c>
      <c r="AE550">
        <v>12.6</v>
      </c>
      <c r="AF550">
        <v>1851</v>
      </c>
      <c r="AG550">
        <f t="shared" si="6"/>
        <v>1836.9439819896616</v>
      </c>
      <c r="AW550">
        <v>12.6</v>
      </c>
      <c r="AX550">
        <f t="shared" si="7"/>
        <v>0.1575</v>
      </c>
      <c r="AY550">
        <f t="shared" si="8"/>
        <v>0.82266666666666666</v>
      </c>
      <c r="AZ550">
        <v>1851</v>
      </c>
      <c r="BA550">
        <f t="shared" si="9"/>
        <v>920.92513427743347</v>
      </c>
    </row>
    <row r="551" spans="8:53" x14ac:dyDescent="0.25">
      <c r="H551">
        <v>70</v>
      </c>
      <c r="I551">
        <v>43</v>
      </c>
      <c r="J551">
        <v>224</v>
      </c>
      <c r="K551">
        <v>11.5</v>
      </c>
      <c r="L551">
        <f t="shared" si="10"/>
        <v>1067</v>
      </c>
      <c r="N551">
        <v>11.5</v>
      </c>
      <c r="O551">
        <f t="shared" si="11"/>
        <v>273376</v>
      </c>
      <c r="AA551">
        <v>365</v>
      </c>
      <c r="AB551">
        <v>0</v>
      </c>
      <c r="AE551">
        <v>12.6</v>
      </c>
      <c r="AF551">
        <v>1851</v>
      </c>
      <c r="AG551">
        <f t="shared" si="6"/>
        <v>1836.9439819896616</v>
      </c>
      <c r="AW551">
        <v>12.6</v>
      </c>
      <c r="AX551">
        <f t="shared" si="7"/>
        <v>0.1575</v>
      </c>
      <c r="AY551">
        <f t="shared" si="8"/>
        <v>0.82266666666666666</v>
      </c>
      <c r="AZ551">
        <v>1851</v>
      </c>
      <c r="BA551">
        <f t="shared" si="9"/>
        <v>920.92513427743347</v>
      </c>
    </row>
    <row r="552" spans="8:53" x14ac:dyDescent="0.25">
      <c r="H552">
        <v>70</v>
      </c>
      <c r="I552">
        <v>43</v>
      </c>
      <c r="J552">
        <v>224</v>
      </c>
      <c r="K552">
        <v>11.5</v>
      </c>
      <c r="L552">
        <f t="shared" si="10"/>
        <v>1067</v>
      </c>
      <c r="N552">
        <v>11.5</v>
      </c>
      <c r="O552">
        <f t="shared" si="11"/>
        <v>273376</v>
      </c>
      <c r="AA552">
        <v>365</v>
      </c>
      <c r="AB552">
        <v>0</v>
      </c>
      <c r="AE552">
        <v>12.6</v>
      </c>
      <c r="AF552">
        <v>1853</v>
      </c>
      <c r="AG552">
        <f t="shared" si="6"/>
        <v>1836.9439819896616</v>
      </c>
      <c r="AW552">
        <v>12.6</v>
      </c>
      <c r="AX552">
        <f t="shared" si="7"/>
        <v>0.1575</v>
      </c>
      <c r="AY552">
        <f t="shared" si="8"/>
        <v>0.8235555555555556</v>
      </c>
      <c r="AZ552">
        <v>1853</v>
      </c>
      <c r="BA552">
        <f t="shared" si="9"/>
        <v>920.92513427743347</v>
      </c>
    </row>
    <row r="553" spans="8:53" x14ac:dyDescent="0.25">
      <c r="H553">
        <v>70</v>
      </c>
      <c r="I553">
        <v>43</v>
      </c>
      <c r="J553">
        <v>224</v>
      </c>
      <c r="K553">
        <v>11.5</v>
      </c>
      <c r="L553">
        <f t="shared" si="10"/>
        <v>1067</v>
      </c>
      <c r="N553">
        <v>11.5</v>
      </c>
      <c r="O553">
        <f t="shared" si="11"/>
        <v>273376</v>
      </c>
      <c r="AA553">
        <v>360</v>
      </c>
      <c r="AB553">
        <v>0</v>
      </c>
      <c r="AE553">
        <v>13.3</v>
      </c>
      <c r="AF553">
        <v>1865</v>
      </c>
      <c r="AG553">
        <f t="shared" si="6"/>
        <v>1848.2461939240002</v>
      </c>
      <c r="AW553">
        <v>13.3</v>
      </c>
      <c r="AX553">
        <f t="shared" si="7"/>
        <v>0.16625000000000001</v>
      </c>
      <c r="AY553">
        <f t="shared" si="8"/>
        <v>0.8288888888888889</v>
      </c>
      <c r="AZ553">
        <v>1865</v>
      </c>
      <c r="BA553">
        <f t="shared" si="9"/>
        <v>932.22734621177187</v>
      </c>
    </row>
    <row r="554" spans="8:53" x14ac:dyDescent="0.25">
      <c r="H554">
        <v>70</v>
      </c>
      <c r="I554">
        <v>59</v>
      </c>
      <c r="J554">
        <v>128</v>
      </c>
      <c r="K554">
        <v>12.6</v>
      </c>
      <c r="L554">
        <f t="shared" si="10"/>
        <v>1083</v>
      </c>
      <c r="N554">
        <v>12.6</v>
      </c>
      <c r="O554">
        <f t="shared" si="11"/>
        <v>277376</v>
      </c>
      <c r="AA554">
        <v>360</v>
      </c>
      <c r="AB554">
        <v>0</v>
      </c>
      <c r="AE554">
        <v>13.3</v>
      </c>
      <c r="AF554">
        <v>1867</v>
      </c>
      <c r="AG554">
        <f t="shared" si="6"/>
        <v>1848.2461939240002</v>
      </c>
      <c r="AW554">
        <v>13.3</v>
      </c>
      <c r="AX554">
        <f t="shared" si="7"/>
        <v>0.16625000000000001</v>
      </c>
      <c r="AY554">
        <f t="shared" si="8"/>
        <v>0.82977777777777773</v>
      </c>
      <c r="AZ554">
        <v>1867</v>
      </c>
      <c r="BA554">
        <f t="shared" si="9"/>
        <v>932.22734621177187</v>
      </c>
    </row>
    <row r="555" spans="8:53" x14ac:dyDescent="0.25">
      <c r="H555">
        <v>70</v>
      </c>
      <c r="I555">
        <v>59</v>
      </c>
      <c r="J555">
        <v>128</v>
      </c>
      <c r="K555">
        <v>12.6</v>
      </c>
      <c r="L555">
        <f t="shared" si="10"/>
        <v>1083</v>
      </c>
      <c r="N555">
        <v>12.6</v>
      </c>
      <c r="O555">
        <f t="shared" si="11"/>
        <v>277376</v>
      </c>
      <c r="AA555">
        <v>360</v>
      </c>
      <c r="AB555">
        <v>0</v>
      </c>
      <c r="AE555">
        <v>13.3</v>
      </c>
      <c r="AF555">
        <v>1865</v>
      </c>
      <c r="AG555">
        <f t="shared" si="6"/>
        <v>1848.2461939240002</v>
      </c>
      <c r="AW555">
        <v>13.3</v>
      </c>
      <c r="AX555">
        <f t="shared" si="7"/>
        <v>0.16625000000000001</v>
      </c>
      <c r="AY555">
        <f t="shared" si="8"/>
        <v>0.8288888888888889</v>
      </c>
      <c r="AZ555">
        <v>1865</v>
      </c>
      <c r="BA555">
        <f t="shared" si="9"/>
        <v>932.22734621177187</v>
      </c>
    </row>
    <row r="556" spans="8:53" x14ac:dyDescent="0.25">
      <c r="H556">
        <v>70</v>
      </c>
      <c r="I556">
        <v>61</v>
      </c>
      <c r="J556">
        <v>16</v>
      </c>
      <c r="K556">
        <v>12.6</v>
      </c>
      <c r="L556">
        <f t="shared" si="10"/>
        <v>1085</v>
      </c>
      <c r="N556">
        <v>12.6</v>
      </c>
      <c r="O556">
        <f t="shared" si="11"/>
        <v>277776</v>
      </c>
      <c r="AA556">
        <v>280</v>
      </c>
      <c r="AB556">
        <v>0</v>
      </c>
      <c r="AE556">
        <v>14.5</v>
      </c>
      <c r="AF556">
        <v>1885</v>
      </c>
      <c r="AG556">
        <f t="shared" si="6"/>
        <v>1866.3040336761214</v>
      </c>
      <c r="AW556">
        <v>14.5</v>
      </c>
      <c r="AX556">
        <f t="shared" si="7"/>
        <v>0.18124999999999999</v>
      </c>
      <c r="AY556">
        <f t="shared" si="8"/>
        <v>0.83777777777777773</v>
      </c>
      <c r="AZ556">
        <v>1885</v>
      </c>
      <c r="BA556">
        <f t="shared" si="9"/>
        <v>950.28518596389335</v>
      </c>
    </row>
    <row r="557" spans="8:53" x14ac:dyDescent="0.25">
      <c r="H557">
        <v>70</v>
      </c>
      <c r="I557">
        <v>73</v>
      </c>
      <c r="J557">
        <v>144</v>
      </c>
      <c r="K557">
        <v>13.3</v>
      </c>
      <c r="L557">
        <f t="shared" si="10"/>
        <v>1097</v>
      </c>
      <c r="N557">
        <v>13.3</v>
      </c>
      <c r="O557">
        <f t="shared" si="11"/>
        <v>280976</v>
      </c>
      <c r="AA557">
        <v>280</v>
      </c>
      <c r="AB557">
        <v>0</v>
      </c>
      <c r="AE557">
        <v>14.5</v>
      </c>
      <c r="AF557">
        <v>1885</v>
      </c>
      <c r="AG557">
        <f t="shared" si="6"/>
        <v>1866.3040336761214</v>
      </c>
      <c r="AW557">
        <v>14.5</v>
      </c>
      <c r="AX557">
        <f t="shared" si="7"/>
        <v>0.18124999999999999</v>
      </c>
      <c r="AY557">
        <f t="shared" si="8"/>
        <v>0.83777777777777773</v>
      </c>
      <c r="AZ557">
        <v>1885</v>
      </c>
      <c r="BA557">
        <f t="shared" si="9"/>
        <v>950.28518596389335</v>
      </c>
    </row>
    <row r="558" spans="8:53" x14ac:dyDescent="0.25">
      <c r="H558">
        <v>70</v>
      </c>
      <c r="I558">
        <v>75</v>
      </c>
      <c r="J558">
        <v>32</v>
      </c>
      <c r="K558">
        <v>13.3</v>
      </c>
      <c r="L558">
        <f t="shared" si="10"/>
        <v>1099</v>
      </c>
      <c r="N558">
        <v>13.3</v>
      </c>
      <c r="O558">
        <f t="shared" si="11"/>
        <v>281376</v>
      </c>
      <c r="AA558">
        <v>170</v>
      </c>
      <c r="AB558">
        <v>1</v>
      </c>
      <c r="AE558">
        <v>14.5</v>
      </c>
      <c r="AF558">
        <v>1885</v>
      </c>
      <c r="AG558">
        <f t="shared" si="6"/>
        <v>1866.3040336761214</v>
      </c>
      <c r="AW558">
        <v>14.5</v>
      </c>
      <c r="AX558">
        <f t="shared" si="7"/>
        <v>0.18124999999999999</v>
      </c>
      <c r="AY558">
        <f t="shared" si="8"/>
        <v>0.83777777777777773</v>
      </c>
      <c r="AZ558">
        <v>1885</v>
      </c>
      <c r="BA558">
        <f t="shared" si="9"/>
        <v>950.28518596389335</v>
      </c>
    </row>
    <row r="559" spans="8:53" x14ac:dyDescent="0.25">
      <c r="H559">
        <v>70</v>
      </c>
      <c r="I559">
        <v>73</v>
      </c>
      <c r="J559">
        <v>144</v>
      </c>
      <c r="K559">
        <v>13.3</v>
      </c>
      <c r="L559">
        <f t="shared" si="10"/>
        <v>1097</v>
      </c>
      <c r="N559">
        <v>13.3</v>
      </c>
      <c r="O559">
        <f t="shared" si="11"/>
        <v>280976</v>
      </c>
      <c r="AA559">
        <v>310</v>
      </c>
      <c r="AB559">
        <v>0</v>
      </c>
      <c r="AE559">
        <v>16.3</v>
      </c>
      <c r="AF559">
        <v>1912</v>
      </c>
      <c r="AG559">
        <f t="shared" si="6"/>
        <v>1890.7651541371702</v>
      </c>
      <c r="AW559">
        <v>16.3</v>
      </c>
      <c r="AX559">
        <f t="shared" si="7"/>
        <v>0.20375000000000001</v>
      </c>
      <c r="AY559">
        <f t="shared" si="8"/>
        <v>0.84977777777777774</v>
      </c>
      <c r="AZ559">
        <v>1912</v>
      </c>
      <c r="BA559">
        <f t="shared" si="9"/>
        <v>974.74630642494208</v>
      </c>
    </row>
    <row r="560" spans="8:53" x14ac:dyDescent="0.25">
      <c r="H560">
        <v>70</v>
      </c>
      <c r="I560">
        <v>93</v>
      </c>
      <c r="J560">
        <v>224</v>
      </c>
      <c r="K560">
        <v>14.5</v>
      </c>
      <c r="L560">
        <f t="shared" si="10"/>
        <v>1117</v>
      </c>
      <c r="N560">
        <v>14.5</v>
      </c>
      <c r="O560">
        <f t="shared" si="11"/>
        <v>286176</v>
      </c>
      <c r="AA560">
        <v>200</v>
      </c>
      <c r="AB560">
        <v>1</v>
      </c>
      <c r="AE560">
        <v>16.3</v>
      </c>
      <c r="AF560">
        <v>1912</v>
      </c>
      <c r="AG560">
        <f t="shared" si="6"/>
        <v>1890.7651541371702</v>
      </c>
      <c r="AW560">
        <v>16.3</v>
      </c>
      <c r="AX560">
        <f t="shared" si="7"/>
        <v>0.20375000000000001</v>
      </c>
      <c r="AY560">
        <f t="shared" si="8"/>
        <v>0.84977777777777774</v>
      </c>
      <c r="AZ560">
        <v>1912</v>
      </c>
      <c r="BA560">
        <f t="shared" si="9"/>
        <v>974.74630642494208</v>
      </c>
    </row>
    <row r="561" spans="8:53" x14ac:dyDescent="0.25">
      <c r="H561">
        <v>70</v>
      </c>
      <c r="I561">
        <v>93</v>
      </c>
      <c r="J561">
        <v>224</v>
      </c>
      <c r="K561">
        <v>14.5</v>
      </c>
      <c r="L561">
        <f t="shared" si="10"/>
        <v>1117</v>
      </c>
      <c r="N561">
        <v>14.5</v>
      </c>
      <c r="O561">
        <f t="shared" si="11"/>
        <v>286176</v>
      </c>
      <c r="AA561">
        <v>310</v>
      </c>
      <c r="AB561">
        <v>0</v>
      </c>
      <c r="AE561">
        <v>16.3</v>
      </c>
      <c r="AF561">
        <v>1912</v>
      </c>
      <c r="AG561">
        <f t="shared" si="6"/>
        <v>1890.7651541371702</v>
      </c>
      <c r="AW561">
        <v>16.3</v>
      </c>
      <c r="AX561">
        <f t="shared" si="7"/>
        <v>0.20375000000000001</v>
      </c>
      <c r="AY561">
        <f t="shared" si="8"/>
        <v>0.84977777777777774</v>
      </c>
      <c r="AZ561">
        <v>1912</v>
      </c>
      <c r="BA561">
        <f t="shared" si="9"/>
        <v>974.74630642494208</v>
      </c>
    </row>
    <row r="562" spans="8:53" x14ac:dyDescent="0.25">
      <c r="H562">
        <v>70</v>
      </c>
      <c r="I562">
        <v>93</v>
      </c>
      <c r="J562">
        <v>224</v>
      </c>
      <c r="K562">
        <v>14.5</v>
      </c>
      <c r="L562">
        <f t="shared" si="10"/>
        <v>1117</v>
      </c>
      <c r="N562">
        <v>14.5</v>
      </c>
      <c r="O562">
        <f t="shared" si="11"/>
        <v>286176</v>
      </c>
      <c r="AA562">
        <v>410</v>
      </c>
      <c r="AB562">
        <v>0</v>
      </c>
      <c r="AE562">
        <v>18.399999999999999</v>
      </c>
      <c r="AF562">
        <v>1934</v>
      </c>
      <c r="AG562">
        <f t="shared" si="6"/>
        <v>1916.0977829311068</v>
      </c>
      <c r="AW562">
        <v>18.399999999999999</v>
      </c>
      <c r="AX562">
        <f t="shared" si="7"/>
        <v>0.22999999999999998</v>
      </c>
      <c r="AY562">
        <f t="shared" si="8"/>
        <v>0.85955555555555552</v>
      </c>
      <c r="AZ562">
        <v>1934</v>
      </c>
      <c r="BA562">
        <f t="shared" si="9"/>
        <v>1000.0789352188788</v>
      </c>
    </row>
    <row r="563" spans="8:53" x14ac:dyDescent="0.25">
      <c r="H563">
        <v>70</v>
      </c>
      <c r="I563">
        <v>120</v>
      </c>
      <c r="J563">
        <v>112</v>
      </c>
      <c r="K563">
        <v>16.3</v>
      </c>
      <c r="L563">
        <f t="shared" si="10"/>
        <v>1144</v>
      </c>
      <c r="N563">
        <v>16.3</v>
      </c>
      <c r="O563">
        <f t="shared" si="11"/>
        <v>292976</v>
      </c>
      <c r="AA563">
        <v>410</v>
      </c>
      <c r="AB563">
        <v>0</v>
      </c>
      <c r="AE563">
        <v>18.399999999999999</v>
      </c>
      <c r="AF563">
        <v>1934</v>
      </c>
      <c r="AG563">
        <f t="shared" si="6"/>
        <v>1916.0977829311068</v>
      </c>
      <c r="AW563">
        <v>18.399999999999999</v>
      </c>
      <c r="AX563">
        <f t="shared" si="7"/>
        <v>0.22999999999999998</v>
      </c>
      <c r="AY563">
        <f t="shared" si="8"/>
        <v>0.85955555555555552</v>
      </c>
      <c r="AZ563">
        <v>1934</v>
      </c>
      <c r="BA563">
        <f t="shared" si="9"/>
        <v>1000.0789352188788</v>
      </c>
    </row>
    <row r="564" spans="8:53" x14ac:dyDescent="0.25">
      <c r="H564">
        <v>70</v>
      </c>
      <c r="I564">
        <v>120</v>
      </c>
      <c r="J564">
        <v>112</v>
      </c>
      <c r="K564">
        <v>16.3</v>
      </c>
      <c r="L564">
        <f t="shared" si="10"/>
        <v>1144</v>
      </c>
      <c r="N564">
        <v>16.3</v>
      </c>
      <c r="O564">
        <f t="shared" si="11"/>
        <v>292976</v>
      </c>
      <c r="AA564">
        <v>410</v>
      </c>
      <c r="AB564">
        <v>0</v>
      </c>
      <c r="AE564">
        <v>18.399999999999999</v>
      </c>
      <c r="AF564">
        <v>1934</v>
      </c>
      <c r="AG564">
        <f t="shared" si="6"/>
        <v>1916.0977829311068</v>
      </c>
      <c r="AW564">
        <v>18.399999999999999</v>
      </c>
      <c r="AX564">
        <f t="shared" si="7"/>
        <v>0.22999999999999998</v>
      </c>
      <c r="AY564">
        <f t="shared" si="8"/>
        <v>0.85955555555555552</v>
      </c>
      <c r="AZ564">
        <v>1934</v>
      </c>
      <c r="BA564">
        <f t="shared" si="9"/>
        <v>1000.0789352188788</v>
      </c>
    </row>
    <row r="565" spans="8:53" x14ac:dyDescent="0.25">
      <c r="H565">
        <v>70</v>
      </c>
      <c r="I565">
        <v>120</v>
      </c>
      <c r="J565">
        <v>112</v>
      </c>
      <c r="K565">
        <v>16.3</v>
      </c>
      <c r="L565">
        <f t="shared" si="10"/>
        <v>1144</v>
      </c>
      <c r="N565">
        <v>16.3</v>
      </c>
      <c r="O565">
        <f t="shared" si="11"/>
        <v>292976</v>
      </c>
      <c r="AA565">
        <v>325</v>
      </c>
      <c r="AB565">
        <v>0</v>
      </c>
      <c r="AE565">
        <v>20.5</v>
      </c>
      <c r="AF565">
        <v>1947</v>
      </c>
      <c r="AG565">
        <f t="shared" si="6"/>
        <v>1938.6896181996176</v>
      </c>
      <c r="AW565">
        <v>20.5</v>
      </c>
      <c r="AX565">
        <f t="shared" si="7"/>
        <v>0.25624999999999998</v>
      </c>
      <c r="AY565">
        <f t="shared" si="8"/>
        <v>0.86533333333333329</v>
      </c>
      <c r="AZ565">
        <v>1947</v>
      </c>
      <c r="BA565">
        <f t="shared" si="9"/>
        <v>1022.6707704873893</v>
      </c>
    </row>
    <row r="566" spans="8:53" x14ac:dyDescent="0.25">
      <c r="H566">
        <v>70</v>
      </c>
      <c r="I566">
        <v>142</v>
      </c>
      <c r="J566">
        <v>48</v>
      </c>
      <c r="K566">
        <v>18.399999999999999</v>
      </c>
      <c r="L566">
        <f t="shared" si="10"/>
        <v>1166</v>
      </c>
      <c r="N566">
        <v>18.399999999999999</v>
      </c>
      <c r="O566">
        <f t="shared" si="11"/>
        <v>298544</v>
      </c>
      <c r="AA566">
        <v>325</v>
      </c>
      <c r="AB566">
        <v>0</v>
      </c>
      <c r="AE566">
        <v>20.5</v>
      </c>
      <c r="AF566">
        <v>1947</v>
      </c>
      <c r="AG566">
        <f t="shared" si="6"/>
        <v>1938.6896181996176</v>
      </c>
      <c r="AW566">
        <v>20.5</v>
      </c>
      <c r="AX566">
        <f t="shared" si="7"/>
        <v>0.25624999999999998</v>
      </c>
      <c r="AY566">
        <f t="shared" si="8"/>
        <v>0.86533333333333329</v>
      </c>
      <c r="AZ566">
        <v>1947</v>
      </c>
      <c r="BA566">
        <f t="shared" si="9"/>
        <v>1022.6707704873893</v>
      </c>
    </row>
    <row r="567" spans="8:53" x14ac:dyDescent="0.25">
      <c r="H567">
        <v>70</v>
      </c>
      <c r="I567">
        <v>142</v>
      </c>
      <c r="J567">
        <v>248</v>
      </c>
      <c r="K567">
        <v>18.399999999999999</v>
      </c>
      <c r="L567">
        <f t="shared" si="10"/>
        <v>1166</v>
      </c>
      <c r="N567">
        <v>18.399999999999999</v>
      </c>
      <c r="O567">
        <f t="shared" si="11"/>
        <v>298744</v>
      </c>
      <c r="AA567">
        <v>325</v>
      </c>
      <c r="AB567">
        <v>0</v>
      </c>
      <c r="AE567">
        <v>20.5</v>
      </c>
      <c r="AF567">
        <v>1947</v>
      </c>
      <c r="AG567">
        <f t="shared" ref="AG567:AG598" si="12">209.04*LN(AE567)+1307.3</f>
        <v>1938.6896181996176</v>
      </c>
      <c r="AW567">
        <v>20.5</v>
      </c>
      <c r="AX567">
        <f t="shared" ref="AX567:AX598" si="13">AW567/80</f>
        <v>0.25624999999999998</v>
      </c>
      <c r="AY567">
        <f t="shared" ref="AY567:AY598" si="14">AZ567/2250</f>
        <v>0.86533333333333329</v>
      </c>
      <c r="AZ567">
        <v>1947</v>
      </c>
      <c r="BA567">
        <f t="shared" ref="BA567:BA598" si="15">209.04*LN(AX567)+1307.3</f>
        <v>1022.6707704873893</v>
      </c>
    </row>
    <row r="568" spans="8:53" x14ac:dyDescent="0.25">
      <c r="H568">
        <v>70</v>
      </c>
      <c r="I568">
        <v>142</v>
      </c>
      <c r="J568">
        <v>248</v>
      </c>
      <c r="K568">
        <v>18.399999999999999</v>
      </c>
      <c r="L568">
        <f t="shared" si="10"/>
        <v>1166</v>
      </c>
      <c r="N568">
        <v>18.399999999999999</v>
      </c>
      <c r="O568">
        <f t="shared" si="11"/>
        <v>298744</v>
      </c>
      <c r="AA568">
        <v>283</v>
      </c>
      <c r="AB568">
        <v>0</v>
      </c>
      <c r="AE568">
        <v>22.8</v>
      </c>
      <c r="AF568">
        <v>1965</v>
      </c>
      <c r="AG568">
        <f t="shared" si="12"/>
        <v>1960.918022437161</v>
      </c>
      <c r="AW568">
        <v>22.8</v>
      </c>
      <c r="AX568">
        <f t="shared" si="13"/>
        <v>0.28500000000000003</v>
      </c>
      <c r="AY568">
        <f t="shared" si="14"/>
        <v>0.87333333333333329</v>
      </c>
      <c r="AZ568">
        <v>1965</v>
      </c>
      <c r="BA568">
        <f t="shared" si="15"/>
        <v>1044.8991747249329</v>
      </c>
    </row>
    <row r="569" spans="8:53" x14ac:dyDescent="0.25">
      <c r="H569">
        <v>70</v>
      </c>
      <c r="I569">
        <v>155</v>
      </c>
      <c r="J569">
        <v>120</v>
      </c>
      <c r="K569">
        <v>20.5</v>
      </c>
      <c r="L569">
        <f t="shared" ref="L569:L600" si="16">(H569-66)*256+I569</f>
        <v>1179</v>
      </c>
      <c r="N569">
        <v>20.5</v>
      </c>
      <c r="O569">
        <f t="shared" ref="O569:O600" si="17">(H569-66)*65536+I569*256+J569</f>
        <v>301944</v>
      </c>
      <c r="AA569">
        <v>483</v>
      </c>
      <c r="AB569">
        <v>0</v>
      </c>
      <c r="AE569">
        <v>22.8</v>
      </c>
      <c r="AF569">
        <v>1965</v>
      </c>
      <c r="AG569">
        <f t="shared" si="12"/>
        <v>1960.918022437161</v>
      </c>
      <c r="AW569">
        <v>22.8</v>
      </c>
      <c r="AX569">
        <f t="shared" si="13"/>
        <v>0.28500000000000003</v>
      </c>
      <c r="AY569">
        <f t="shared" si="14"/>
        <v>0.87333333333333329</v>
      </c>
      <c r="AZ569">
        <v>1965</v>
      </c>
      <c r="BA569">
        <f t="shared" si="15"/>
        <v>1044.8991747249329</v>
      </c>
    </row>
    <row r="570" spans="8:53" x14ac:dyDescent="0.25">
      <c r="H570">
        <v>70</v>
      </c>
      <c r="I570">
        <v>155</v>
      </c>
      <c r="J570">
        <v>120</v>
      </c>
      <c r="K570">
        <v>20.5</v>
      </c>
      <c r="L570">
        <f t="shared" si="16"/>
        <v>1179</v>
      </c>
      <c r="N570">
        <v>20.5</v>
      </c>
      <c r="O570">
        <f t="shared" si="17"/>
        <v>301944</v>
      </c>
      <c r="AA570">
        <v>483</v>
      </c>
      <c r="AB570">
        <v>0</v>
      </c>
      <c r="AE570">
        <v>22.8</v>
      </c>
      <c r="AF570">
        <v>1965</v>
      </c>
      <c r="AG570">
        <f t="shared" si="12"/>
        <v>1960.918022437161</v>
      </c>
      <c r="AW570">
        <v>22.8</v>
      </c>
      <c r="AX570">
        <f t="shared" si="13"/>
        <v>0.28500000000000003</v>
      </c>
      <c r="AY570">
        <f t="shared" si="14"/>
        <v>0.87333333333333329</v>
      </c>
      <c r="AZ570">
        <v>1965</v>
      </c>
      <c r="BA570">
        <f t="shared" si="15"/>
        <v>1044.8991747249329</v>
      </c>
    </row>
    <row r="571" spans="8:53" x14ac:dyDescent="0.25">
      <c r="H571">
        <v>70</v>
      </c>
      <c r="I571">
        <v>155</v>
      </c>
      <c r="J571">
        <v>120</v>
      </c>
      <c r="K571">
        <v>20.5</v>
      </c>
      <c r="L571">
        <f t="shared" si="16"/>
        <v>1179</v>
      </c>
      <c r="N571">
        <v>20.5</v>
      </c>
      <c r="O571">
        <f t="shared" si="17"/>
        <v>301944</v>
      </c>
      <c r="AA571">
        <v>368</v>
      </c>
      <c r="AB571">
        <v>0</v>
      </c>
      <c r="AE571">
        <v>24.5</v>
      </c>
      <c r="AF571">
        <v>1978</v>
      </c>
      <c r="AG571">
        <f t="shared" si="12"/>
        <v>1975.9506284927943</v>
      </c>
      <c r="AW571">
        <v>24.5</v>
      </c>
      <c r="AX571">
        <f t="shared" si="13"/>
        <v>0.30625000000000002</v>
      </c>
      <c r="AY571">
        <f t="shared" si="14"/>
        <v>0.87911111111111107</v>
      </c>
      <c r="AZ571">
        <v>1978</v>
      </c>
      <c r="BA571">
        <f t="shared" si="15"/>
        <v>1059.9317807805662</v>
      </c>
    </row>
    <row r="572" spans="8:53" x14ac:dyDescent="0.25">
      <c r="H572">
        <v>70</v>
      </c>
      <c r="I572">
        <v>173</v>
      </c>
      <c r="J572">
        <v>112</v>
      </c>
      <c r="K572">
        <v>22.8</v>
      </c>
      <c r="L572">
        <f t="shared" si="16"/>
        <v>1197</v>
      </c>
      <c r="N572">
        <v>22.8</v>
      </c>
      <c r="O572">
        <f t="shared" si="17"/>
        <v>306544</v>
      </c>
      <c r="AA572">
        <v>368</v>
      </c>
      <c r="AB572">
        <v>0</v>
      </c>
      <c r="AE572">
        <v>24.5</v>
      </c>
      <c r="AF572">
        <v>1978</v>
      </c>
      <c r="AG572">
        <f t="shared" si="12"/>
        <v>1975.9506284927943</v>
      </c>
      <c r="AW572">
        <v>24.5</v>
      </c>
      <c r="AX572">
        <f t="shared" si="13"/>
        <v>0.30625000000000002</v>
      </c>
      <c r="AY572">
        <f t="shared" si="14"/>
        <v>0.87911111111111107</v>
      </c>
      <c r="AZ572">
        <v>1978</v>
      </c>
      <c r="BA572">
        <f t="shared" si="15"/>
        <v>1059.9317807805662</v>
      </c>
    </row>
    <row r="573" spans="8:53" x14ac:dyDescent="0.25">
      <c r="H573">
        <v>70</v>
      </c>
      <c r="I573">
        <v>173</v>
      </c>
      <c r="J573">
        <v>112</v>
      </c>
      <c r="K573">
        <v>22.8</v>
      </c>
      <c r="L573">
        <f t="shared" si="16"/>
        <v>1197</v>
      </c>
      <c r="N573">
        <v>22.8</v>
      </c>
      <c r="O573">
        <f t="shared" si="17"/>
        <v>306544</v>
      </c>
      <c r="AA573">
        <v>368</v>
      </c>
      <c r="AB573">
        <v>0</v>
      </c>
      <c r="AE573">
        <v>24.5</v>
      </c>
      <c r="AF573">
        <v>1979</v>
      </c>
      <c r="AG573">
        <f t="shared" si="12"/>
        <v>1975.9506284927943</v>
      </c>
      <c r="AW573">
        <v>24.5</v>
      </c>
      <c r="AX573">
        <f t="shared" si="13"/>
        <v>0.30625000000000002</v>
      </c>
      <c r="AY573">
        <f t="shared" si="14"/>
        <v>0.87955555555555553</v>
      </c>
      <c r="AZ573">
        <v>1979</v>
      </c>
      <c r="BA573">
        <f t="shared" si="15"/>
        <v>1059.9317807805662</v>
      </c>
    </row>
    <row r="574" spans="8:53" x14ac:dyDescent="0.25">
      <c r="H574">
        <v>70</v>
      </c>
      <c r="I574">
        <v>173</v>
      </c>
      <c r="J574">
        <v>112</v>
      </c>
      <c r="K574">
        <v>22.8</v>
      </c>
      <c r="L574">
        <f t="shared" si="16"/>
        <v>1197</v>
      </c>
      <c r="N574">
        <v>22.8</v>
      </c>
      <c r="O574">
        <f t="shared" si="17"/>
        <v>306544</v>
      </c>
      <c r="AA574">
        <v>378</v>
      </c>
      <c r="AB574">
        <v>0</v>
      </c>
      <c r="AE574">
        <v>26.4</v>
      </c>
      <c r="AF574">
        <v>1993</v>
      </c>
      <c r="AG574">
        <f t="shared" si="12"/>
        <v>1991.5640126822304</v>
      </c>
      <c r="AW574">
        <v>26.4</v>
      </c>
      <c r="AX574">
        <f t="shared" si="13"/>
        <v>0.32999999999999996</v>
      </c>
      <c r="AY574">
        <f t="shared" si="14"/>
        <v>0.88577777777777778</v>
      </c>
      <c r="AZ574">
        <v>1993</v>
      </c>
      <c r="BA574">
        <f t="shared" si="15"/>
        <v>1075.5451649700024</v>
      </c>
    </row>
    <row r="575" spans="8:53" x14ac:dyDescent="0.25">
      <c r="H575">
        <v>70</v>
      </c>
      <c r="I575">
        <v>186</v>
      </c>
      <c r="J575">
        <v>184</v>
      </c>
      <c r="K575">
        <v>24.5</v>
      </c>
      <c r="L575">
        <f t="shared" si="16"/>
        <v>1210</v>
      </c>
      <c r="N575">
        <v>24.5</v>
      </c>
      <c r="O575">
        <f t="shared" si="17"/>
        <v>309944</v>
      </c>
      <c r="AA575">
        <v>378</v>
      </c>
      <c r="AB575">
        <v>0</v>
      </c>
      <c r="AE575">
        <v>26.4</v>
      </c>
      <c r="AF575">
        <v>1993</v>
      </c>
      <c r="AG575">
        <f t="shared" si="12"/>
        <v>1991.5640126822304</v>
      </c>
      <c r="AW575">
        <v>26.4</v>
      </c>
      <c r="AX575">
        <f t="shared" si="13"/>
        <v>0.32999999999999996</v>
      </c>
      <c r="AY575">
        <f t="shared" si="14"/>
        <v>0.88577777777777778</v>
      </c>
      <c r="AZ575">
        <v>1993</v>
      </c>
      <c r="BA575">
        <f t="shared" si="15"/>
        <v>1075.5451649700024</v>
      </c>
    </row>
    <row r="576" spans="8:53" x14ac:dyDescent="0.25">
      <c r="H576">
        <v>70</v>
      </c>
      <c r="I576">
        <v>186</v>
      </c>
      <c r="J576">
        <v>184</v>
      </c>
      <c r="K576">
        <v>24.5</v>
      </c>
      <c r="L576">
        <f t="shared" si="16"/>
        <v>1210</v>
      </c>
      <c r="N576">
        <v>24.5</v>
      </c>
      <c r="O576">
        <f t="shared" si="17"/>
        <v>309944</v>
      </c>
      <c r="AA576">
        <v>378</v>
      </c>
      <c r="AB576">
        <v>0</v>
      </c>
      <c r="AE576">
        <v>26.4</v>
      </c>
      <c r="AF576">
        <v>1993</v>
      </c>
      <c r="AG576">
        <f t="shared" si="12"/>
        <v>1991.5640126822304</v>
      </c>
      <c r="AW576">
        <v>26.4</v>
      </c>
      <c r="AX576">
        <f t="shared" si="13"/>
        <v>0.32999999999999996</v>
      </c>
      <c r="AY576">
        <f t="shared" si="14"/>
        <v>0.88577777777777778</v>
      </c>
      <c r="AZ576">
        <v>1993</v>
      </c>
      <c r="BA576">
        <f t="shared" si="15"/>
        <v>1075.5451649700024</v>
      </c>
    </row>
    <row r="577" spans="8:53" x14ac:dyDescent="0.25">
      <c r="H577">
        <v>70</v>
      </c>
      <c r="I577">
        <v>187</v>
      </c>
      <c r="J577">
        <v>128</v>
      </c>
      <c r="K577">
        <v>24.5</v>
      </c>
      <c r="L577">
        <f t="shared" si="16"/>
        <v>1211</v>
      </c>
      <c r="N577">
        <v>24.5</v>
      </c>
      <c r="O577">
        <f t="shared" si="17"/>
        <v>310144</v>
      </c>
      <c r="AA577">
        <v>463</v>
      </c>
      <c r="AB577">
        <v>0</v>
      </c>
      <c r="AE577">
        <v>29</v>
      </c>
      <c r="AF577">
        <v>2013</v>
      </c>
      <c r="AG577">
        <f t="shared" si="12"/>
        <v>2011.1995203003726</v>
      </c>
      <c r="AW577">
        <v>29</v>
      </c>
      <c r="AX577">
        <f t="shared" si="13"/>
        <v>0.36249999999999999</v>
      </c>
      <c r="AY577">
        <f t="shared" si="14"/>
        <v>0.89466666666666672</v>
      </c>
      <c r="AZ577">
        <v>2013</v>
      </c>
      <c r="BA577">
        <f t="shared" si="15"/>
        <v>1095.1806725881443</v>
      </c>
    </row>
    <row r="578" spans="8:53" x14ac:dyDescent="0.25">
      <c r="H578">
        <v>70</v>
      </c>
      <c r="I578">
        <v>201</v>
      </c>
      <c r="J578">
        <v>144</v>
      </c>
      <c r="K578">
        <v>26.4</v>
      </c>
      <c r="L578">
        <f t="shared" si="16"/>
        <v>1225</v>
      </c>
      <c r="N578">
        <v>26.4</v>
      </c>
      <c r="O578">
        <f t="shared" si="17"/>
        <v>313744</v>
      </c>
      <c r="AA578">
        <v>463</v>
      </c>
      <c r="AB578">
        <v>0</v>
      </c>
      <c r="AE578">
        <v>29</v>
      </c>
      <c r="AF578">
        <v>2013</v>
      </c>
      <c r="AG578">
        <f t="shared" si="12"/>
        <v>2011.1995203003726</v>
      </c>
      <c r="AW578">
        <v>29</v>
      </c>
      <c r="AX578">
        <f t="shared" si="13"/>
        <v>0.36249999999999999</v>
      </c>
      <c r="AY578">
        <f t="shared" si="14"/>
        <v>0.89466666666666672</v>
      </c>
      <c r="AZ578">
        <v>2013</v>
      </c>
      <c r="BA578">
        <f t="shared" si="15"/>
        <v>1095.1806725881443</v>
      </c>
    </row>
    <row r="579" spans="8:53" x14ac:dyDescent="0.25">
      <c r="H579">
        <v>70</v>
      </c>
      <c r="I579">
        <v>201</v>
      </c>
      <c r="J579">
        <v>144</v>
      </c>
      <c r="K579">
        <v>26.4</v>
      </c>
      <c r="L579">
        <f t="shared" si="16"/>
        <v>1225</v>
      </c>
      <c r="N579">
        <v>26.4</v>
      </c>
      <c r="O579">
        <f t="shared" si="17"/>
        <v>313744</v>
      </c>
      <c r="AA579">
        <v>408</v>
      </c>
      <c r="AB579">
        <v>0</v>
      </c>
      <c r="AE579">
        <v>29</v>
      </c>
      <c r="AF579">
        <v>2013</v>
      </c>
      <c r="AG579">
        <f t="shared" si="12"/>
        <v>2011.1995203003726</v>
      </c>
      <c r="AW579">
        <v>29</v>
      </c>
      <c r="AX579">
        <f t="shared" si="13"/>
        <v>0.36249999999999999</v>
      </c>
      <c r="AY579">
        <f t="shared" si="14"/>
        <v>0.89466666666666672</v>
      </c>
      <c r="AZ579">
        <v>2013</v>
      </c>
      <c r="BA579">
        <f t="shared" si="15"/>
        <v>1095.1806725881443</v>
      </c>
    </row>
    <row r="580" spans="8:53" x14ac:dyDescent="0.25">
      <c r="H580">
        <v>70</v>
      </c>
      <c r="I580">
        <v>201</v>
      </c>
      <c r="J580">
        <v>144</v>
      </c>
      <c r="K580">
        <v>26.4</v>
      </c>
      <c r="L580">
        <f t="shared" si="16"/>
        <v>1225</v>
      </c>
      <c r="N580">
        <v>26.4</v>
      </c>
      <c r="O580">
        <f t="shared" si="17"/>
        <v>313744</v>
      </c>
      <c r="AA580">
        <v>438</v>
      </c>
      <c r="AB580">
        <v>0</v>
      </c>
      <c r="AE580">
        <v>30.4</v>
      </c>
      <c r="AF580">
        <v>2024</v>
      </c>
      <c r="AG580">
        <f t="shared" si="12"/>
        <v>2021.0550828624812</v>
      </c>
      <c r="AW580">
        <v>30.4</v>
      </c>
      <c r="AX580">
        <f t="shared" si="13"/>
        <v>0.38</v>
      </c>
      <c r="AY580">
        <f t="shared" si="14"/>
        <v>0.89955555555555555</v>
      </c>
      <c r="AZ580">
        <v>2024</v>
      </c>
      <c r="BA580">
        <f t="shared" si="15"/>
        <v>1105.0362351502531</v>
      </c>
    </row>
    <row r="581" spans="8:53" x14ac:dyDescent="0.25">
      <c r="H581">
        <v>70</v>
      </c>
      <c r="I581">
        <v>221</v>
      </c>
      <c r="J581">
        <v>224</v>
      </c>
      <c r="K581">
        <v>29</v>
      </c>
      <c r="L581">
        <f t="shared" si="16"/>
        <v>1245</v>
      </c>
      <c r="N581">
        <v>29</v>
      </c>
      <c r="O581">
        <f t="shared" si="17"/>
        <v>318944</v>
      </c>
      <c r="AA581">
        <v>438</v>
      </c>
      <c r="AB581">
        <v>0</v>
      </c>
      <c r="AE581">
        <v>30.4</v>
      </c>
      <c r="AF581">
        <v>2025</v>
      </c>
      <c r="AG581">
        <f t="shared" si="12"/>
        <v>2021.0550828624812</v>
      </c>
      <c r="AW581">
        <v>30.4</v>
      </c>
      <c r="AX581">
        <f t="shared" si="13"/>
        <v>0.38</v>
      </c>
      <c r="AY581">
        <f t="shared" si="14"/>
        <v>0.9</v>
      </c>
      <c r="AZ581">
        <v>2025</v>
      </c>
      <c r="BA581">
        <f t="shared" si="15"/>
        <v>1105.0362351502531</v>
      </c>
    </row>
    <row r="582" spans="8:53" x14ac:dyDescent="0.25">
      <c r="H582">
        <v>70</v>
      </c>
      <c r="I582">
        <v>221</v>
      </c>
      <c r="J582">
        <v>224</v>
      </c>
      <c r="K582">
        <v>29</v>
      </c>
      <c r="L582">
        <f t="shared" si="16"/>
        <v>1245</v>
      </c>
      <c r="N582">
        <v>29</v>
      </c>
      <c r="O582">
        <f t="shared" si="17"/>
        <v>318944</v>
      </c>
      <c r="AA582">
        <v>438</v>
      </c>
      <c r="AB582">
        <v>0</v>
      </c>
      <c r="AE582">
        <v>30.4</v>
      </c>
      <c r="AF582">
        <v>2024</v>
      </c>
      <c r="AG582">
        <f t="shared" si="12"/>
        <v>2021.0550828624812</v>
      </c>
      <c r="AW582">
        <v>30.4</v>
      </c>
      <c r="AX582">
        <f t="shared" si="13"/>
        <v>0.38</v>
      </c>
      <c r="AY582">
        <f t="shared" si="14"/>
        <v>0.89955555555555555</v>
      </c>
      <c r="AZ582">
        <v>2024</v>
      </c>
      <c r="BA582">
        <f t="shared" si="15"/>
        <v>1105.0362351502531</v>
      </c>
    </row>
    <row r="583" spans="8:53" x14ac:dyDescent="0.25">
      <c r="H583">
        <v>70</v>
      </c>
      <c r="I583">
        <v>221</v>
      </c>
      <c r="J583">
        <v>224</v>
      </c>
      <c r="K583">
        <v>29</v>
      </c>
      <c r="L583">
        <f t="shared" si="16"/>
        <v>1245</v>
      </c>
      <c r="N583">
        <v>29</v>
      </c>
      <c r="O583">
        <f t="shared" si="17"/>
        <v>318944</v>
      </c>
      <c r="AA583">
        <v>538</v>
      </c>
      <c r="AB583">
        <v>-1</v>
      </c>
      <c r="AE583">
        <v>32</v>
      </c>
      <c r="AF583">
        <v>2037</v>
      </c>
      <c r="AG583">
        <f t="shared" si="12"/>
        <v>2031.7774331212547</v>
      </c>
      <c r="AW583">
        <v>32</v>
      </c>
      <c r="AX583">
        <f t="shared" si="13"/>
        <v>0.4</v>
      </c>
      <c r="AY583">
        <f t="shared" si="14"/>
        <v>0.90533333333333332</v>
      </c>
      <c r="AZ583">
        <v>2037</v>
      </c>
      <c r="BA583">
        <f t="shared" si="15"/>
        <v>1115.7585854090266</v>
      </c>
    </row>
    <row r="584" spans="8:53" x14ac:dyDescent="0.25">
      <c r="H584">
        <v>70</v>
      </c>
      <c r="I584">
        <v>232</v>
      </c>
      <c r="J584">
        <v>208</v>
      </c>
      <c r="K584">
        <v>30.4</v>
      </c>
      <c r="L584">
        <f t="shared" si="16"/>
        <v>1256</v>
      </c>
      <c r="N584">
        <v>30.4</v>
      </c>
      <c r="O584">
        <f t="shared" si="17"/>
        <v>321744</v>
      </c>
      <c r="AA584">
        <v>538</v>
      </c>
      <c r="AB584">
        <v>-1</v>
      </c>
      <c r="AE584">
        <v>32</v>
      </c>
      <c r="AF584">
        <v>2037</v>
      </c>
      <c r="AG584">
        <f t="shared" si="12"/>
        <v>2031.7774331212547</v>
      </c>
      <c r="AW584">
        <v>32</v>
      </c>
      <c r="AX584">
        <f t="shared" si="13"/>
        <v>0.4</v>
      </c>
      <c r="AY584">
        <f t="shared" si="14"/>
        <v>0.90533333333333332</v>
      </c>
      <c r="AZ584">
        <v>2037</v>
      </c>
      <c r="BA584">
        <f t="shared" si="15"/>
        <v>1115.7585854090266</v>
      </c>
    </row>
    <row r="585" spans="8:53" x14ac:dyDescent="0.25">
      <c r="H585">
        <v>70</v>
      </c>
      <c r="I585">
        <v>233</v>
      </c>
      <c r="J585">
        <v>152</v>
      </c>
      <c r="K585">
        <v>30.4</v>
      </c>
      <c r="L585">
        <f t="shared" si="16"/>
        <v>1257</v>
      </c>
      <c r="N585">
        <v>30.4</v>
      </c>
      <c r="O585">
        <f t="shared" si="17"/>
        <v>321944</v>
      </c>
      <c r="AA585">
        <v>538</v>
      </c>
      <c r="AB585">
        <v>-1</v>
      </c>
      <c r="AE585">
        <v>32</v>
      </c>
      <c r="AF585">
        <v>2037</v>
      </c>
      <c r="AG585">
        <f t="shared" si="12"/>
        <v>2031.7774331212547</v>
      </c>
      <c r="AW585">
        <v>32</v>
      </c>
      <c r="AX585">
        <f t="shared" si="13"/>
        <v>0.4</v>
      </c>
      <c r="AY585">
        <f t="shared" si="14"/>
        <v>0.90533333333333332</v>
      </c>
      <c r="AZ585">
        <v>2037</v>
      </c>
      <c r="BA585">
        <f t="shared" si="15"/>
        <v>1115.7585854090266</v>
      </c>
    </row>
    <row r="586" spans="8:53" x14ac:dyDescent="0.25">
      <c r="H586">
        <v>70</v>
      </c>
      <c r="I586">
        <v>232</v>
      </c>
      <c r="J586">
        <v>208</v>
      </c>
      <c r="K586">
        <v>30.4</v>
      </c>
      <c r="L586">
        <f t="shared" si="16"/>
        <v>1256</v>
      </c>
      <c r="N586">
        <v>30.4</v>
      </c>
      <c r="O586">
        <f t="shared" si="17"/>
        <v>321744</v>
      </c>
      <c r="AA586">
        <v>533</v>
      </c>
      <c r="AB586">
        <v>-1</v>
      </c>
      <c r="AE586">
        <v>34.6</v>
      </c>
      <c r="AF586">
        <v>2052</v>
      </c>
      <c r="AG586">
        <f t="shared" si="12"/>
        <v>2048.1071736985914</v>
      </c>
      <c r="AW586">
        <v>34.6</v>
      </c>
      <c r="AX586">
        <f t="shared" si="13"/>
        <v>0.4325</v>
      </c>
      <c r="AY586">
        <f t="shared" si="14"/>
        <v>0.91200000000000003</v>
      </c>
      <c r="AZ586">
        <v>2052</v>
      </c>
      <c r="BA586">
        <f t="shared" si="15"/>
        <v>1132.0883259863631</v>
      </c>
    </row>
    <row r="587" spans="8:53" x14ac:dyDescent="0.25">
      <c r="H587">
        <v>70</v>
      </c>
      <c r="I587">
        <v>245</v>
      </c>
      <c r="J587">
        <v>80</v>
      </c>
      <c r="K587">
        <v>32</v>
      </c>
      <c r="L587">
        <f t="shared" si="16"/>
        <v>1269</v>
      </c>
      <c r="N587">
        <v>32</v>
      </c>
      <c r="O587">
        <f t="shared" si="17"/>
        <v>324944</v>
      </c>
      <c r="AA587">
        <v>478</v>
      </c>
      <c r="AB587">
        <v>0</v>
      </c>
      <c r="AE587">
        <v>34.6</v>
      </c>
      <c r="AF587">
        <v>2052</v>
      </c>
      <c r="AG587">
        <f t="shared" si="12"/>
        <v>2048.1071736985914</v>
      </c>
      <c r="AW587">
        <v>34.6</v>
      </c>
      <c r="AX587">
        <f t="shared" si="13"/>
        <v>0.4325</v>
      </c>
      <c r="AY587">
        <f t="shared" si="14"/>
        <v>0.91200000000000003</v>
      </c>
      <c r="AZ587">
        <v>2052</v>
      </c>
      <c r="BA587">
        <f t="shared" si="15"/>
        <v>1132.0883259863631</v>
      </c>
    </row>
    <row r="588" spans="8:53" x14ac:dyDescent="0.25">
      <c r="H588">
        <v>70</v>
      </c>
      <c r="I588">
        <v>245</v>
      </c>
      <c r="J588">
        <v>80</v>
      </c>
      <c r="K588">
        <v>32</v>
      </c>
      <c r="L588">
        <f t="shared" si="16"/>
        <v>1269</v>
      </c>
      <c r="N588">
        <v>32</v>
      </c>
      <c r="O588">
        <f t="shared" si="17"/>
        <v>324944</v>
      </c>
      <c r="AA588">
        <v>533</v>
      </c>
      <c r="AB588">
        <v>-1</v>
      </c>
      <c r="AE588">
        <v>34.6</v>
      </c>
      <c r="AF588">
        <v>2052</v>
      </c>
      <c r="AG588">
        <f t="shared" si="12"/>
        <v>2048.1071736985914</v>
      </c>
      <c r="AW588">
        <v>34.6</v>
      </c>
      <c r="AX588">
        <f t="shared" si="13"/>
        <v>0.4325</v>
      </c>
      <c r="AY588">
        <f t="shared" si="14"/>
        <v>0.91200000000000003</v>
      </c>
      <c r="AZ588">
        <v>2052</v>
      </c>
      <c r="BA588">
        <f t="shared" si="15"/>
        <v>1132.0883259863631</v>
      </c>
    </row>
    <row r="589" spans="8:53" x14ac:dyDescent="0.25">
      <c r="H589">
        <v>70</v>
      </c>
      <c r="I589">
        <v>245</v>
      </c>
      <c r="J589">
        <v>80</v>
      </c>
      <c r="K589">
        <v>32</v>
      </c>
      <c r="L589">
        <f t="shared" si="16"/>
        <v>1269</v>
      </c>
      <c r="N589">
        <v>32</v>
      </c>
      <c r="O589">
        <f t="shared" si="17"/>
        <v>324944</v>
      </c>
      <c r="AA589">
        <v>418</v>
      </c>
      <c r="AB589">
        <v>0</v>
      </c>
      <c r="AE589">
        <v>36.799999999999997</v>
      </c>
      <c r="AF589">
        <v>2061</v>
      </c>
      <c r="AG589">
        <f t="shared" si="12"/>
        <v>2060.993269555358</v>
      </c>
      <c r="AW589">
        <v>36.799999999999997</v>
      </c>
      <c r="AX589">
        <f t="shared" si="13"/>
        <v>0.45999999999999996</v>
      </c>
      <c r="AY589">
        <f t="shared" si="14"/>
        <v>0.91600000000000004</v>
      </c>
      <c r="AZ589">
        <v>2061</v>
      </c>
      <c r="BA589">
        <f t="shared" si="15"/>
        <v>1144.9744218431297</v>
      </c>
    </row>
    <row r="590" spans="8:53" x14ac:dyDescent="0.25">
      <c r="H590">
        <v>71</v>
      </c>
      <c r="I590">
        <v>4</v>
      </c>
      <c r="J590">
        <v>108</v>
      </c>
      <c r="K590">
        <v>34.6</v>
      </c>
      <c r="L590">
        <f t="shared" si="16"/>
        <v>1284</v>
      </c>
      <c r="N590">
        <v>34.6</v>
      </c>
      <c r="O590">
        <f t="shared" si="17"/>
        <v>328812</v>
      </c>
      <c r="AA590">
        <v>418</v>
      </c>
      <c r="AB590">
        <v>0</v>
      </c>
      <c r="AE590">
        <v>36.799999999999997</v>
      </c>
      <c r="AF590">
        <v>2061</v>
      </c>
      <c r="AG590">
        <f t="shared" si="12"/>
        <v>2060.993269555358</v>
      </c>
      <c r="AW590">
        <v>36.799999999999997</v>
      </c>
      <c r="AX590">
        <f t="shared" si="13"/>
        <v>0.45999999999999996</v>
      </c>
      <c r="AY590">
        <f t="shared" si="14"/>
        <v>0.91600000000000004</v>
      </c>
      <c r="AZ590">
        <v>2061</v>
      </c>
      <c r="BA590">
        <f t="shared" si="15"/>
        <v>1144.9744218431297</v>
      </c>
    </row>
    <row r="591" spans="8:53" x14ac:dyDescent="0.25">
      <c r="H591">
        <v>71</v>
      </c>
      <c r="I591">
        <v>4</v>
      </c>
      <c r="J591">
        <v>208</v>
      </c>
      <c r="K591">
        <v>34.6</v>
      </c>
      <c r="L591">
        <f t="shared" si="16"/>
        <v>1284</v>
      </c>
      <c r="N591">
        <v>34.6</v>
      </c>
      <c r="O591">
        <f t="shared" si="17"/>
        <v>328912</v>
      </c>
      <c r="AA591">
        <v>418</v>
      </c>
      <c r="AB591">
        <v>0</v>
      </c>
      <c r="AE591">
        <v>36.799999999999997</v>
      </c>
      <c r="AF591">
        <v>2061</v>
      </c>
      <c r="AG591">
        <f t="shared" si="12"/>
        <v>2060.993269555358</v>
      </c>
      <c r="AW591">
        <v>36.799999999999997</v>
      </c>
      <c r="AX591">
        <f t="shared" si="13"/>
        <v>0.45999999999999996</v>
      </c>
      <c r="AY591">
        <f t="shared" si="14"/>
        <v>0.91600000000000004</v>
      </c>
      <c r="AZ591">
        <v>2061</v>
      </c>
      <c r="BA591">
        <f t="shared" si="15"/>
        <v>1144.9744218431297</v>
      </c>
    </row>
    <row r="592" spans="8:53" x14ac:dyDescent="0.25">
      <c r="H592">
        <v>71</v>
      </c>
      <c r="I592">
        <v>4</v>
      </c>
      <c r="J592">
        <v>208</v>
      </c>
      <c r="K592">
        <v>34.6</v>
      </c>
      <c r="L592">
        <f t="shared" si="16"/>
        <v>1284</v>
      </c>
      <c r="N592">
        <v>34.6</v>
      </c>
      <c r="O592">
        <f t="shared" si="17"/>
        <v>328912</v>
      </c>
      <c r="AA592">
        <v>206</v>
      </c>
      <c r="AB592">
        <v>1</v>
      </c>
      <c r="AE592">
        <v>39</v>
      </c>
      <c r="AF592">
        <v>2070</v>
      </c>
      <c r="AG592">
        <f t="shared" si="12"/>
        <v>2073.1309265069413</v>
      </c>
      <c r="AW592">
        <v>39</v>
      </c>
      <c r="AX592">
        <f t="shared" si="13"/>
        <v>0.48749999999999999</v>
      </c>
      <c r="AY592">
        <f t="shared" si="14"/>
        <v>0.92</v>
      </c>
      <c r="AZ592">
        <v>2070</v>
      </c>
      <c r="BA592">
        <f t="shared" si="15"/>
        <v>1157.1120787947129</v>
      </c>
    </row>
    <row r="593" spans="8:53" x14ac:dyDescent="0.25">
      <c r="H593">
        <v>71</v>
      </c>
      <c r="I593">
        <v>13</v>
      </c>
      <c r="J593">
        <v>104</v>
      </c>
      <c r="K593">
        <v>36.799999999999997</v>
      </c>
      <c r="L593">
        <f t="shared" si="16"/>
        <v>1293</v>
      </c>
      <c r="N593">
        <v>36.799999999999997</v>
      </c>
      <c r="O593">
        <f t="shared" si="17"/>
        <v>331112</v>
      </c>
      <c r="AA593">
        <v>306</v>
      </c>
      <c r="AB593">
        <v>0</v>
      </c>
      <c r="AE593">
        <v>39</v>
      </c>
      <c r="AF593">
        <v>2070</v>
      </c>
      <c r="AG593">
        <f t="shared" si="12"/>
        <v>2073.1309265069413</v>
      </c>
      <c r="AW593">
        <v>39</v>
      </c>
      <c r="AX593">
        <f t="shared" si="13"/>
        <v>0.48749999999999999</v>
      </c>
      <c r="AY593">
        <f t="shared" si="14"/>
        <v>0.92</v>
      </c>
      <c r="AZ593">
        <v>2070</v>
      </c>
      <c r="BA593">
        <f t="shared" si="15"/>
        <v>1157.1120787947129</v>
      </c>
    </row>
    <row r="594" spans="8:53" x14ac:dyDescent="0.25">
      <c r="H594">
        <v>71</v>
      </c>
      <c r="I594">
        <v>13</v>
      </c>
      <c r="J594">
        <v>104</v>
      </c>
      <c r="K594">
        <v>36.799999999999997</v>
      </c>
      <c r="L594">
        <f t="shared" si="16"/>
        <v>1293</v>
      </c>
      <c r="N594">
        <v>36.799999999999997</v>
      </c>
      <c r="O594">
        <f t="shared" si="17"/>
        <v>331112</v>
      </c>
      <c r="AA594">
        <v>306</v>
      </c>
      <c r="AB594">
        <v>0</v>
      </c>
      <c r="AE594">
        <v>39</v>
      </c>
      <c r="AF594">
        <v>2070</v>
      </c>
      <c r="AG594">
        <f t="shared" si="12"/>
        <v>2073.1309265069413</v>
      </c>
      <c r="AW594">
        <v>39</v>
      </c>
      <c r="AX594">
        <f t="shared" si="13"/>
        <v>0.48749999999999999</v>
      </c>
      <c r="AY594">
        <f t="shared" si="14"/>
        <v>0.92</v>
      </c>
      <c r="AZ594">
        <v>2070</v>
      </c>
      <c r="BA594">
        <f t="shared" si="15"/>
        <v>1157.1120787947129</v>
      </c>
    </row>
    <row r="595" spans="8:53" x14ac:dyDescent="0.25">
      <c r="H595">
        <v>71</v>
      </c>
      <c r="I595">
        <v>13</v>
      </c>
      <c r="J595">
        <v>104</v>
      </c>
      <c r="K595">
        <v>36.799999999999997</v>
      </c>
      <c r="L595">
        <f t="shared" si="16"/>
        <v>1293</v>
      </c>
      <c r="N595">
        <v>36.799999999999997</v>
      </c>
      <c r="O595">
        <f t="shared" si="17"/>
        <v>331112</v>
      </c>
      <c r="AA595">
        <v>211</v>
      </c>
      <c r="AB595">
        <v>1</v>
      </c>
      <c r="AE595">
        <v>41.3</v>
      </c>
      <c r="AF595">
        <v>2078</v>
      </c>
      <c r="AG595">
        <f t="shared" si="12"/>
        <v>2085.1090969930988</v>
      </c>
      <c r="AW595">
        <v>41.3</v>
      </c>
      <c r="AX595">
        <f t="shared" si="13"/>
        <v>0.51624999999999999</v>
      </c>
      <c r="AY595">
        <f t="shared" si="14"/>
        <v>0.92355555555555557</v>
      </c>
      <c r="AZ595">
        <v>2078</v>
      </c>
      <c r="BA595">
        <f t="shared" si="15"/>
        <v>1169.0902492808707</v>
      </c>
    </row>
    <row r="596" spans="8:53" x14ac:dyDescent="0.25">
      <c r="H596">
        <v>71</v>
      </c>
      <c r="I596">
        <v>22</v>
      </c>
      <c r="J596">
        <v>0</v>
      </c>
      <c r="K596">
        <v>39</v>
      </c>
      <c r="L596">
        <f t="shared" si="16"/>
        <v>1302</v>
      </c>
      <c r="N596">
        <v>39</v>
      </c>
      <c r="O596">
        <f t="shared" si="17"/>
        <v>333312</v>
      </c>
      <c r="AA596">
        <v>211</v>
      </c>
      <c r="AB596">
        <v>1</v>
      </c>
      <c r="AE596">
        <v>41.3</v>
      </c>
      <c r="AF596">
        <v>2078</v>
      </c>
      <c r="AG596">
        <f t="shared" si="12"/>
        <v>2085.1090969930988</v>
      </c>
      <c r="AW596">
        <v>41.3</v>
      </c>
      <c r="AX596">
        <f t="shared" si="13"/>
        <v>0.51624999999999999</v>
      </c>
      <c r="AY596">
        <f t="shared" si="14"/>
        <v>0.92355555555555557</v>
      </c>
      <c r="AZ596">
        <v>2078</v>
      </c>
      <c r="BA596">
        <f t="shared" si="15"/>
        <v>1169.0902492808707</v>
      </c>
    </row>
    <row r="597" spans="8:53" x14ac:dyDescent="0.25">
      <c r="H597">
        <v>71</v>
      </c>
      <c r="I597">
        <v>22</v>
      </c>
      <c r="J597">
        <v>0</v>
      </c>
      <c r="K597">
        <v>39</v>
      </c>
      <c r="L597">
        <f t="shared" si="16"/>
        <v>1302</v>
      </c>
      <c r="N597">
        <v>39</v>
      </c>
      <c r="O597">
        <f t="shared" si="17"/>
        <v>333312</v>
      </c>
      <c r="AA597">
        <v>211</v>
      </c>
      <c r="AB597">
        <v>1</v>
      </c>
      <c r="AE597">
        <v>41.3</v>
      </c>
      <c r="AF597">
        <v>2078</v>
      </c>
      <c r="AG597">
        <f t="shared" si="12"/>
        <v>2085.1090969930988</v>
      </c>
      <c r="AW597">
        <v>41.3</v>
      </c>
      <c r="AX597">
        <f t="shared" si="13"/>
        <v>0.51624999999999999</v>
      </c>
      <c r="AY597">
        <f t="shared" si="14"/>
        <v>0.92355555555555557</v>
      </c>
      <c r="AZ597">
        <v>2078</v>
      </c>
      <c r="BA597">
        <f t="shared" si="15"/>
        <v>1169.0902492808707</v>
      </c>
    </row>
    <row r="598" spans="8:53" x14ac:dyDescent="0.25">
      <c r="H598">
        <v>71</v>
      </c>
      <c r="I598">
        <v>22</v>
      </c>
      <c r="J598">
        <v>0</v>
      </c>
      <c r="K598">
        <v>39</v>
      </c>
      <c r="L598">
        <f t="shared" si="16"/>
        <v>1302</v>
      </c>
      <c r="N598">
        <v>39</v>
      </c>
      <c r="O598">
        <f t="shared" si="17"/>
        <v>333312</v>
      </c>
      <c r="AA598">
        <v>116</v>
      </c>
      <c r="AB598">
        <v>1</v>
      </c>
      <c r="AE598">
        <v>43.4</v>
      </c>
      <c r="AF598">
        <v>2087</v>
      </c>
      <c r="AG598">
        <f t="shared" si="12"/>
        <v>2095.4768415688732</v>
      </c>
      <c r="AW598">
        <v>43.4</v>
      </c>
      <c r="AX598">
        <f t="shared" si="13"/>
        <v>0.54249999999999998</v>
      </c>
      <c r="AY598">
        <f t="shared" si="14"/>
        <v>0.92755555555555558</v>
      </c>
      <c r="AZ598">
        <v>2087</v>
      </c>
      <c r="BA598">
        <f t="shared" si="15"/>
        <v>1179.4579938566451</v>
      </c>
    </row>
    <row r="599" spans="8:53" x14ac:dyDescent="0.25">
      <c r="H599">
        <v>71</v>
      </c>
      <c r="I599">
        <v>30</v>
      </c>
      <c r="J599">
        <v>252</v>
      </c>
      <c r="K599">
        <v>41.3</v>
      </c>
      <c r="L599">
        <f t="shared" si="16"/>
        <v>1310</v>
      </c>
      <c r="N599">
        <v>41.3</v>
      </c>
      <c r="O599">
        <f t="shared" si="17"/>
        <v>335612</v>
      </c>
      <c r="AA599">
        <v>116</v>
      </c>
      <c r="AB599">
        <v>1</v>
      </c>
      <c r="AE599">
        <v>43.4</v>
      </c>
      <c r="AF599">
        <v>2087</v>
      </c>
      <c r="AG599">
        <f t="shared" ref="AG599:AG630" si="18">209.04*LN(AE599)+1307.3</f>
        <v>2095.4768415688732</v>
      </c>
      <c r="AW599">
        <v>43.4</v>
      </c>
      <c r="AX599">
        <f t="shared" ref="AX599:AX630" si="19">AW599/80</f>
        <v>0.54249999999999998</v>
      </c>
      <c r="AY599">
        <f t="shared" ref="AY599:AY630" si="20">AZ599/2250</f>
        <v>0.92755555555555558</v>
      </c>
      <c r="AZ599">
        <v>2087</v>
      </c>
      <c r="BA599">
        <f t="shared" ref="BA599:BA630" si="21">209.04*LN(AX599)+1307.3</f>
        <v>1179.4579938566451</v>
      </c>
    </row>
    <row r="600" spans="8:53" x14ac:dyDescent="0.25">
      <c r="H600">
        <v>71</v>
      </c>
      <c r="I600">
        <v>30</v>
      </c>
      <c r="J600">
        <v>252</v>
      </c>
      <c r="K600">
        <v>41.3</v>
      </c>
      <c r="L600">
        <f t="shared" si="16"/>
        <v>1310</v>
      </c>
      <c r="N600">
        <v>41.3</v>
      </c>
      <c r="O600">
        <f t="shared" si="17"/>
        <v>335612</v>
      </c>
      <c r="AA600">
        <v>116</v>
      </c>
      <c r="AB600">
        <v>1</v>
      </c>
      <c r="AE600">
        <v>43.4</v>
      </c>
      <c r="AF600">
        <v>2087</v>
      </c>
      <c r="AG600">
        <f t="shared" si="18"/>
        <v>2095.4768415688732</v>
      </c>
      <c r="AW600">
        <v>43.4</v>
      </c>
      <c r="AX600">
        <f t="shared" si="19"/>
        <v>0.54249999999999998</v>
      </c>
      <c r="AY600">
        <f t="shared" si="20"/>
        <v>0.92755555555555558</v>
      </c>
      <c r="AZ600">
        <v>2087</v>
      </c>
      <c r="BA600">
        <f t="shared" si="21"/>
        <v>1179.4579938566451</v>
      </c>
    </row>
    <row r="601" spans="8:53" x14ac:dyDescent="0.25">
      <c r="H601">
        <v>71</v>
      </c>
      <c r="I601">
        <v>30</v>
      </c>
      <c r="J601">
        <v>252</v>
      </c>
      <c r="K601">
        <v>41.3</v>
      </c>
      <c r="L601">
        <f t="shared" ref="L601:L632" si="22">(H601-66)*256+I601</f>
        <v>1310</v>
      </c>
      <c r="N601">
        <v>41.3</v>
      </c>
      <c r="O601">
        <f t="shared" ref="O601:O632" si="23">(H601-66)*65536+I601*256+J601</f>
        <v>335612</v>
      </c>
      <c r="AA601">
        <v>376</v>
      </c>
      <c r="AB601">
        <v>0</v>
      </c>
      <c r="AE601">
        <v>45.8</v>
      </c>
      <c r="AF601">
        <v>2096</v>
      </c>
      <c r="AG601">
        <f t="shared" si="18"/>
        <v>2106.7283464077536</v>
      </c>
      <c r="AW601">
        <v>45.8</v>
      </c>
      <c r="AX601">
        <f t="shared" si="19"/>
        <v>0.57250000000000001</v>
      </c>
      <c r="AY601">
        <f t="shared" si="20"/>
        <v>0.93155555555555558</v>
      </c>
      <c r="AZ601">
        <v>2096</v>
      </c>
      <c r="BA601">
        <f t="shared" si="21"/>
        <v>1190.7094986955258</v>
      </c>
    </row>
    <row r="602" spans="8:53" x14ac:dyDescent="0.25">
      <c r="H602">
        <v>71</v>
      </c>
      <c r="I602">
        <v>39</v>
      </c>
      <c r="J602">
        <v>48</v>
      </c>
      <c r="K602">
        <v>43.4</v>
      </c>
      <c r="L602">
        <f t="shared" si="22"/>
        <v>1319</v>
      </c>
      <c r="N602">
        <v>43.4</v>
      </c>
      <c r="O602">
        <f t="shared" si="23"/>
        <v>337712</v>
      </c>
      <c r="AA602">
        <v>376</v>
      </c>
      <c r="AB602">
        <v>0</v>
      </c>
      <c r="AE602">
        <v>45.8</v>
      </c>
      <c r="AF602">
        <v>2096</v>
      </c>
      <c r="AG602">
        <f t="shared" si="18"/>
        <v>2106.7283464077536</v>
      </c>
      <c r="AW602">
        <v>45.8</v>
      </c>
      <c r="AX602">
        <f t="shared" si="19"/>
        <v>0.57250000000000001</v>
      </c>
      <c r="AY602">
        <f t="shared" si="20"/>
        <v>0.93155555555555558</v>
      </c>
      <c r="AZ602">
        <v>2096</v>
      </c>
      <c r="BA602">
        <f t="shared" si="21"/>
        <v>1190.7094986955258</v>
      </c>
    </row>
    <row r="603" spans="8:53" x14ac:dyDescent="0.25">
      <c r="H603">
        <v>71</v>
      </c>
      <c r="I603">
        <v>39</v>
      </c>
      <c r="J603">
        <v>148</v>
      </c>
      <c r="K603">
        <v>43.4</v>
      </c>
      <c r="L603">
        <f t="shared" si="22"/>
        <v>1319</v>
      </c>
      <c r="N603">
        <v>43.4</v>
      </c>
      <c r="O603">
        <f t="shared" si="23"/>
        <v>337812</v>
      </c>
      <c r="AA603">
        <v>376</v>
      </c>
      <c r="AB603">
        <v>0</v>
      </c>
      <c r="AE603">
        <v>45.8</v>
      </c>
      <c r="AF603">
        <v>2096</v>
      </c>
      <c r="AG603">
        <f t="shared" si="18"/>
        <v>2106.7283464077536</v>
      </c>
      <c r="AW603">
        <v>45.8</v>
      </c>
      <c r="AX603">
        <f t="shared" si="19"/>
        <v>0.57250000000000001</v>
      </c>
      <c r="AY603">
        <f t="shared" si="20"/>
        <v>0.93155555555555558</v>
      </c>
      <c r="AZ603">
        <v>2096</v>
      </c>
      <c r="BA603">
        <f t="shared" si="21"/>
        <v>1190.7094986955258</v>
      </c>
    </row>
    <row r="604" spans="8:53" x14ac:dyDescent="0.25">
      <c r="H604">
        <v>71</v>
      </c>
      <c r="I604">
        <v>39</v>
      </c>
      <c r="J604">
        <v>48</v>
      </c>
      <c r="K604">
        <v>43.4</v>
      </c>
      <c r="L604">
        <f t="shared" si="22"/>
        <v>1319</v>
      </c>
      <c r="N604">
        <v>43.4</v>
      </c>
      <c r="O604">
        <f t="shared" si="23"/>
        <v>337712</v>
      </c>
      <c r="AA604">
        <v>181</v>
      </c>
      <c r="AB604">
        <v>1</v>
      </c>
      <c r="AE604">
        <v>47.3</v>
      </c>
      <c r="AF604">
        <v>2102</v>
      </c>
      <c r="AG604">
        <f t="shared" si="18"/>
        <v>2113.4649121708781</v>
      </c>
      <c r="AW604">
        <v>47.3</v>
      </c>
      <c r="AX604">
        <f t="shared" si="19"/>
        <v>0.59124999999999994</v>
      </c>
      <c r="AY604">
        <f t="shared" si="20"/>
        <v>0.93422222222222218</v>
      </c>
      <c r="AZ604">
        <v>2102</v>
      </c>
      <c r="BA604">
        <f t="shared" si="21"/>
        <v>1197.4460644586502</v>
      </c>
    </row>
    <row r="605" spans="8:53" x14ac:dyDescent="0.25">
      <c r="H605">
        <v>71</v>
      </c>
      <c r="I605">
        <v>48</v>
      </c>
      <c r="J605">
        <v>244</v>
      </c>
      <c r="K605">
        <v>45.8</v>
      </c>
      <c r="L605">
        <f t="shared" si="22"/>
        <v>1328</v>
      </c>
      <c r="N605">
        <v>45.8</v>
      </c>
      <c r="O605">
        <f t="shared" si="23"/>
        <v>340212</v>
      </c>
      <c r="AA605">
        <v>281</v>
      </c>
      <c r="AB605">
        <v>0</v>
      </c>
      <c r="AE605">
        <v>47.3</v>
      </c>
      <c r="AF605">
        <v>2102</v>
      </c>
      <c r="AG605">
        <f t="shared" si="18"/>
        <v>2113.4649121708781</v>
      </c>
      <c r="AW605">
        <v>47.3</v>
      </c>
      <c r="AX605">
        <f t="shared" si="19"/>
        <v>0.59124999999999994</v>
      </c>
      <c r="AY605">
        <f t="shared" si="20"/>
        <v>0.93422222222222218</v>
      </c>
      <c r="AZ605">
        <v>2102</v>
      </c>
      <c r="BA605">
        <f t="shared" si="21"/>
        <v>1197.4460644586502</v>
      </c>
    </row>
    <row r="606" spans="8:53" x14ac:dyDescent="0.25">
      <c r="H606">
        <v>71</v>
      </c>
      <c r="I606">
        <v>48</v>
      </c>
      <c r="J606">
        <v>144</v>
      </c>
      <c r="K606">
        <v>45.8</v>
      </c>
      <c r="L606">
        <f t="shared" si="22"/>
        <v>1328</v>
      </c>
      <c r="N606">
        <v>45.8</v>
      </c>
      <c r="O606">
        <f t="shared" si="23"/>
        <v>340112</v>
      </c>
      <c r="AA606">
        <v>181</v>
      </c>
      <c r="AB606">
        <v>1</v>
      </c>
      <c r="AE606">
        <v>47.3</v>
      </c>
      <c r="AF606">
        <v>2102</v>
      </c>
      <c r="AG606">
        <f t="shared" si="18"/>
        <v>2113.4649121708781</v>
      </c>
      <c r="AW606">
        <v>47.3</v>
      </c>
      <c r="AX606">
        <f t="shared" si="19"/>
        <v>0.59124999999999994</v>
      </c>
      <c r="AY606">
        <f t="shared" si="20"/>
        <v>0.93422222222222218</v>
      </c>
      <c r="AZ606">
        <v>2102</v>
      </c>
      <c r="BA606">
        <f t="shared" si="21"/>
        <v>1197.4460644586502</v>
      </c>
    </row>
    <row r="607" spans="8:53" x14ac:dyDescent="0.25">
      <c r="H607">
        <v>71</v>
      </c>
      <c r="I607">
        <v>48</v>
      </c>
      <c r="J607">
        <v>144</v>
      </c>
      <c r="K607">
        <v>45.8</v>
      </c>
      <c r="L607">
        <f t="shared" si="22"/>
        <v>1328</v>
      </c>
      <c r="N607">
        <v>45.8</v>
      </c>
      <c r="O607">
        <f t="shared" si="23"/>
        <v>340112</v>
      </c>
      <c r="AA607">
        <v>386</v>
      </c>
      <c r="AB607">
        <v>0</v>
      </c>
      <c r="AE607">
        <v>48.9</v>
      </c>
      <c r="AF607">
        <v>2109</v>
      </c>
      <c r="AG607">
        <f t="shared" si="18"/>
        <v>2120.4190669603518</v>
      </c>
      <c r="AW607">
        <v>48.9</v>
      </c>
      <c r="AX607">
        <f t="shared" si="19"/>
        <v>0.61124999999999996</v>
      </c>
      <c r="AY607">
        <f t="shared" si="20"/>
        <v>0.93733333333333335</v>
      </c>
      <c r="AZ607">
        <v>2109</v>
      </c>
      <c r="BA607">
        <f t="shared" si="21"/>
        <v>1204.4002192481237</v>
      </c>
    </row>
    <row r="608" spans="8:53" x14ac:dyDescent="0.25">
      <c r="H608">
        <v>71</v>
      </c>
      <c r="I608">
        <v>54</v>
      </c>
      <c r="J608">
        <v>108</v>
      </c>
      <c r="K608">
        <v>47.3</v>
      </c>
      <c r="L608">
        <f t="shared" si="22"/>
        <v>1334</v>
      </c>
      <c r="N608">
        <v>47.3</v>
      </c>
      <c r="O608">
        <f t="shared" si="23"/>
        <v>341612</v>
      </c>
      <c r="AA608">
        <v>286</v>
      </c>
      <c r="AB608">
        <v>0</v>
      </c>
      <c r="AE608">
        <v>48.9</v>
      </c>
      <c r="AF608">
        <v>2109</v>
      </c>
      <c r="AG608">
        <f t="shared" si="18"/>
        <v>2120.4190669603518</v>
      </c>
      <c r="AW608">
        <v>48.9</v>
      </c>
      <c r="AX608">
        <f t="shared" si="19"/>
        <v>0.61124999999999996</v>
      </c>
      <c r="AY608">
        <f t="shared" si="20"/>
        <v>0.93733333333333335</v>
      </c>
      <c r="AZ608">
        <v>2109</v>
      </c>
      <c r="BA608">
        <f t="shared" si="21"/>
        <v>1204.4002192481237</v>
      </c>
    </row>
    <row r="609" spans="8:53" x14ac:dyDescent="0.25">
      <c r="H609">
        <v>71</v>
      </c>
      <c r="I609">
        <v>54</v>
      </c>
      <c r="J609">
        <v>8</v>
      </c>
      <c r="K609">
        <v>47.3</v>
      </c>
      <c r="L609">
        <f t="shared" si="22"/>
        <v>1334</v>
      </c>
      <c r="N609">
        <v>47.3</v>
      </c>
      <c r="O609">
        <f t="shared" si="23"/>
        <v>341512</v>
      </c>
      <c r="AA609">
        <v>286</v>
      </c>
      <c r="AB609">
        <v>0</v>
      </c>
      <c r="AE609">
        <v>48.9</v>
      </c>
      <c r="AF609">
        <v>2109</v>
      </c>
      <c r="AG609">
        <f t="shared" si="18"/>
        <v>2120.4190669603518</v>
      </c>
      <c r="AW609">
        <v>48.9</v>
      </c>
      <c r="AX609">
        <f t="shared" si="19"/>
        <v>0.61124999999999996</v>
      </c>
      <c r="AY609">
        <f t="shared" si="20"/>
        <v>0.93733333333333335</v>
      </c>
      <c r="AZ609">
        <v>2109</v>
      </c>
      <c r="BA609">
        <f t="shared" si="21"/>
        <v>1204.4002192481237</v>
      </c>
    </row>
    <row r="610" spans="8:53" x14ac:dyDescent="0.25">
      <c r="H610">
        <v>71</v>
      </c>
      <c r="I610">
        <v>54</v>
      </c>
      <c r="J610">
        <v>8</v>
      </c>
      <c r="K610">
        <v>47.3</v>
      </c>
      <c r="L610">
        <f t="shared" si="22"/>
        <v>1334</v>
      </c>
      <c r="N610">
        <v>47.3</v>
      </c>
      <c r="O610">
        <f t="shared" si="23"/>
        <v>341512</v>
      </c>
      <c r="AA610">
        <v>256</v>
      </c>
      <c r="AB610">
        <v>0</v>
      </c>
      <c r="AE610">
        <v>50.5</v>
      </c>
      <c r="AF610">
        <v>2114</v>
      </c>
      <c r="AG610">
        <f t="shared" si="18"/>
        <v>2127.1493062162458</v>
      </c>
      <c r="AW610">
        <v>50.5</v>
      </c>
      <c r="AX610">
        <f t="shared" si="19"/>
        <v>0.63124999999999998</v>
      </c>
      <c r="AY610">
        <f t="shared" si="20"/>
        <v>0.93955555555555559</v>
      </c>
      <c r="AZ610">
        <v>2114</v>
      </c>
      <c r="BA610">
        <f t="shared" si="21"/>
        <v>1211.1304585040177</v>
      </c>
    </row>
    <row r="611" spans="8:53" x14ac:dyDescent="0.25">
      <c r="H611">
        <v>71</v>
      </c>
      <c r="I611">
        <v>61</v>
      </c>
      <c r="J611">
        <v>16</v>
      </c>
      <c r="K611">
        <v>48.9</v>
      </c>
      <c r="L611">
        <f t="shared" si="22"/>
        <v>1341</v>
      </c>
      <c r="N611">
        <v>48.9</v>
      </c>
      <c r="O611">
        <f t="shared" si="23"/>
        <v>343312</v>
      </c>
      <c r="AA611">
        <v>156</v>
      </c>
      <c r="AB611">
        <v>1</v>
      </c>
      <c r="AE611">
        <v>50.5</v>
      </c>
      <c r="AF611">
        <v>2114</v>
      </c>
      <c r="AG611">
        <f t="shared" si="18"/>
        <v>2127.1493062162458</v>
      </c>
      <c r="AW611">
        <v>50.5</v>
      </c>
      <c r="AX611">
        <f t="shared" si="19"/>
        <v>0.63124999999999998</v>
      </c>
      <c r="AY611">
        <f t="shared" si="20"/>
        <v>0.93955555555555559</v>
      </c>
      <c r="AZ611">
        <v>2114</v>
      </c>
      <c r="BA611">
        <f t="shared" si="21"/>
        <v>1211.1304585040177</v>
      </c>
    </row>
    <row r="612" spans="8:53" x14ac:dyDescent="0.25">
      <c r="H612">
        <v>71</v>
      </c>
      <c r="I612">
        <v>61</v>
      </c>
      <c r="J612">
        <v>16</v>
      </c>
      <c r="K612">
        <v>48.9</v>
      </c>
      <c r="L612">
        <f t="shared" si="22"/>
        <v>1341</v>
      </c>
      <c r="N612">
        <v>48.9</v>
      </c>
      <c r="O612">
        <f t="shared" si="23"/>
        <v>343312</v>
      </c>
      <c r="AA612">
        <v>156</v>
      </c>
      <c r="AB612">
        <v>1</v>
      </c>
      <c r="AE612">
        <v>50.5</v>
      </c>
      <c r="AF612">
        <v>2114</v>
      </c>
      <c r="AG612">
        <f t="shared" si="18"/>
        <v>2127.1493062162458</v>
      </c>
      <c r="AW612">
        <v>50.5</v>
      </c>
      <c r="AX612">
        <f t="shared" si="19"/>
        <v>0.63124999999999998</v>
      </c>
      <c r="AY612">
        <f t="shared" si="20"/>
        <v>0.93955555555555559</v>
      </c>
      <c r="AZ612">
        <v>2114</v>
      </c>
      <c r="BA612">
        <f t="shared" si="21"/>
        <v>1211.1304585040177</v>
      </c>
    </row>
    <row r="613" spans="8:53" x14ac:dyDescent="0.25">
      <c r="H613">
        <v>71</v>
      </c>
      <c r="I613">
        <v>61</v>
      </c>
      <c r="J613">
        <v>16</v>
      </c>
      <c r="K613">
        <v>48.9</v>
      </c>
      <c r="L613">
        <f t="shared" si="22"/>
        <v>1341</v>
      </c>
      <c r="N613">
        <v>48.9</v>
      </c>
      <c r="O613">
        <f t="shared" si="23"/>
        <v>343312</v>
      </c>
      <c r="AA613">
        <v>171</v>
      </c>
      <c r="AB613">
        <v>1</v>
      </c>
      <c r="AE613">
        <v>52.5</v>
      </c>
      <c r="AF613">
        <v>2122</v>
      </c>
      <c r="AG613">
        <f t="shared" si="18"/>
        <v>2135.2683849726777</v>
      </c>
      <c r="AW613">
        <v>52.5</v>
      </c>
      <c r="AX613">
        <f t="shared" si="19"/>
        <v>0.65625</v>
      </c>
      <c r="AY613">
        <f t="shared" si="20"/>
        <v>0.94311111111111112</v>
      </c>
      <c r="AZ613">
        <v>2122</v>
      </c>
      <c r="BA613">
        <f t="shared" si="21"/>
        <v>1219.2495372604494</v>
      </c>
    </row>
    <row r="614" spans="8:53" x14ac:dyDescent="0.25">
      <c r="H614">
        <v>71</v>
      </c>
      <c r="I614">
        <v>66</v>
      </c>
      <c r="J614">
        <v>236</v>
      </c>
      <c r="K614">
        <v>50.5</v>
      </c>
      <c r="L614">
        <f t="shared" si="22"/>
        <v>1346</v>
      </c>
      <c r="N614">
        <v>50.5</v>
      </c>
      <c r="O614">
        <f t="shared" si="23"/>
        <v>344812</v>
      </c>
      <c r="AA614">
        <v>171</v>
      </c>
      <c r="AB614">
        <v>1</v>
      </c>
      <c r="AE614">
        <v>52.5</v>
      </c>
      <c r="AF614">
        <v>2122</v>
      </c>
      <c r="AG614">
        <f t="shared" si="18"/>
        <v>2135.2683849726777</v>
      </c>
      <c r="AW614">
        <v>52.5</v>
      </c>
      <c r="AX614">
        <f t="shared" si="19"/>
        <v>0.65625</v>
      </c>
      <c r="AY614">
        <f t="shared" si="20"/>
        <v>0.94311111111111112</v>
      </c>
      <c r="AZ614">
        <v>2122</v>
      </c>
      <c r="BA614">
        <f t="shared" si="21"/>
        <v>1219.2495372604494</v>
      </c>
    </row>
    <row r="615" spans="8:53" x14ac:dyDescent="0.25">
      <c r="H615">
        <v>71</v>
      </c>
      <c r="I615">
        <v>66</v>
      </c>
      <c r="J615">
        <v>236</v>
      </c>
      <c r="K615">
        <v>50.5</v>
      </c>
      <c r="L615">
        <f t="shared" si="22"/>
        <v>1346</v>
      </c>
      <c r="N615">
        <v>50.5</v>
      </c>
      <c r="O615">
        <f t="shared" si="23"/>
        <v>344812</v>
      </c>
      <c r="AA615">
        <v>171</v>
      </c>
      <c r="AB615">
        <v>1</v>
      </c>
      <c r="AE615">
        <v>52.5</v>
      </c>
      <c r="AF615">
        <v>2123</v>
      </c>
      <c r="AG615">
        <f t="shared" si="18"/>
        <v>2135.2683849726777</v>
      </c>
      <c r="AW615">
        <v>52.5</v>
      </c>
      <c r="AX615">
        <f t="shared" si="19"/>
        <v>0.65625</v>
      </c>
      <c r="AY615">
        <f t="shared" si="20"/>
        <v>0.94355555555555559</v>
      </c>
      <c r="AZ615">
        <v>2123</v>
      </c>
      <c r="BA615">
        <f t="shared" si="21"/>
        <v>1219.2495372604494</v>
      </c>
    </row>
    <row r="616" spans="8:53" x14ac:dyDescent="0.25">
      <c r="H616">
        <v>71</v>
      </c>
      <c r="I616">
        <v>66</v>
      </c>
      <c r="J616">
        <v>236</v>
      </c>
      <c r="K616">
        <v>50.5</v>
      </c>
      <c r="L616">
        <f t="shared" si="22"/>
        <v>1346</v>
      </c>
      <c r="N616">
        <v>50.5</v>
      </c>
      <c r="O616">
        <f t="shared" si="23"/>
        <v>344812</v>
      </c>
      <c r="AA616">
        <v>396</v>
      </c>
      <c r="AB616">
        <v>0</v>
      </c>
      <c r="AE616">
        <v>55.4</v>
      </c>
      <c r="AF616">
        <v>2134</v>
      </c>
      <c r="AG616">
        <f t="shared" si="18"/>
        <v>2146.507718278177</v>
      </c>
      <c r="AW616">
        <v>55.4</v>
      </c>
      <c r="AX616">
        <f t="shared" si="19"/>
        <v>0.6925</v>
      </c>
      <c r="AY616">
        <f t="shared" si="20"/>
        <v>0.94844444444444442</v>
      </c>
      <c r="AZ616">
        <v>2134</v>
      </c>
      <c r="BA616">
        <f t="shared" si="21"/>
        <v>1230.4888705659487</v>
      </c>
    </row>
    <row r="617" spans="8:53" x14ac:dyDescent="0.25">
      <c r="H617">
        <v>71</v>
      </c>
      <c r="I617">
        <v>74</v>
      </c>
      <c r="J617">
        <v>188</v>
      </c>
      <c r="K617">
        <v>52.5</v>
      </c>
      <c r="L617">
        <f t="shared" si="22"/>
        <v>1354</v>
      </c>
      <c r="N617">
        <v>52.5</v>
      </c>
      <c r="O617">
        <f t="shared" si="23"/>
        <v>346812</v>
      </c>
      <c r="AA617">
        <v>396</v>
      </c>
      <c r="AB617">
        <v>0</v>
      </c>
      <c r="AE617">
        <v>55.4</v>
      </c>
      <c r="AF617">
        <v>2134</v>
      </c>
      <c r="AG617">
        <f t="shared" si="18"/>
        <v>2146.507718278177</v>
      </c>
      <c r="AW617">
        <v>55.4</v>
      </c>
      <c r="AX617">
        <f t="shared" si="19"/>
        <v>0.6925</v>
      </c>
      <c r="AY617">
        <f t="shared" si="20"/>
        <v>0.94844444444444442</v>
      </c>
      <c r="AZ617">
        <v>2134</v>
      </c>
      <c r="BA617">
        <f t="shared" si="21"/>
        <v>1230.4888705659487</v>
      </c>
    </row>
    <row r="618" spans="8:53" x14ac:dyDescent="0.25">
      <c r="H618">
        <v>71</v>
      </c>
      <c r="I618">
        <v>74</v>
      </c>
      <c r="J618">
        <v>188</v>
      </c>
      <c r="K618">
        <v>52.5</v>
      </c>
      <c r="L618">
        <f t="shared" si="22"/>
        <v>1354</v>
      </c>
      <c r="N618">
        <v>52.5</v>
      </c>
      <c r="O618">
        <f t="shared" si="23"/>
        <v>346812</v>
      </c>
      <c r="AA618">
        <v>396</v>
      </c>
      <c r="AB618">
        <v>0</v>
      </c>
      <c r="AE618">
        <v>55.4</v>
      </c>
      <c r="AF618">
        <v>2134</v>
      </c>
      <c r="AG618">
        <f t="shared" si="18"/>
        <v>2146.507718278177</v>
      </c>
      <c r="AW618">
        <v>55.4</v>
      </c>
      <c r="AX618">
        <f t="shared" si="19"/>
        <v>0.6925</v>
      </c>
      <c r="AY618">
        <f t="shared" si="20"/>
        <v>0.94844444444444442</v>
      </c>
      <c r="AZ618">
        <v>2134</v>
      </c>
      <c r="BA618">
        <f t="shared" si="21"/>
        <v>1230.4888705659487</v>
      </c>
    </row>
    <row r="619" spans="8:53" x14ac:dyDescent="0.25">
      <c r="H619">
        <v>71</v>
      </c>
      <c r="I619">
        <v>75</v>
      </c>
      <c r="J619">
        <v>32</v>
      </c>
      <c r="K619">
        <v>52.5</v>
      </c>
      <c r="L619">
        <f t="shared" si="22"/>
        <v>1355</v>
      </c>
      <c r="N619">
        <v>52.5</v>
      </c>
      <c r="O619">
        <f t="shared" si="23"/>
        <v>346912</v>
      </c>
      <c r="AA619">
        <v>356</v>
      </c>
      <c r="AB619">
        <v>0</v>
      </c>
      <c r="AE619">
        <v>58.7</v>
      </c>
      <c r="AF619">
        <v>2146</v>
      </c>
      <c r="AG619">
        <f t="shared" si="18"/>
        <v>2158.60280049739</v>
      </c>
      <c r="AW619">
        <v>58.7</v>
      </c>
      <c r="AX619">
        <f t="shared" si="19"/>
        <v>0.73375000000000001</v>
      </c>
      <c r="AY619">
        <f t="shared" si="20"/>
        <v>0.95377777777777772</v>
      </c>
      <c r="AZ619">
        <v>2146</v>
      </c>
      <c r="BA619">
        <f t="shared" si="21"/>
        <v>1242.5839527851617</v>
      </c>
    </row>
    <row r="620" spans="8:53" x14ac:dyDescent="0.25">
      <c r="H620">
        <v>71</v>
      </c>
      <c r="I620">
        <v>86</v>
      </c>
      <c r="J620">
        <v>16</v>
      </c>
      <c r="K620">
        <v>55.4</v>
      </c>
      <c r="L620">
        <f t="shared" si="22"/>
        <v>1366</v>
      </c>
      <c r="N620">
        <v>55.4</v>
      </c>
      <c r="O620">
        <f t="shared" si="23"/>
        <v>349712</v>
      </c>
      <c r="AA620">
        <v>356</v>
      </c>
      <c r="AB620">
        <v>0</v>
      </c>
      <c r="AE620">
        <v>58.7</v>
      </c>
      <c r="AF620">
        <v>2146</v>
      </c>
      <c r="AG620">
        <f t="shared" si="18"/>
        <v>2158.60280049739</v>
      </c>
      <c r="AW620">
        <v>58.7</v>
      </c>
      <c r="AX620">
        <f t="shared" si="19"/>
        <v>0.73375000000000001</v>
      </c>
      <c r="AY620">
        <f t="shared" si="20"/>
        <v>0.95377777777777772</v>
      </c>
      <c r="AZ620">
        <v>2146</v>
      </c>
      <c r="BA620">
        <f t="shared" si="21"/>
        <v>1242.5839527851617</v>
      </c>
    </row>
    <row r="621" spans="8:53" x14ac:dyDescent="0.25">
      <c r="H621">
        <v>71</v>
      </c>
      <c r="I621">
        <v>86</v>
      </c>
      <c r="J621">
        <v>16</v>
      </c>
      <c r="K621">
        <v>55.4</v>
      </c>
      <c r="L621">
        <f t="shared" si="22"/>
        <v>1366</v>
      </c>
      <c r="N621">
        <v>55.4</v>
      </c>
      <c r="O621">
        <f t="shared" si="23"/>
        <v>349712</v>
      </c>
      <c r="AA621">
        <v>201</v>
      </c>
      <c r="AB621">
        <v>1</v>
      </c>
      <c r="AE621">
        <v>58.7</v>
      </c>
      <c r="AF621">
        <v>2146</v>
      </c>
      <c r="AG621">
        <f t="shared" si="18"/>
        <v>2158.60280049739</v>
      </c>
      <c r="AW621">
        <v>58.7</v>
      </c>
      <c r="AX621">
        <f t="shared" si="19"/>
        <v>0.73375000000000001</v>
      </c>
      <c r="AY621">
        <f t="shared" si="20"/>
        <v>0.95377777777777772</v>
      </c>
      <c r="AZ621">
        <v>2146</v>
      </c>
      <c r="BA621">
        <f t="shared" si="21"/>
        <v>1242.5839527851617</v>
      </c>
    </row>
    <row r="622" spans="8:53" x14ac:dyDescent="0.25">
      <c r="H622">
        <v>71</v>
      </c>
      <c r="I622">
        <v>86</v>
      </c>
      <c r="J622">
        <v>16</v>
      </c>
      <c r="K622">
        <v>55.4</v>
      </c>
      <c r="L622">
        <f t="shared" si="22"/>
        <v>1366</v>
      </c>
      <c r="N622">
        <v>55.4</v>
      </c>
      <c r="O622">
        <f t="shared" si="23"/>
        <v>349712</v>
      </c>
      <c r="AA622">
        <v>196</v>
      </c>
      <c r="AB622">
        <v>1</v>
      </c>
      <c r="AE622">
        <v>61.4</v>
      </c>
      <c r="AF622">
        <v>2157</v>
      </c>
      <c r="AG622">
        <f t="shared" si="18"/>
        <v>2168.0033519404033</v>
      </c>
      <c r="AW622">
        <v>61.4</v>
      </c>
      <c r="AX622">
        <f t="shared" si="19"/>
        <v>0.76749999999999996</v>
      </c>
      <c r="AY622">
        <f t="shared" si="20"/>
        <v>0.95866666666666667</v>
      </c>
      <c r="AZ622">
        <v>2157</v>
      </c>
      <c r="BA622">
        <f t="shared" si="21"/>
        <v>1251.9845042281752</v>
      </c>
    </row>
    <row r="623" spans="8:53" x14ac:dyDescent="0.25">
      <c r="H623">
        <v>71</v>
      </c>
      <c r="I623">
        <v>98</v>
      </c>
      <c r="J623">
        <v>244</v>
      </c>
      <c r="K623">
        <v>58.7</v>
      </c>
      <c r="L623">
        <f t="shared" si="22"/>
        <v>1378</v>
      </c>
      <c r="N623">
        <v>58.7</v>
      </c>
      <c r="O623">
        <f t="shared" si="23"/>
        <v>353012</v>
      </c>
      <c r="AA623">
        <v>196</v>
      </c>
      <c r="AB623">
        <v>1</v>
      </c>
      <c r="AE623">
        <v>61.4</v>
      </c>
      <c r="AF623">
        <v>2157</v>
      </c>
      <c r="AG623">
        <f t="shared" si="18"/>
        <v>2168.0033519404033</v>
      </c>
      <c r="AW623">
        <v>61.4</v>
      </c>
      <c r="AX623">
        <f t="shared" si="19"/>
        <v>0.76749999999999996</v>
      </c>
      <c r="AY623">
        <f t="shared" si="20"/>
        <v>0.95866666666666667</v>
      </c>
      <c r="AZ623">
        <v>2157</v>
      </c>
      <c r="BA623">
        <f t="shared" si="21"/>
        <v>1251.9845042281752</v>
      </c>
    </row>
    <row r="624" spans="8:53" x14ac:dyDescent="0.25">
      <c r="H624">
        <v>71</v>
      </c>
      <c r="I624">
        <v>98</v>
      </c>
      <c r="J624">
        <v>244</v>
      </c>
      <c r="K624">
        <v>58.7</v>
      </c>
      <c r="L624">
        <f t="shared" si="22"/>
        <v>1378</v>
      </c>
      <c r="N624">
        <v>58.7</v>
      </c>
      <c r="O624">
        <f t="shared" si="23"/>
        <v>353012</v>
      </c>
      <c r="AA624">
        <v>196</v>
      </c>
      <c r="AB624">
        <v>1</v>
      </c>
      <c r="AE624">
        <v>61.4</v>
      </c>
      <c r="AF624">
        <v>2157</v>
      </c>
      <c r="AG624">
        <f t="shared" si="18"/>
        <v>2168.0033519404033</v>
      </c>
      <c r="AW624">
        <v>61.4</v>
      </c>
      <c r="AX624">
        <f t="shared" si="19"/>
        <v>0.76749999999999996</v>
      </c>
      <c r="AY624">
        <f t="shared" si="20"/>
        <v>0.95866666666666667</v>
      </c>
      <c r="AZ624">
        <v>2157</v>
      </c>
      <c r="BA624">
        <f t="shared" si="21"/>
        <v>1251.9845042281752</v>
      </c>
    </row>
    <row r="625" spans="8:53" x14ac:dyDescent="0.25">
      <c r="H625">
        <v>71</v>
      </c>
      <c r="I625">
        <v>98</v>
      </c>
      <c r="J625">
        <v>244</v>
      </c>
      <c r="K625">
        <v>58.7</v>
      </c>
      <c r="L625">
        <f t="shared" si="22"/>
        <v>1378</v>
      </c>
      <c r="N625">
        <v>58.7</v>
      </c>
      <c r="O625">
        <f t="shared" si="23"/>
        <v>353012</v>
      </c>
      <c r="AA625">
        <v>436</v>
      </c>
      <c r="AB625">
        <v>0</v>
      </c>
      <c r="AE625">
        <v>63.5</v>
      </c>
      <c r="AF625">
        <v>2165</v>
      </c>
      <c r="AG625">
        <f t="shared" si="18"/>
        <v>2175.0333819290527</v>
      </c>
      <c r="AW625">
        <v>63.5</v>
      </c>
      <c r="AX625">
        <f t="shared" si="19"/>
        <v>0.79374999999999996</v>
      </c>
      <c r="AY625">
        <f t="shared" si="20"/>
        <v>0.9622222222222222</v>
      </c>
      <c r="AZ625">
        <v>2165</v>
      </c>
      <c r="BA625">
        <f t="shared" si="21"/>
        <v>1259.0145342168246</v>
      </c>
    </row>
    <row r="626" spans="8:53" x14ac:dyDescent="0.25">
      <c r="H626">
        <v>71</v>
      </c>
      <c r="I626">
        <v>109</v>
      </c>
      <c r="J626">
        <v>128</v>
      </c>
      <c r="K626">
        <v>61.4</v>
      </c>
      <c r="L626">
        <f t="shared" si="22"/>
        <v>1389</v>
      </c>
      <c r="N626">
        <v>61.4</v>
      </c>
      <c r="O626">
        <f t="shared" si="23"/>
        <v>355712</v>
      </c>
      <c r="AA626">
        <v>436</v>
      </c>
      <c r="AB626">
        <v>0</v>
      </c>
      <c r="AE626">
        <v>63.5</v>
      </c>
      <c r="AF626">
        <v>2165</v>
      </c>
      <c r="AG626">
        <f t="shared" si="18"/>
        <v>2175.0333819290527</v>
      </c>
      <c r="AW626">
        <v>63.5</v>
      </c>
      <c r="AX626">
        <f t="shared" si="19"/>
        <v>0.79374999999999996</v>
      </c>
      <c r="AY626">
        <f t="shared" si="20"/>
        <v>0.9622222222222222</v>
      </c>
      <c r="AZ626">
        <v>2165</v>
      </c>
      <c r="BA626">
        <f t="shared" si="21"/>
        <v>1259.0145342168246</v>
      </c>
    </row>
    <row r="627" spans="8:53" x14ac:dyDescent="0.25">
      <c r="H627">
        <v>71</v>
      </c>
      <c r="I627">
        <v>109</v>
      </c>
      <c r="J627">
        <v>228</v>
      </c>
      <c r="K627">
        <v>61.4</v>
      </c>
      <c r="L627">
        <f t="shared" si="22"/>
        <v>1389</v>
      </c>
      <c r="N627">
        <v>61.4</v>
      </c>
      <c r="O627">
        <f t="shared" si="23"/>
        <v>355812</v>
      </c>
      <c r="AA627">
        <v>436</v>
      </c>
      <c r="AB627">
        <v>0</v>
      </c>
      <c r="AE627">
        <v>63.5</v>
      </c>
      <c r="AF627">
        <v>2165</v>
      </c>
      <c r="AG627">
        <f t="shared" si="18"/>
        <v>2175.0333819290527</v>
      </c>
      <c r="AW627">
        <v>63.5</v>
      </c>
      <c r="AX627">
        <f t="shared" si="19"/>
        <v>0.79374999999999996</v>
      </c>
      <c r="AY627">
        <f t="shared" si="20"/>
        <v>0.9622222222222222</v>
      </c>
      <c r="AZ627">
        <v>2165</v>
      </c>
      <c r="BA627">
        <f t="shared" si="21"/>
        <v>1259.0145342168246</v>
      </c>
    </row>
    <row r="628" spans="8:53" x14ac:dyDescent="0.25">
      <c r="H628">
        <v>71</v>
      </c>
      <c r="I628">
        <v>109</v>
      </c>
      <c r="J628">
        <v>128</v>
      </c>
      <c r="K628">
        <v>61.4</v>
      </c>
      <c r="L628">
        <f t="shared" si="22"/>
        <v>1389</v>
      </c>
      <c r="N628">
        <v>61.4</v>
      </c>
      <c r="O628">
        <f t="shared" si="23"/>
        <v>355712</v>
      </c>
      <c r="AA628">
        <v>331</v>
      </c>
      <c r="AB628">
        <v>0</v>
      </c>
      <c r="AE628">
        <v>66.2</v>
      </c>
      <c r="AF628">
        <v>2175</v>
      </c>
      <c r="AG628">
        <f t="shared" si="18"/>
        <v>2183.7379239735969</v>
      </c>
      <c r="AW628">
        <v>66.2</v>
      </c>
      <c r="AX628">
        <f t="shared" si="19"/>
        <v>0.82750000000000001</v>
      </c>
      <c r="AY628">
        <f t="shared" si="20"/>
        <v>0.96666666666666667</v>
      </c>
      <c r="AZ628">
        <v>2175</v>
      </c>
      <c r="BA628">
        <f t="shared" si="21"/>
        <v>1267.7190762613686</v>
      </c>
    </row>
    <row r="629" spans="8:53" x14ac:dyDescent="0.25">
      <c r="H629">
        <v>71</v>
      </c>
      <c r="I629">
        <v>117</v>
      </c>
      <c r="J629">
        <v>180</v>
      </c>
      <c r="K629">
        <v>63.5</v>
      </c>
      <c r="L629">
        <f t="shared" si="22"/>
        <v>1397</v>
      </c>
      <c r="N629">
        <v>63.5</v>
      </c>
      <c r="O629">
        <f t="shared" si="23"/>
        <v>357812</v>
      </c>
      <c r="AA629">
        <v>431</v>
      </c>
      <c r="AB629">
        <v>0</v>
      </c>
      <c r="AE629">
        <v>66.2</v>
      </c>
      <c r="AF629">
        <v>2175</v>
      </c>
      <c r="AG629">
        <f t="shared" si="18"/>
        <v>2183.7379239735969</v>
      </c>
      <c r="AW629">
        <v>66.2</v>
      </c>
      <c r="AX629">
        <f t="shared" si="19"/>
        <v>0.82750000000000001</v>
      </c>
      <c r="AY629">
        <f t="shared" si="20"/>
        <v>0.96666666666666667</v>
      </c>
      <c r="AZ629">
        <v>2175</v>
      </c>
      <c r="BA629">
        <f t="shared" si="21"/>
        <v>1267.7190762613686</v>
      </c>
    </row>
    <row r="630" spans="8:53" x14ac:dyDescent="0.25">
      <c r="H630">
        <v>71</v>
      </c>
      <c r="I630">
        <v>117</v>
      </c>
      <c r="J630">
        <v>180</v>
      </c>
      <c r="K630">
        <v>63.5</v>
      </c>
      <c r="L630">
        <f t="shared" si="22"/>
        <v>1397</v>
      </c>
      <c r="N630">
        <v>63.5</v>
      </c>
      <c r="O630">
        <f t="shared" si="23"/>
        <v>357812</v>
      </c>
      <c r="AA630">
        <v>331</v>
      </c>
      <c r="AB630">
        <v>0</v>
      </c>
      <c r="AE630">
        <v>66.2</v>
      </c>
      <c r="AF630">
        <v>2176</v>
      </c>
      <c r="AG630">
        <f t="shared" si="18"/>
        <v>2183.7379239735969</v>
      </c>
      <c r="AW630">
        <v>66.2</v>
      </c>
      <c r="AX630">
        <f t="shared" si="19"/>
        <v>0.82750000000000001</v>
      </c>
      <c r="AY630">
        <f t="shared" si="20"/>
        <v>0.96711111111111114</v>
      </c>
      <c r="AZ630">
        <v>2176</v>
      </c>
      <c r="BA630">
        <f t="shared" si="21"/>
        <v>1267.7190762613686</v>
      </c>
    </row>
    <row r="631" spans="8:53" x14ac:dyDescent="0.25">
      <c r="H631">
        <v>71</v>
      </c>
      <c r="I631">
        <v>117</v>
      </c>
      <c r="J631">
        <v>180</v>
      </c>
      <c r="K631">
        <v>63.5</v>
      </c>
      <c r="L631">
        <f t="shared" si="22"/>
        <v>1397</v>
      </c>
      <c r="N631">
        <v>63.5</v>
      </c>
      <c r="O631">
        <f t="shared" si="23"/>
        <v>357812</v>
      </c>
      <c r="AA631">
        <v>391</v>
      </c>
      <c r="AB631">
        <v>0</v>
      </c>
      <c r="AE631">
        <v>68.5</v>
      </c>
      <c r="AF631">
        <v>2180</v>
      </c>
      <c r="AG631">
        <f t="shared" ref="AG631:AG651" si="24">209.04*LN(AE631)+1307.3</f>
        <v>2190.8773261108599</v>
      </c>
      <c r="AW631">
        <v>68.5</v>
      </c>
      <c r="AX631">
        <f t="shared" ref="AX631:AX662" si="25">AW631/80</f>
        <v>0.85624999999999996</v>
      </c>
      <c r="AY631">
        <f t="shared" ref="AY631:AY662" si="26">AZ631/2250</f>
        <v>0.96888888888888891</v>
      </c>
      <c r="AZ631">
        <v>2180</v>
      </c>
      <c r="BA631">
        <f t="shared" ref="BA631:BA651" si="27">209.04*LN(AX631)+1307.3</f>
        <v>1274.8584783986321</v>
      </c>
    </row>
    <row r="632" spans="8:53" x14ac:dyDescent="0.25">
      <c r="H632">
        <v>71</v>
      </c>
      <c r="I632">
        <v>127</v>
      </c>
      <c r="J632">
        <v>220</v>
      </c>
      <c r="K632">
        <v>66.2</v>
      </c>
      <c r="L632">
        <f t="shared" si="22"/>
        <v>1407</v>
      </c>
      <c r="N632">
        <v>66.2</v>
      </c>
      <c r="O632">
        <f t="shared" si="23"/>
        <v>360412</v>
      </c>
      <c r="AA632">
        <v>391</v>
      </c>
      <c r="AB632">
        <v>0</v>
      </c>
      <c r="AE632">
        <v>68.5</v>
      </c>
      <c r="AF632">
        <v>2180</v>
      </c>
      <c r="AG632">
        <f t="shared" si="24"/>
        <v>2190.8773261108599</v>
      </c>
      <c r="AW632">
        <v>68.5</v>
      </c>
      <c r="AX632">
        <f t="shared" si="25"/>
        <v>0.85624999999999996</v>
      </c>
      <c r="AY632">
        <f t="shared" si="26"/>
        <v>0.96888888888888891</v>
      </c>
      <c r="AZ632">
        <v>2180</v>
      </c>
      <c r="BA632">
        <f t="shared" si="27"/>
        <v>1274.8584783986321</v>
      </c>
    </row>
    <row r="633" spans="8:53" x14ac:dyDescent="0.25">
      <c r="H633">
        <v>71</v>
      </c>
      <c r="I633">
        <v>127</v>
      </c>
      <c r="J633">
        <v>220</v>
      </c>
      <c r="K633">
        <v>66.2</v>
      </c>
      <c r="L633">
        <f t="shared" ref="L633:L655" si="28">(H633-66)*256+I633</f>
        <v>1407</v>
      </c>
      <c r="N633">
        <v>66.2</v>
      </c>
      <c r="O633">
        <f t="shared" ref="O633:O655" si="29">(H633-66)*65536+I633*256+J633</f>
        <v>360412</v>
      </c>
      <c r="AA633">
        <v>391</v>
      </c>
      <c r="AB633">
        <v>0</v>
      </c>
      <c r="AE633">
        <v>68.5</v>
      </c>
      <c r="AF633">
        <v>2180</v>
      </c>
      <c r="AG633">
        <f t="shared" si="24"/>
        <v>2190.8773261108599</v>
      </c>
      <c r="AW633">
        <v>68.5</v>
      </c>
      <c r="AX633">
        <f t="shared" si="25"/>
        <v>0.85624999999999996</v>
      </c>
      <c r="AY633">
        <f t="shared" si="26"/>
        <v>0.96888888888888891</v>
      </c>
      <c r="AZ633">
        <v>2180</v>
      </c>
      <c r="BA633">
        <f t="shared" si="27"/>
        <v>1274.8584783986321</v>
      </c>
    </row>
    <row r="634" spans="8:53" x14ac:dyDescent="0.25">
      <c r="H634">
        <v>71</v>
      </c>
      <c r="I634">
        <v>128</v>
      </c>
      <c r="J634">
        <v>32</v>
      </c>
      <c r="K634">
        <v>66.2</v>
      </c>
      <c r="L634">
        <f t="shared" si="28"/>
        <v>1408</v>
      </c>
      <c r="N634">
        <v>66.2</v>
      </c>
      <c r="O634">
        <f t="shared" si="29"/>
        <v>360480</v>
      </c>
      <c r="AA634">
        <v>441</v>
      </c>
      <c r="AB634">
        <v>0</v>
      </c>
      <c r="AE634">
        <v>70.400000000000006</v>
      </c>
      <c r="AF634">
        <v>2184</v>
      </c>
      <c r="AG634">
        <f t="shared" si="24"/>
        <v>2196.5965597318018</v>
      </c>
      <c r="AW634">
        <v>70.400000000000006</v>
      </c>
      <c r="AX634">
        <f t="shared" si="25"/>
        <v>0.88000000000000012</v>
      </c>
      <c r="AY634">
        <f t="shared" si="26"/>
        <v>0.97066666666666668</v>
      </c>
      <c r="AZ634">
        <v>2184</v>
      </c>
      <c r="BA634">
        <f t="shared" si="27"/>
        <v>1280.5777120195737</v>
      </c>
    </row>
    <row r="635" spans="8:53" x14ac:dyDescent="0.25">
      <c r="H635">
        <v>71</v>
      </c>
      <c r="I635">
        <v>132</v>
      </c>
      <c r="J635">
        <v>158</v>
      </c>
      <c r="K635">
        <v>68.5</v>
      </c>
      <c r="L635">
        <f t="shared" si="28"/>
        <v>1412</v>
      </c>
      <c r="N635">
        <v>68.5</v>
      </c>
      <c r="O635">
        <f t="shared" si="29"/>
        <v>361630</v>
      </c>
      <c r="AA635">
        <v>441</v>
      </c>
      <c r="AB635">
        <v>0</v>
      </c>
      <c r="AE635">
        <v>70.400000000000006</v>
      </c>
      <c r="AF635">
        <v>2184</v>
      </c>
      <c r="AG635">
        <f t="shared" si="24"/>
        <v>2196.5965597318018</v>
      </c>
      <c r="AW635">
        <v>70.400000000000006</v>
      </c>
      <c r="AX635">
        <f t="shared" si="25"/>
        <v>0.88000000000000012</v>
      </c>
      <c r="AY635">
        <f t="shared" si="26"/>
        <v>0.97066666666666668</v>
      </c>
      <c r="AZ635">
        <v>2184</v>
      </c>
      <c r="BA635">
        <f t="shared" si="27"/>
        <v>1280.5777120195737</v>
      </c>
    </row>
    <row r="636" spans="8:53" x14ac:dyDescent="0.25">
      <c r="H636">
        <v>71</v>
      </c>
      <c r="I636">
        <v>132</v>
      </c>
      <c r="J636">
        <v>158</v>
      </c>
      <c r="K636">
        <v>68.5</v>
      </c>
      <c r="L636">
        <f t="shared" si="28"/>
        <v>1412</v>
      </c>
      <c r="N636">
        <v>68.5</v>
      </c>
      <c r="O636">
        <f t="shared" si="29"/>
        <v>361630</v>
      </c>
      <c r="AA636">
        <v>254</v>
      </c>
      <c r="AB636">
        <v>1</v>
      </c>
      <c r="AE636">
        <v>70.400000000000006</v>
      </c>
      <c r="AF636">
        <v>2184</v>
      </c>
      <c r="AG636">
        <f t="shared" si="24"/>
        <v>2196.5965597318018</v>
      </c>
      <c r="AW636">
        <v>70.400000000000006</v>
      </c>
      <c r="AX636">
        <f t="shared" si="25"/>
        <v>0.88000000000000012</v>
      </c>
      <c r="AY636">
        <f t="shared" si="26"/>
        <v>0.97066666666666668</v>
      </c>
      <c r="AZ636">
        <v>2184</v>
      </c>
      <c r="BA636">
        <f t="shared" si="27"/>
        <v>1280.5777120195737</v>
      </c>
    </row>
    <row r="637" spans="8:53" x14ac:dyDescent="0.25">
      <c r="H637">
        <v>71</v>
      </c>
      <c r="I637">
        <v>132</v>
      </c>
      <c r="J637">
        <v>158</v>
      </c>
      <c r="K637">
        <v>68.5</v>
      </c>
      <c r="L637">
        <f t="shared" si="28"/>
        <v>1412</v>
      </c>
      <c r="N637">
        <v>68.5</v>
      </c>
      <c r="O637">
        <f t="shared" si="29"/>
        <v>361630</v>
      </c>
      <c r="AA637">
        <v>384</v>
      </c>
      <c r="AB637">
        <v>0</v>
      </c>
      <c r="AE637">
        <v>73.3</v>
      </c>
      <c r="AF637">
        <v>2189</v>
      </c>
      <c r="AG637">
        <f t="shared" si="24"/>
        <v>2205.0349496829103</v>
      </c>
      <c r="AW637">
        <v>73.3</v>
      </c>
      <c r="AX637">
        <f t="shared" si="25"/>
        <v>0.91625000000000001</v>
      </c>
      <c r="AY637">
        <f t="shared" si="26"/>
        <v>0.97288888888888891</v>
      </c>
      <c r="AZ637">
        <v>2189</v>
      </c>
      <c r="BA637">
        <f t="shared" si="27"/>
        <v>1289.016101970682</v>
      </c>
    </row>
    <row r="638" spans="8:53" x14ac:dyDescent="0.25">
      <c r="H638">
        <v>71</v>
      </c>
      <c r="I638">
        <v>136</v>
      </c>
      <c r="J638">
        <v>134</v>
      </c>
      <c r="K638">
        <v>70.400000000000006</v>
      </c>
      <c r="L638">
        <f t="shared" si="28"/>
        <v>1416</v>
      </c>
      <c r="N638">
        <v>70.400000000000006</v>
      </c>
      <c r="O638">
        <f t="shared" si="29"/>
        <v>362630</v>
      </c>
      <c r="AA638">
        <v>384</v>
      </c>
      <c r="AB638">
        <v>0</v>
      </c>
      <c r="AE638">
        <v>73.3</v>
      </c>
      <c r="AF638">
        <v>2189</v>
      </c>
      <c r="AG638">
        <f t="shared" si="24"/>
        <v>2205.0349496829103</v>
      </c>
      <c r="AW638">
        <v>73.3</v>
      </c>
      <c r="AX638">
        <f t="shared" si="25"/>
        <v>0.91625000000000001</v>
      </c>
      <c r="AY638">
        <f t="shared" si="26"/>
        <v>0.97288888888888891</v>
      </c>
      <c r="AZ638">
        <v>2189</v>
      </c>
      <c r="BA638">
        <f t="shared" si="27"/>
        <v>1289.016101970682</v>
      </c>
    </row>
    <row r="639" spans="8:53" x14ac:dyDescent="0.25">
      <c r="H639">
        <v>71</v>
      </c>
      <c r="I639">
        <v>136</v>
      </c>
      <c r="J639">
        <v>84</v>
      </c>
      <c r="K639">
        <v>70.400000000000006</v>
      </c>
      <c r="L639">
        <f t="shared" si="28"/>
        <v>1416</v>
      </c>
      <c r="N639">
        <v>70.400000000000006</v>
      </c>
      <c r="O639">
        <f t="shared" si="29"/>
        <v>362580</v>
      </c>
      <c r="AA639">
        <v>384</v>
      </c>
      <c r="AB639">
        <v>0</v>
      </c>
      <c r="AE639">
        <v>73.3</v>
      </c>
      <c r="AF639">
        <v>2189</v>
      </c>
      <c r="AG639">
        <f t="shared" si="24"/>
        <v>2205.0349496829103</v>
      </c>
      <c r="AW639">
        <v>73.3</v>
      </c>
      <c r="AX639">
        <f t="shared" si="25"/>
        <v>0.91625000000000001</v>
      </c>
      <c r="AY639">
        <f t="shared" si="26"/>
        <v>0.97288888888888891</v>
      </c>
      <c r="AZ639">
        <v>2189</v>
      </c>
      <c r="BA639">
        <f t="shared" si="27"/>
        <v>1289.016101970682</v>
      </c>
    </row>
    <row r="640" spans="8:53" x14ac:dyDescent="0.25">
      <c r="H640">
        <v>71</v>
      </c>
      <c r="I640">
        <v>136</v>
      </c>
      <c r="J640">
        <v>84</v>
      </c>
      <c r="K640">
        <v>70.400000000000006</v>
      </c>
      <c r="L640">
        <f t="shared" si="28"/>
        <v>1416</v>
      </c>
      <c r="N640">
        <v>70.400000000000006</v>
      </c>
      <c r="O640">
        <f t="shared" si="29"/>
        <v>362580</v>
      </c>
      <c r="AA640">
        <v>364</v>
      </c>
      <c r="AB640">
        <v>0</v>
      </c>
      <c r="AE640">
        <v>74.3</v>
      </c>
      <c r="AF640">
        <v>2192</v>
      </c>
      <c r="AG640">
        <f t="shared" si="24"/>
        <v>2207.8675133483248</v>
      </c>
      <c r="AW640">
        <v>74.3</v>
      </c>
      <c r="AX640">
        <f t="shared" si="25"/>
        <v>0.92874999999999996</v>
      </c>
      <c r="AY640">
        <f t="shared" si="26"/>
        <v>0.97422222222222221</v>
      </c>
      <c r="AZ640">
        <v>2192</v>
      </c>
      <c r="BA640">
        <f t="shared" si="27"/>
        <v>1291.8486656360967</v>
      </c>
    </row>
    <row r="641" spans="8:53" x14ac:dyDescent="0.25">
      <c r="H641">
        <v>71</v>
      </c>
      <c r="I641">
        <v>141</v>
      </c>
      <c r="J641">
        <v>254</v>
      </c>
      <c r="K641">
        <v>73.3</v>
      </c>
      <c r="L641">
        <f t="shared" si="28"/>
        <v>1421</v>
      </c>
      <c r="N641">
        <v>73.3</v>
      </c>
      <c r="O641">
        <f t="shared" si="29"/>
        <v>364030</v>
      </c>
      <c r="AA641">
        <v>314</v>
      </c>
      <c r="AB641">
        <v>0</v>
      </c>
      <c r="AE641">
        <v>74.3</v>
      </c>
      <c r="AF641">
        <v>2192</v>
      </c>
      <c r="AG641">
        <f t="shared" si="24"/>
        <v>2207.8675133483248</v>
      </c>
      <c r="AW641">
        <v>74.3</v>
      </c>
      <c r="AX641">
        <f t="shared" si="25"/>
        <v>0.92874999999999996</v>
      </c>
      <c r="AY641">
        <f t="shared" si="26"/>
        <v>0.97422222222222221</v>
      </c>
      <c r="AZ641">
        <v>2192</v>
      </c>
      <c r="BA641">
        <f t="shared" si="27"/>
        <v>1291.8486656360967</v>
      </c>
    </row>
    <row r="642" spans="8:53" x14ac:dyDescent="0.25">
      <c r="H642">
        <v>71</v>
      </c>
      <c r="I642">
        <v>141</v>
      </c>
      <c r="J642">
        <v>254</v>
      </c>
      <c r="K642">
        <v>73.3</v>
      </c>
      <c r="L642">
        <f t="shared" si="28"/>
        <v>1421</v>
      </c>
      <c r="N642">
        <v>73.3</v>
      </c>
      <c r="O642">
        <f t="shared" si="29"/>
        <v>364030</v>
      </c>
      <c r="AA642">
        <v>314</v>
      </c>
      <c r="AB642">
        <v>0</v>
      </c>
      <c r="AE642">
        <v>74.3</v>
      </c>
      <c r="AF642">
        <v>2192</v>
      </c>
      <c r="AG642">
        <f t="shared" si="24"/>
        <v>2207.8675133483248</v>
      </c>
      <c r="AW642">
        <v>74.3</v>
      </c>
      <c r="AX642">
        <f t="shared" si="25"/>
        <v>0.92874999999999996</v>
      </c>
      <c r="AY642">
        <f t="shared" si="26"/>
        <v>0.97422222222222221</v>
      </c>
      <c r="AZ642">
        <v>2192</v>
      </c>
      <c r="BA642">
        <f t="shared" si="27"/>
        <v>1291.8486656360967</v>
      </c>
    </row>
    <row r="643" spans="8:53" x14ac:dyDescent="0.25">
      <c r="H643">
        <v>71</v>
      </c>
      <c r="I643">
        <v>141</v>
      </c>
      <c r="J643">
        <v>254</v>
      </c>
      <c r="K643">
        <v>73.3</v>
      </c>
      <c r="L643">
        <f t="shared" si="28"/>
        <v>1421</v>
      </c>
      <c r="N643">
        <v>73.3</v>
      </c>
      <c r="O643">
        <f t="shared" si="29"/>
        <v>364030</v>
      </c>
      <c r="AA643">
        <v>489</v>
      </c>
      <c r="AB643">
        <v>0</v>
      </c>
      <c r="AE643">
        <v>75.7</v>
      </c>
      <c r="AF643">
        <v>2194</v>
      </c>
      <c r="AG643">
        <f t="shared" si="24"/>
        <v>2211.769706659089</v>
      </c>
      <c r="AW643">
        <v>75.7</v>
      </c>
      <c r="AX643">
        <f t="shared" si="25"/>
        <v>0.94625000000000004</v>
      </c>
      <c r="AY643">
        <f t="shared" si="26"/>
        <v>0.97511111111111115</v>
      </c>
      <c r="AZ643">
        <v>2194</v>
      </c>
      <c r="BA643">
        <f t="shared" si="27"/>
        <v>1295.7508589468607</v>
      </c>
    </row>
    <row r="644" spans="8:53" x14ac:dyDescent="0.25">
      <c r="H644">
        <v>71</v>
      </c>
      <c r="I644">
        <v>144</v>
      </c>
      <c r="J644">
        <v>36</v>
      </c>
      <c r="K644">
        <v>74.3</v>
      </c>
      <c r="L644">
        <f t="shared" si="28"/>
        <v>1424</v>
      </c>
      <c r="N644">
        <v>74.3</v>
      </c>
      <c r="O644">
        <f t="shared" si="29"/>
        <v>364580</v>
      </c>
      <c r="AA644">
        <v>489</v>
      </c>
      <c r="AB644">
        <v>0</v>
      </c>
      <c r="AE644">
        <v>75.7</v>
      </c>
      <c r="AF644">
        <v>2194</v>
      </c>
      <c r="AG644">
        <f t="shared" si="24"/>
        <v>2211.769706659089</v>
      </c>
      <c r="AW644">
        <v>75.7</v>
      </c>
      <c r="AX644">
        <f t="shared" si="25"/>
        <v>0.94625000000000004</v>
      </c>
      <c r="AY644">
        <f t="shared" si="26"/>
        <v>0.97511111111111115</v>
      </c>
      <c r="AZ644">
        <v>2194</v>
      </c>
      <c r="BA644">
        <f t="shared" si="27"/>
        <v>1295.7508589468607</v>
      </c>
    </row>
    <row r="645" spans="8:53" x14ac:dyDescent="0.25">
      <c r="H645">
        <v>71</v>
      </c>
      <c r="I645">
        <v>144</v>
      </c>
      <c r="J645">
        <v>36</v>
      </c>
      <c r="K645">
        <v>74.3</v>
      </c>
      <c r="L645">
        <f t="shared" si="28"/>
        <v>1424</v>
      </c>
      <c r="N645">
        <v>74.3</v>
      </c>
      <c r="O645">
        <f t="shared" si="29"/>
        <v>364580</v>
      </c>
      <c r="AA645">
        <v>489</v>
      </c>
      <c r="AB645">
        <v>0</v>
      </c>
      <c r="AE645">
        <v>75.7</v>
      </c>
      <c r="AF645">
        <v>2194</v>
      </c>
      <c r="AG645">
        <f t="shared" si="24"/>
        <v>2211.769706659089</v>
      </c>
      <c r="AW645">
        <v>75.7</v>
      </c>
      <c r="AX645">
        <f t="shared" si="25"/>
        <v>0.94625000000000004</v>
      </c>
      <c r="AY645">
        <f t="shared" si="26"/>
        <v>0.97511111111111115</v>
      </c>
      <c r="AZ645">
        <v>2194</v>
      </c>
      <c r="BA645">
        <f t="shared" si="27"/>
        <v>1295.7508589468607</v>
      </c>
    </row>
    <row r="646" spans="8:53" x14ac:dyDescent="0.25">
      <c r="H646">
        <v>71</v>
      </c>
      <c r="I646">
        <v>144</v>
      </c>
      <c r="J646">
        <v>36</v>
      </c>
      <c r="K646">
        <v>74.3</v>
      </c>
      <c r="L646">
        <f t="shared" si="28"/>
        <v>1424</v>
      </c>
      <c r="N646">
        <v>74.3</v>
      </c>
      <c r="O646">
        <f t="shared" si="29"/>
        <v>364580</v>
      </c>
      <c r="AA646">
        <v>274</v>
      </c>
      <c r="AB646">
        <v>0</v>
      </c>
      <c r="AE646">
        <v>77.5</v>
      </c>
      <c r="AF646">
        <v>2198</v>
      </c>
      <c r="AG646">
        <f t="shared" si="24"/>
        <v>2216.6820998165485</v>
      </c>
      <c r="AW646">
        <v>77.5</v>
      </c>
      <c r="AX646">
        <f t="shared" si="25"/>
        <v>0.96875</v>
      </c>
      <c r="AY646">
        <f t="shared" si="26"/>
        <v>0.97688888888888892</v>
      </c>
      <c r="AZ646">
        <v>2198</v>
      </c>
      <c r="BA646">
        <f t="shared" si="27"/>
        <v>1300.66325210432</v>
      </c>
    </row>
    <row r="647" spans="8:53" x14ac:dyDescent="0.25">
      <c r="H647">
        <v>71</v>
      </c>
      <c r="I647">
        <v>146</v>
      </c>
      <c r="J647">
        <v>174</v>
      </c>
      <c r="K647">
        <v>75.7</v>
      </c>
      <c r="L647">
        <f t="shared" si="28"/>
        <v>1426</v>
      </c>
      <c r="N647">
        <v>75.7</v>
      </c>
      <c r="O647">
        <f t="shared" si="29"/>
        <v>365230</v>
      </c>
      <c r="AA647">
        <v>274</v>
      </c>
      <c r="AB647">
        <v>0</v>
      </c>
      <c r="AE647">
        <v>77.5</v>
      </c>
      <c r="AF647">
        <v>2198</v>
      </c>
      <c r="AG647">
        <f t="shared" si="24"/>
        <v>2216.6820998165485</v>
      </c>
      <c r="AW647">
        <v>77.5</v>
      </c>
      <c r="AX647">
        <f t="shared" si="25"/>
        <v>0.96875</v>
      </c>
      <c r="AY647">
        <f t="shared" si="26"/>
        <v>0.97688888888888892</v>
      </c>
      <c r="AZ647">
        <v>2198</v>
      </c>
      <c r="BA647">
        <f t="shared" si="27"/>
        <v>1300.66325210432</v>
      </c>
    </row>
    <row r="648" spans="8:53" x14ac:dyDescent="0.25">
      <c r="H648">
        <v>71</v>
      </c>
      <c r="I648">
        <v>146</v>
      </c>
      <c r="J648">
        <v>174</v>
      </c>
      <c r="K648">
        <v>75.7</v>
      </c>
      <c r="L648">
        <f t="shared" si="28"/>
        <v>1426</v>
      </c>
      <c r="N648">
        <v>75.7</v>
      </c>
      <c r="O648">
        <f t="shared" si="29"/>
        <v>365230</v>
      </c>
      <c r="AA648">
        <v>274</v>
      </c>
      <c r="AB648">
        <v>0</v>
      </c>
      <c r="AE648">
        <v>77.5</v>
      </c>
      <c r="AF648">
        <v>2198</v>
      </c>
      <c r="AG648">
        <f t="shared" si="24"/>
        <v>2216.6820998165485</v>
      </c>
      <c r="AW648">
        <v>77.5</v>
      </c>
      <c r="AX648">
        <f t="shared" si="25"/>
        <v>0.96875</v>
      </c>
      <c r="AY648">
        <f t="shared" si="26"/>
        <v>0.97688888888888892</v>
      </c>
      <c r="AZ648">
        <v>2198</v>
      </c>
      <c r="BA648">
        <f t="shared" si="27"/>
        <v>1300.66325210432</v>
      </c>
    </row>
    <row r="649" spans="8:53" x14ac:dyDescent="0.25">
      <c r="H649">
        <v>71</v>
      </c>
      <c r="I649">
        <v>146</v>
      </c>
      <c r="J649">
        <v>174</v>
      </c>
      <c r="K649">
        <v>75.7</v>
      </c>
      <c r="L649">
        <f t="shared" si="28"/>
        <v>1426</v>
      </c>
      <c r="N649">
        <v>75.7</v>
      </c>
      <c r="O649">
        <f t="shared" si="29"/>
        <v>365230</v>
      </c>
      <c r="AA649">
        <v>414</v>
      </c>
      <c r="AB649">
        <v>0</v>
      </c>
      <c r="AE649">
        <v>80</v>
      </c>
      <c r="AF649">
        <v>2203</v>
      </c>
      <c r="AG649">
        <f t="shared" si="24"/>
        <v>2223.318847712228</v>
      </c>
      <c r="AW649">
        <v>80</v>
      </c>
      <c r="AX649">
        <f t="shared" si="25"/>
        <v>1</v>
      </c>
      <c r="AY649">
        <f t="shared" si="26"/>
        <v>0.97911111111111115</v>
      </c>
      <c r="AZ649">
        <v>2203</v>
      </c>
      <c r="BA649">
        <f t="shared" si="27"/>
        <v>1307.3</v>
      </c>
    </row>
    <row r="650" spans="8:53" x14ac:dyDescent="0.25">
      <c r="H650">
        <v>71</v>
      </c>
      <c r="I650">
        <v>150</v>
      </c>
      <c r="J650">
        <v>100</v>
      </c>
      <c r="K650">
        <v>77.5</v>
      </c>
      <c r="L650">
        <f t="shared" si="28"/>
        <v>1430</v>
      </c>
      <c r="N650">
        <v>77.5</v>
      </c>
      <c r="O650">
        <f t="shared" si="29"/>
        <v>366180</v>
      </c>
      <c r="AA650">
        <v>414</v>
      </c>
      <c r="AB650">
        <v>0</v>
      </c>
      <c r="AE650">
        <v>80</v>
      </c>
      <c r="AF650">
        <v>2203</v>
      </c>
      <c r="AG650">
        <f t="shared" si="24"/>
        <v>2223.318847712228</v>
      </c>
      <c r="AW650">
        <v>80</v>
      </c>
      <c r="AX650">
        <f t="shared" si="25"/>
        <v>1</v>
      </c>
      <c r="AY650">
        <f t="shared" si="26"/>
        <v>0.97911111111111115</v>
      </c>
      <c r="AZ650">
        <v>2203</v>
      </c>
      <c r="BA650">
        <f t="shared" si="27"/>
        <v>1307.3</v>
      </c>
    </row>
    <row r="651" spans="8:53" x14ac:dyDescent="0.25">
      <c r="H651">
        <v>71</v>
      </c>
      <c r="I651">
        <v>150</v>
      </c>
      <c r="J651">
        <v>150</v>
      </c>
      <c r="K651">
        <v>77.5</v>
      </c>
      <c r="L651">
        <f t="shared" si="28"/>
        <v>1430</v>
      </c>
      <c r="N651">
        <v>77.5</v>
      </c>
      <c r="O651">
        <f t="shared" si="29"/>
        <v>366230</v>
      </c>
      <c r="AA651">
        <v>414</v>
      </c>
      <c r="AB651">
        <v>0</v>
      </c>
      <c r="AE651">
        <v>80</v>
      </c>
      <c r="AF651">
        <v>2203</v>
      </c>
      <c r="AG651">
        <f t="shared" si="24"/>
        <v>2223.318847712228</v>
      </c>
      <c r="AW651">
        <v>80</v>
      </c>
      <c r="AX651">
        <f t="shared" si="25"/>
        <v>1</v>
      </c>
      <c r="AY651">
        <f t="shared" si="26"/>
        <v>0.97911111111111115</v>
      </c>
      <c r="AZ651">
        <v>2203</v>
      </c>
      <c r="BA651">
        <f t="shared" si="27"/>
        <v>1307.3</v>
      </c>
    </row>
    <row r="652" spans="8:53" x14ac:dyDescent="0.25">
      <c r="H652">
        <v>71</v>
      </c>
      <c r="I652">
        <v>150</v>
      </c>
      <c r="J652">
        <v>100</v>
      </c>
      <c r="K652">
        <v>77.5</v>
      </c>
      <c r="L652">
        <f t="shared" si="28"/>
        <v>1430</v>
      </c>
      <c r="N652">
        <v>77.5</v>
      </c>
      <c r="O652">
        <f t="shared" si="29"/>
        <v>366180</v>
      </c>
      <c r="AA652">
        <v>344</v>
      </c>
      <c r="AB652">
        <v>0</v>
      </c>
    </row>
    <row r="653" spans="8:53" x14ac:dyDescent="0.25">
      <c r="H653">
        <v>71</v>
      </c>
      <c r="I653">
        <v>155</v>
      </c>
      <c r="J653">
        <v>70</v>
      </c>
      <c r="K653">
        <v>80</v>
      </c>
      <c r="L653">
        <f t="shared" si="28"/>
        <v>1435</v>
      </c>
      <c r="N653">
        <v>80</v>
      </c>
      <c r="O653">
        <f t="shared" si="29"/>
        <v>367430</v>
      </c>
      <c r="AA653">
        <v>394</v>
      </c>
      <c r="AB653">
        <v>0</v>
      </c>
    </row>
    <row r="654" spans="8:53" x14ac:dyDescent="0.25">
      <c r="H654">
        <v>71</v>
      </c>
      <c r="I654">
        <v>155</v>
      </c>
      <c r="J654">
        <v>70</v>
      </c>
      <c r="K654">
        <v>80</v>
      </c>
      <c r="L654">
        <f t="shared" si="28"/>
        <v>1435</v>
      </c>
      <c r="N654">
        <v>80</v>
      </c>
      <c r="O654">
        <f t="shared" si="29"/>
        <v>367430</v>
      </c>
      <c r="AA654">
        <v>344</v>
      </c>
      <c r="AB654">
        <v>0</v>
      </c>
    </row>
    <row r="655" spans="8:53" x14ac:dyDescent="0.25">
      <c r="H655">
        <v>71</v>
      </c>
      <c r="I655">
        <v>155</v>
      </c>
      <c r="J655">
        <v>120</v>
      </c>
      <c r="K655">
        <v>80</v>
      </c>
      <c r="L655">
        <f t="shared" si="28"/>
        <v>1435</v>
      </c>
      <c r="N655">
        <v>80</v>
      </c>
      <c r="O655">
        <f t="shared" si="29"/>
        <v>367480</v>
      </c>
      <c r="AA655">
        <v>319</v>
      </c>
      <c r="AB655">
        <v>0</v>
      </c>
    </row>
    <row r="656" spans="8:53" x14ac:dyDescent="0.25">
      <c r="AA656">
        <v>319</v>
      </c>
      <c r="AB656">
        <v>0</v>
      </c>
    </row>
    <row r="657" spans="27:28" x14ac:dyDescent="0.25">
      <c r="AA657">
        <v>369</v>
      </c>
      <c r="AB657">
        <v>0</v>
      </c>
    </row>
    <row r="658" spans="27:28" x14ac:dyDescent="0.25">
      <c r="AA658">
        <v>23</v>
      </c>
      <c r="AB658">
        <v>1</v>
      </c>
    </row>
    <row r="659" spans="27:28" x14ac:dyDescent="0.25">
      <c r="AA659">
        <v>23</v>
      </c>
      <c r="AB659">
        <v>1</v>
      </c>
    </row>
    <row r="660" spans="27:28" x14ac:dyDescent="0.25">
      <c r="AA660">
        <v>23</v>
      </c>
      <c r="AB660">
        <v>1</v>
      </c>
    </row>
  </sheetData>
  <autoFilter ref="A31:AB498" xr:uid="{587C4808-56A1-44C5-B8F6-88ED5E3A8645}">
    <filterColumn colId="0">
      <filters>
        <filter val="Ch 1"/>
      </filters>
    </filterColumn>
  </autoFilter>
  <conditionalFormatting sqref="AA32:AA34 AA38:AA340">
    <cfRule type="cellIs" dxfId="5" priority="3" operator="equal">
      <formula>$W$38</formula>
    </cfRule>
  </conditionalFormatting>
  <conditionalFormatting sqref="AA344:AA346">
    <cfRule type="cellIs" dxfId="4" priority="2" operator="equal">
      <formula>$W$38</formula>
    </cfRule>
  </conditionalFormatting>
  <conditionalFormatting sqref="AC32:AC34 AC38:AC40 AC44:AC46 AC50:AC52 AC56:AC59 AC63:AC65 AC69:AC71 AC75:AC77 AC82:AC84 AC89:AC91 AC96:AC98 AC102:AC104 AC109:AC112 AC116:AC118 AC122:AC124 AC128:AC130 AC134:AC136 AC140:AC142 AC146:AC148 AC152:AC154 AC158:AC160 AC164:AC166 AC170:AC172 AC176:AC178 AC182:AC184 AC188:AC190 AC194:AC196 AC200:AC202 AC206:AC208 AC212:AC214 AC218:AC220 AC224:AC226 AC229:AC231 AC235:AC237 AC241:AC243 AC247:AC249 AC253:AC255 AC259:AC261 AC265:AC267 AC271:AC273 AC277:AC279 AC283:AC285 AC289:AC291 AC295:AC297 AC302:AC304 AC308:AC310 AC314:AC316 AC320:AC322 AC326:AC328 AC332:AC334 AC338:AC340 AC344:AC346">
    <cfRule type="cellIs" dxfId="3" priority="1" operator="equal">
      <formula>$W$38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7530-A1F5-42A7-8F07-2424A9899790}">
  <dimension ref="A1:I212"/>
  <sheetViews>
    <sheetView workbookViewId="0">
      <selection activeCell="I105" sqref="I105"/>
    </sheetView>
  </sheetViews>
  <sheetFormatPr defaultRowHeight="15" x14ac:dyDescent="0.25"/>
  <sheetData>
    <row r="1" spans="1:4" x14ac:dyDescent="0.25">
      <c r="A1" t="s">
        <v>306</v>
      </c>
      <c r="B1" t="s">
        <v>307</v>
      </c>
      <c r="C1" t="s">
        <v>333</v>
      </c>
      <c r="D1" t="s">
        <v>632</v>
      </c>
    </row>
    <row r="2" spans="1:4" x14ac:dyDescent="0.25">
      <c r="A2">
        <v>66</v>
      </c>
      <c r="B2">
        <v>200</v>
      </c>
      <c r="C2">
        <v>0.6</v>
      </c>
      <c r="D2">
        <f t="shared" ref="D2:D33" si="0">(A2-66)*256+B2</f>
        <v>200</v>
      </c>
    </row>
    <row r="3" spans="1:4" x14ac:dyDescent="0.25">
      <c r="A3">
        <v>67</v>
      </c>
      <c r="B3">
        <v>250</v>
      </c>
      <c r="C3">
        <v>1</v>
      </c>
      <c r="D3">
        <f t="shared" si="0"/>
        <v>506</v>
      </c>
    </row>
    <row r="4" spans="1:4" x14ac:dyDescent="0.25">
      <c r="A4">
        <v>67</v>
      </c>
      <c r="B4">
        <v>150</v>
      </c>
      <c r="C4">
        <v>1</v>
      </c>
      <c r="D4">
        <f t="shared" si="0"/>
        <v>406</v>
      </c>
    </row>
    <row r="5" spans="1:4" x14ac:dyDescent="0.25">
      <c r="A5">
        <v>68</v>
      </c>
      <c r="B5">
        <v>150</v>
      </c>
      <c r="C5">
        <v>1.7</v>
      </c>
      <c r="D5">
        <f t="shared" si="0"/>
        <v>662</v>
      </c>
    </row>
    <row r="6" spans="1:4" x14ac:dyDescent="0.25">
      <c r="A6">
        <v>68</v>
      </c>
      <c r="B6">
        <v>212</v>
      </c>
      <c r="C6">
        <v>2.2000000000000002</v>
      </c>
      <c r="D6">
        <f t="shared" si="0"/>
        <v>724</v>
      </c>
    </row>
    <row r="7" spans="1:4" x14ac:dyDescent="0.25">
      <c r="A7">
        <v>69</v>
      </c>
      <c r="B7">
        <v>22</v>
      </c>
      <c r="C7">
        <v>2.9</v>
      </c>
      <c r="D7">
        <f t="shared" si="0"/>
        <v>790</v>
      </c>
    </row>
    <row r="8" spans="1:4" x14ac:dyDescent="0.25">
      <c r="A8">
        <v>69</v>
      </c>
      <c r="B8">
        <v>15</v>
      </c>
      <c r="C8">
        <v>2.9</v>
      </c>
      <c r="D8">
        <f t="shared" si="0"/>
        <v>783</v>
      </c>
    </row>
    <row r="9" spans="1:4" x14ac:dyDescent="0.25">
      <c r="A9">
        <v>69</v>
      </c>
      <c r="B9">
        <v>65</v>
      </c>
      <c r="C9">
        <v>3.6</v>
      </c>
      <c r="D9">
        <f t="shared" si="0"/>
        <v>833</v>
      </c>
    </row>
    <row r="10" spans="1:4" x14ac:dyDescent="0.25">
      <c r="A10">
        <v>69</v>
      </c>
      <c r="B10">
        <v>72</v>
      </c>
      <c r="C10">
        <v>3.6</v>
      </c>
      <c r="D10">
        <f t="shared" si="0"/>
        <v>840</v>
      </c>
    </row>
    <row r="11" spans="1:4" x14ac:dyDescent="0.25">
      <c r="A11">
        <v>69</v>
      </c>
      <c r="B11">
        <v>109</v>
      </c>
      <c r="C11">
        <v>4.3</v>
      </c>
      <c r="D11">
        <f t="shared" si="0"/>
        <v>877</v>
      </c>
    </row>
    <row r="12" spans="1:4" x14ac:dyDescent="0.25">
      <c r="A12">
        <v>69</v>
      </c>
      <c r="B12">
        <v>134</v>
      </c>
      <c r="C12">
        <v>4.8</v>
      </c>
      <c r="D12">
        <f t="shared" si="0"/>
        <v>902</v>
      </c>
    </row>
    <row r="13" spans="1:4" x14ac:dyDescent="0.25">
      <c r="A13">
        <v>69</v>
      </c>
      <c r="B13">
        <v>131</v>
      </c>
      <c r="C13">
        <v>4.8</v>
      </c>
      <c r="D13">
        <f t="shared" si="0"/>
        <v>899</v>
      </c>
    </row>
    <row r="14" spans="1:4" x14ac:dyDescent="0.25">
      <c r="A14">
        <v>69</v>
      </c>
      <c r="B14">
        <v>159</v>
      </c>
      <c r="C14">
        <v>5.6</v>
      </c>
      <c r="D14">
        <f t="shared" si="0"/>
        <v>927</v>
      </c>
    </row>
    <row r="15" spans="1:4" x14ac:dyDescent="0.25">
      <c r="A15">
        <v>69</v>
      </c>
      <c r="B15">
        <v>184</v>
      </c>
      <c r="C15">
        <v>6.4</v>
      </c>
      <c r="D15">
        <f t="shared" si="0"/>
        <v>952</v>
      </c>
    </row>
    <row r="16" spans="1:4" x14ac:dyDescent="0.25">
      <c r="A16">
        <v>69</v>
      </c>
      <c r="B16">
        <v>203</v>
      </c>
      <c r="C16">
        <v>7.1</v>
      </c>
      <c r="D16">
        <f t="shared" si="0"/>
        <v>971</v>
      </c>
    </row>
    <row r="17" spans="1:4" x14ac:dyDescent="0.25">
      <c r="A17">
        <v>69</v>
      </c>
      <c r="B17">
        <v>225</v>
      </c>
      <c r="C17">
        <v>7.6</v>
      </c>
      <c r="D17">
        <f t="shared" si="0"/>
        <v>993</v>
      </c>
    </row>
    <row r="18" spans="1:4" x14ac:dyDescent="0.25">
      <c r="A18">
        <v>69</v>
      </c>
      <c r="B18">
        <v>221</v>
      </c>
      <c r="C18">
        <v>7.6</v>
      </c>
      <c r="D18">
        <f t="shared" si="0"/>
        <v>989</v>
      </c>
    </row>
    <row r="19" spans="1:4" x14ac:dyDescent="0.25">
      <c r="A19">
        <v>69</v>
      </c>
      <c r="B19">
        <v>250</v>
      </c>
      <c r="C19">
        <v>8.5</v>
      </c>
      <c r="D19">
        <f t="shared" si="0"/>
        <v>1018</v>
      </c>
    </row>
    <row r="20" spans="1:4" x14ac:dyDescent="0.25">
      <c r="A20">
        <v>70</v>
      </c>
      <c r="B20">
        <v>12</v>
      </c>
      <c r="C20">
        <v>9.4</v>
      </c>
      <c r="D20">
        <f t="shared" si="0"/>
        <v>1036</v>
      </c>
    </row>
    <row r="21" spans="1:4" x14ac:dyDescent="0.25">
      <c r="A21">
        <v>70</v>
      </c>
      <c r="B21">
        <v>11</v>
      </c>
      <c r="C21">
        <v>9.4</v>
      </c>
      <c r="D21">
        <f t="shared" si="0"/>
        <v>1035</v>
      </c>
    </row>
    <row r="22" spans="1:4" x14ac:dyDescent="0.25">
      <c r="A22">
        <v>70</v>
      </c>
      <c r="B22">
        <v>32</v>
      </c>
      <c r="C22">
        <v>10.7</v>
      </c>
      <c r="D22">
        <f t="shared" si="0"/>
        <v>1056</v>
      </c>
    </row>
    <row r="23" spans="1:4" x14ac:dyDescent="0.25">
      <c r="A23">
        <v>70</v>
      </c>
      <c r="B23">
        <v>43</v>
      </c>
      <c r="C23">
        <v>11.5</v>
      </c>
      <c r="D23">
        <f t="shared" si="0"/>
        <v>1067</v>
      </c>
    </row>
    <row r="24" spans="1:4" x14ac:dyDescent="0.25">
      <c r="A24">
        <v>70</v>
      </c>
      <c r="B24">
        <v>59</v>
      </c>
      <c r="C24">
        <v>12.6</v>
      </c>
      <c r="D24">
        <f t="shared" si="0"/>
        <v>1083</v>
      </c>
    </row>
    <row r="25" spans="1:4" x14ac:dyDescent="0.25">
      <c r="A25">
        <v>70</v>
      </c>
      <c r="B25">
        <v>61</v>
      </c>
      <c r="C25">
        <v>12.6</v>
      </c>
      <c r="D25">
        <f t="shared" si="0"/>
        <v>1085</v>
      </c>
    </row>
    <row r="26" spans="1:4" x14ac:dyDescent="0.25">
      <c r="A26">
        <v>70</v>
      </c>
      <c r="B26">
        <v>73</v>
      </c>
      <c r="C26">
        <v>13.3</v>
      </c>
      <c r="D26">
        <f t="shared" si="0"/>
        <v>1097</v>
      </c>
    </row>
    <row r="27" spans="1:4" x14ac:dyDescent="0.25">
      <c r="A27">
        <v>70</v>
      </c>
      <c r="B27">
        <v>75</v>
      </c>
      <c r="C27">
        <v>13.3</v>
      </c>
      <c r="D27">
        <f t="shared" si="0"/>
        <v>1099</v>
      </c>
    </row>
    <row r="28" spans="1:4" x14ac:dyDescent="0.25">
      <c r="A28">
        <v>70</v>
      </c>
      <c r="B28">
        <v>73</v>
      </c>
      <c r="C28">
        <v>13.3</v>
      </c>
      <c r="D28">
        <f t="shared" si="0"/>
        <v>1097</v>
      </c>
    </row>
    <row r="29" spans="1:4" x14ac:dyDescent="0.25">
      <c r="A29">
        <v>70</v>
      </c>
      <c r="B29">
        <v>93</v>
      </c>
      <c r="C29">
        <v>14.5</v>
      </c>
      <c r="D29">
        <f t="shared" si="0"/>
        <v>1117</v>
      </c>
    </row>
    <row r="30" spans="1:4" x14ac:dyDescent="0.25">
      <c r="A30">
        <v>70</v>
      </c>
      <c r="B30">
        <v>120</v>
      </c>
      <c r="C30">
        <v>16.3</v>
      </c>
      <c r="D30">
        <f t="shared" si="0"/>
        <v>1144</v>
      </c>
    </row>
    <row r="31" spans="1:4" x14ac:dyDescent="0.25">
      <c r="A31">
        <v>70</v>
      </c>
      <c r="B31">
        <v>142</v>
      </c>
      <c r="C31">
        <v>18.399999999999999</v>
      </c>
      <c r="D31">
        <f t="shared" si="0"/>
        <v>1166</v>
      </c>
    </row>
    <row r="32" spans="1:4" x14ac:dyDescent="0.25">
      <c r="A32">
        <v>70</v>
      </c>
      <c r="B32">
        <v>155</v>
      </c>
      <c r="C32">
        <v>20.5</v>
      </c>
      <c r="D32">
        <f t="shared" si="0"/>
        <v>1179</v>
      </c>
    </row>
    <row r="33" spans="1:4" x14ac:dyDescent="0.25">
      <c r="A33">
        <v>70</v>
      </c>
      <c r="B33">
        <v>173</v>
      </c>
      <c r="C33">
        <v>22.8</v>
      </c>
      <c r="D33">
        <f t="shared" si="0"/>
        <v>1197</v>
      </c>
    </row>
    <row r="34" spans="1:4" x14ac:dyDescent="0.25">
      <c r="A34">
        <v>70</v>
      </c>
      <c r="B34">
        <v>186</v>
      </c>
      <c r="C34">
        <v>24.5</v>
      </c>
      <c r="D34">
        <f t="shared" ref="D34:D65" si="1">(A34-66)*256+B34</f>
        <v>1210</v>
      </c>
    </row>
    <row r="35" spans="1:4" x14ac:dyDescent="0.25">
      <c r="A35">
        <v>70</v>
      </c>
      <c r="B35">
        <v>187</v>
      </c>
      <c r="C35">
        <v>24.5</v>
      </c>
      <c r="D35">
        <f t="shared" si="1"/>
        <v>1211</v>
      </c>
    </row>
    <row r="36" spans="1:4" x14ac:dyDescent="0.25">
      <c r="A36">
        <v>70</v>
      </c>
      <c r="B36">
        <v>201</v>
      </c>
      <c r="C36">
        <v>26.4</v>
      </c>
      <c r="D36">
        <f t="shared" si="1"/>
        <v>1225</v>
      </c>
    </row>
    <row r="37" spans="1:4" x14ac:dyDescent="0.25">
      <c r="A37">
        <v>70</v>
      </c>
      <c r="B37">
        <v>221</v>
      </c>
      <c r="C37">
        <v>29</v>
      </c>
      <c r="D37">
        <f t="shared" si="1"/>
        <v>1245</v>
      </c>
    </row>
    <row r="38" spans="1:4" x14ac:dyDescent="0.25">
      <c r="A38">
        <v>70</v>
      </c>
      <c r="B38">
        <v>232</v>
      </c>
      <c r="C38">
        <v>30.4</v>
      </c>
      <c r="D38">
        <f t="shared" si="1"/>
        <v>1256</v>
      </c>
    </row>
    <row r="39" spans="1:4" x14ac:dyDescent="0.25">
      <c r="A39">
        <v>70</v>
      </c>
      <c r="B39">
        <v>233</v>
      </c>
      <c r="C39">
        <v>30.4</v>
      </c>
      <c r="D39">
        <f t="shared" si="1"/>
        <v>1257</v>
      </c>
    </row>
    <row r="40" spans="1:4" x14ac:dyDescent="0.25">
      <c r="A40">
        <v>70</v>
      </c>
      <c r="B40">
        <v>232</v>
      </c>
      <c r="C40">
        <v>30.4</v>
      </c>
      <c r="D40">
        <f t="shared" si="1"/>
        <v>1256</v>
      </c>
    </row>
    <row r="41" spans="1:4" x14ac:dyDescent="0.25">
      <c r="A41">
        <v>70</v>
      </c>
      <c r="B41">
        <v>245</v>
      </c>
      <c r="C41">
        <v>32</v>
      </c>
      <c r="D41">
        <f t="shared" si="1"/>
        <v>1269</v>
      </c>
    </row>
    <row r="42" spans="1:4" x14ac:dyDescent="0.25">
      <c r="A42">
        <v>71</v>
      </c>
      <c r="B42">
        <v>4</v>
      </c>
      <c r="C42">
        <v>34.6</v>
      </c>
      <c r="D42">
        <f t="shared" si="1"/>
        <v>1284</v>
      </c>
    </row>
    <row r="43" spans="1:4" x14ac:dyDescent="0.25">
      <c r="A43">
        <v>71</v>
      </c>
      <c r="B43">
        <v>13</v>
      </c>
      <c r="C43">
        <v>36.799999999999997</v>
      </c>
      <c r="D43">
        <f t="shared" si="1"/>
        <v>1293</v>
      </c>
    </row>
    <row r="44" spans="1:4" x14ac:dyDescent="0.25">
      <c r="A44">
        <v>71</v>
      </c>
      <c r="B44">
        <v>22</v>
      </c>
      <c r="C44">
        <v>39</v>
      </c>
      <c r="D44">
        <f t="shared" si="1"/>
        <v>1302</v>
      </c>
    </row>
    <row r="45" spans="1:4" x14ac:dyDescent="0.25">
      <c r="A45">
        <v>71</v>
      </c>
      <c r="B45">
        <v>30</v>
      </c>
      <c r="C45">
        <v>41.3</v>
      </c>
      <c r="D45">
        <f t="shared" si="1"/>
        <v>1310</v>
      </c>
    </row>
    <row r="46" spans="1:4" x14ac:dyDescent="0.25">
      <c r="A46">
        <v>71</v>
      </c>
      <c r="B46">
        <v>39</v>
      </c>
      <c r="C46">
        <v>43.4</v>
      </c>
      <c r="D46">
        <f t="shared" si="1"/>
        <v>1319</v>
      </c>
    </row>
    <row r="47" spans="1:4" x14ac:dyDescent="0.25">
      <c r="A47">
        <v>71</v>
      </c>
      <c r="B47">
        <v>48</v>
      </c>
      <c r="C47">
        <v>45.8</v>
      </c>
      <c r="D47">
        <f t="shared" si="1"/>
        <v>1328</v>
      </c>
    </row>
    <row r="48" spans="1:4" x14ac:dyDescent="0.25">
      <c r="A48">
        <v>71</v>
      </c>
      <c r="B48">
        <v>54</v>
      </c>
      <c r="C48">
        <v>47.3</v>
      </c>
      <c r="D48">
        <f t="shared" si="1"/>
        <v>1334</v>
      </c>
    </row>
    <row r="49" spans="1:4" x14ac:dyDescent="0.25">
      <c r="A49">
        <v>71</v>
      </c>
      <c r="B49">
        <v>61</v>
      </c>
      <c r="C49">
        <v>48.9</v>
      </c>
      <c r="D49">
        <f t="shared" si="1"/>
        <v>1341</v>
      </c>
    </row>
    <row r="50" spans="1:4" x14ac:dyDescent="0.25">
      <c r="A50">
        <v>71</v>
      </c>
      <c r="B50">
        <v>66</v>
      </c>
      <c r="C50">
        <v>50.5</v>
      </c>
      <c r="D50">
        <f t="shared" si="1"/>
        <v>1346</v>
      </c>
    </row>
    <row r="51" spans="1:4" x14ac:dyDescent="0.25">
      <c r="A51">
        <v>71</v>
      </c>
      <c r="B51">
        <v>74</v>
      </c>
      <c r="C51">
        <v>52.5</v>
      </c>
      <c r="D51">
        <f t="shared" si="1"/>
        <v>1354</v>
      </c>
    </row>
    <row r="52" spans="1:4" x14ac:dyDescent="0.25">
      <c r="A52">
        <v>71</v>
      </c>
      <c r="B52">
        <v>75</v>
      </c>
      <c r="C52">
        <v>52.5</v>
      </c>
      <c r="D52">
        <f t="shared" si="1"/>
        <v>1355</v>
      </c>
    </row>
    <row r="53" spans="1:4" x14ac:dyDescent="0.25">
      <c r="A53">
        <v>71</v>
      </c>
      <c r="B53">
        <v>86</v>
      </c>
      <c r="C53">
        <v>55.4</v>
      </c>
      <c r="D53">
        <f t="shared" si="1"/>
        <v>1366</v>
      </c>
    </row>
    <row r="54" spans="1:4" x14ac:dyDescent="0.25">
      <c r="A54">
        <v>71</v>
      </c>
      <c r="B54">
        <v>98</v>
      </c>
      <c r="C54">
        <v>58.7</v>
      </c>
      <c r="D54">
        <f t="shared" si="1"/>
        <v>1378</v>
      </c>
    </row>
    <row r="55" spans="1:4" x14ac:dyDescent="0.25">
      <c r="A55">
        <v>71</v>
      </c>
      <c r="B55">
        <v>109</v>
      </c>
      <c r="C55">
        <v>61.4</v>
      </c>
      <c r="D55">
        <f t="shared" si="1"/>
        <v>1389</v>
      </c>
    </row>
    <row r="56" spans="1:4" x14ac:dyDescent="0.25">
      <c r="A56">
        <v>71</v>
      </c>
      <c r="B56">
        <v>117</v>
      </c>
      <c r="C56">
        <v>63.5</v>
      </c>
      <c r="D56">
        <f t="shared" si="1"/>
        <v>1397</v>
      </c>
    </row>
    <row r="57" spans="1:4" x14ac:dyDescent="0.25">
      <c r="A57">
        <v>71</v>
      </c>
      <c r="B57">
        <v>127</v>
      </c>
      <c r="C57">
        <v>66.2</v>
      </c>
      <c r="D57">
        <f t="shared" si="1"/>
        <v>1407</v>
      </c>
    </row>
    <row r="58" spans="1:4" x14ac:dyDescent="0.25">
      <c r="A58">
        <v>71</v>
      </c>
      <c r="B58">
        <v>128</v>
      </c>
      <c r="C58">
        <v>66.2</v>
      </c>
      <c r="D58">
        <f t="shared" si="1"/>
        <v>1408</v>
      </c>
    </row>
    <row r="59" spans="1:4" x14ac:dyDescent="0.25">
      <c r="A59">
        <v>71</v>
      </c>
      <c r="B59">
        <v>132</v>
      </c>
      <c r="C59">
        <v>68.5</v>
      </c>
      <c r="D59">
        <f t="shared" si="1"/>
        <v>1412</v>
      </c>
    </row>
    <row r="60" spans="1:4" x14ac:dyDescent="0.25">
      <c r="A60">
        <v>71</v>
      </c>
      <c r="B60">
        <v>136</v>
      </c>
      <c r="C60">
        <v>70.400000000000006</v>
      </c>
      <c r="D60">
        <f t="shared" si="1"/>
        <v>1416</v>
      </c>
    </row>
    <row r="61" spans="1:4" x14ac:dyDescent="0.25">
      <c r="A61">
        <v>71</v>
      </c>
      <c r="B61">
        <v>141</v>
      </c>
      <c r="C61">
        <v>73.3</v>
      </c>
      <c r="D61">
        <f t="shared" si="1"/>
        <v>1421</v>
      </c>
    </row>
    <row r="62" spans="1:4" x14ac:dyDescent="0.25">
      <c r="A62">
        <v>71</v>
      </c>
      <c r="B62">
        <v>144</v>
      </c>
      <c r="C62">
        <v>74.3</v>
      </c>
      <c r="D62">
        <f t="shared" si="1"/>
        <v>1424</v>
      </c>
    </row>
    <row r="63" spans="1:4" x14ac:dyDescent="0.25">
      <c r="A63">
        <v>71</v>
      </c>
      <c r="B63">
        <v>146</v>
      </c>
      <c r="C63">
        <v>75.7</v>
      </c>
      <c r="D63">
        <f t="shared" si="1"/>
        <v>1426</v>
      </c>
    </row>
    <row r="64" spans="1:4" x14ac:dyDescent="0.25">
      <c r="A64">
        <v>71</v>
      </c>
      <c r="B64">
        <v>150</v>
      </c>
      <c r="C64">
        <v>77.5</v>
      </c>
      <c r="D64">
        <f t="shared" si="1"/>
        <v>1430</v>
      </c>
    </row>
    <row r="65" spans="1:5" x14ac:dyDescent="0.25">
      <c r="A65">
        <v>71</v>
      </c>
      <c r="B65">
        <v>155</v>
      </c>
      <c r="C65">
        <v>80</v>
      </c>
      <c r="D65">
        <f t="shared" si="1"/>
        <v>1435</v>
      </c>
    </row>
    <row r="67" spans="1:5" x14ac:dyDescent="0.25">
      <c r="A67" t="s">
        <v>306</v>
      </c>
      <c r="B67" t="s">
        <v>307</v>
      </c>
      <c r="C67" t="s">
        <v>308</v>
      </c>
      <c r="D67" t="s">
        <v>333</v>
      </c>
      <c r="E67" t="s">
        <v>631</v>
      </c>
    </row>
    <row r="68" spans="1:5" x14ac:dyDescent="0.25">
      <c r="A68">
        <v>66</v>
      </c>
      <c r="B68">
        <v>200</v>
      </c>
      <c r="C68">
        <v>0</v>
      </c>
      <c r="D68">
        <v>0.6</v>
      </c>
      <c r="E68">
        <f t="shared" ref="E68:E99" si="2">(A68-66)*65536+B68*256+C68</f>
        <v>51200</v>
      </c>
    </row>
    <row r="69" spans="1:5" x14ac:dyDescent="0.25">
      <c r="A69">
        <v>67</v>
      </c>
      <c r="B69">
        <v>250</v>
      </c>
      <c r="C69">
        <v>0</v>
      </c>
      <c r="D69">
        <v>1</v>
      </c>
      <c r="E69">
        <f t="shared" si="2"/>
        <v>129536</v>
      </c>
    </row>
    <row r="70" spans="1:5" x14ac:dyDescent="0.25">
      <c r="A70">
        <v>67</v>
      </c>
      <c r="B70">
        <v>150</v>
      </c>
      <c r="C70">
        <v>0</v>
      </c>
      <c r="D70">
        <v>1</v>
      </c>
      <c r="E70">
        <f t="shared" si="2"/>
        <v>103936</v>
      </c>
    </row>
    <row r="71" spans="1:5" x14ac:dyDescent="0.25">
      <c r="A71">
        <v>68</v>
      </c>
      <c r="B71">
        <v>150</v>
      </c>
      <c r="C71">
        <v>0</v>
      </c>
      <c r="D71">
        <v>1.7</v>
      </c>
      <c r="E71">
        <f t="shared" si="2"/>
        <v>169472</v>
      </c>
    </row>
    <row r="72" spans="1:5" x14ac:dyDescent="0.25">
      <c r="A72">
        <v>68</v>
      </c>
      <c r="B72">
        <v>212</v>
      </c>
      <c r="C72">
        <v>128</v>
      </c>
      <c r="D72">
        <v>2.2000000000000002</v>
      </c>
      <c r="E72">
        <f t="shared" si="2"/>
        <v>185472</v>
      </c>
    </row>
    <row r="73" spans="1:5" x14ac:dyDescent="0.25">
      <c r="A73">
        <v>69</v>
      </c>
      <c r="B73">
        <v>22</v>
      </c>
      <c r="C73">
        <v>0</v>
      </c>
      <c r="D73">
        <v>2.9</v>
      </c>
      <c r="E73">
        <f t="shared" si="2"/>
        <v>202240</v>
      </c>
    </row>
    <row r="74" spans="1:5" x14ac:dyDescent="0.25">
      <c r="A74">
        <v>69</v>
      </c>
      <c r="B74">
        <v>15</v>
      </c>
      <c r="C74">
        <v>192</v>
      </c>
      <c r="D74">
        <v>2.9</v>
      </c>
      <c r="E74">
        <f t="shared" si="2"/>
        <v>200640</v>
      </c>
    </row>
    <row r="75" spans="1:5" x14ac:dyDescent="0.25">
      <c r="A75">
        <v>69</v>
      </c>
      <c r="B75">
        <v>65</v>
      </c>
      <c r="C75">
        <v>192</v>
      </c>
      <c r="D75">
        <v>3.6</v>
      </c>
      <c r="E75">
        <f t="shared" si="2"/>
        <v>213440</v>
      </c>
    </row>
    <row r="76" spans="1:5" x14ac:dyDescent="0.25">
      <c r="A76">
        <v>69</v>
      </c>
      <c r="B76">
        <v>72</v>
      </c>
      <c r="C76">
        <v>0</v>
      </c>
      <c r="D76">
        <v>3.6</v>
      </c>
      <c r="E76">
        <f t="shared" si="2"/>
        <v>215040</v>
      </c>
    </row>
    <row r="77" spans="1:5" x14ac:dyDescent="0.25">
      <c r="A77">
        <v>69</v>
      </c>
      <c r="B77">
        <v>109</v>
      </c>
      <c r="C77">
        <v>128</v>
      </c>
      <c r="D77">
        <v>4.3</v>
      </c>
      <c r="E77">
        <f t="shared" si="2"/>
        <v>224640</v>
      </c>
    </row>
    <row r="78" spans="1:5" x14ac:dyDescent="0.25">
      <c r="A78">
        <v>69</v>
      </c>
      <c r="B78">
        <v>134</v>
      </c>
      <c r="C78">
        <v>96</v>
      </c>
      <c r="D78">
        <v>4.8</v>
      </c>
      <c r="E78">
        <f t="shared" si="2"/>
        <v>231008</v>
      </c>
    </row>
    <row r="79" spans="1:5" x14ac:dyDescent="0.25">
      <c r="A79">
        <v>69</v>
      </c>
      <c r="B79">
        <v>131</v>
      </c>
      <c r="C79">
        <v>64</v>
      </c>
      <c r="D79">
        <v>4.8</v>
      </c>
      <c r="E79">
        <f t="shared" si="2"/>
        <v>230208</v>
      </c>
    </row>
    <row r="80" spans="1:5" x14ac:dyDescent="0.25">
      <c r="A80">
        <v>69</v>
      </c>
      <c r="B80">
        <v>159</v>
      </c>
      <c r="C80">
        <v>96</v>
      </c>
      <c r="D80">
        <v>5.6</v>
      </c>
      <c r="E80">
        <f t="shared" si="2"/>
        <v>237408</v>
      </c>
    </row>
    <row r="81" spans="1:5" x14ac:dyDescent="0.25">
      <c r="A81">
        <v>69</v>
      </c>
      <c r="B81">
        <v>184</v>
      </c>
      <c r="C81">
        <v>96</v>
      </c>
      <c r="D81">
        <v>6.4</v>
      </c>
      <c r="E81">
        <f t="shared" si="2"/>
        <v>243808</v>
      </c>
    </row>
    <row r="82" spans="1:5" x14ac:dyDescent="0.25">
      <c r="A82">
        <v>69</v>
      </c>
      <c r="B82">
        <v>203</v>
      </c>
      <c r="C82">
        <v>32</v>
      </c>
      <c r="D82">
        <v>7.1</v>
      </c>
      <c r="E82">
        <f t="shared" si="2"/>
        <v>248608</v>
      </c>
    </row>
    <row r="83" spans="1:5" x14ac:dyDescent="0.25">
      <c r="A83">
        <v>69</v>
      </c>
      <c r="B83">
        <v>225</v>
      </c>
      <c r="C83">
        <v>0</v>
      </c>
      <c r="D83">
        <v>7.6</v>
      </c>
      <c r="E83">
        <f t="shared" si="2"/>
        <v>254208</v>
      </c>
    </row>
    <row r="84" spans="1:5" x14ac:dyDescent="0.25">
      <c r="A84">
        <v>69</v>
      </c>
      <c r="B84">
        <v>221</v>
      </c>
      <c r="C84">
        <v>224</v>
      </c>
      <c r="D84">
        <v>7.6</v>
      </c>
      <c r="E84">
        <f t="shared" si="2"/>
        <v>253408</v>
      </c>
    </row>
    <row r="85" spans="1:5" x14ac:dyDescent="0.25">
      <c r="A85">
        <v>69</v>
      </c>
      <c r="B85">
        <v>250</v>
      </c>
      <c r="C85">
        <v>0</v>
      </c>
      <c r="D85">
        <v>8.5</v>
      </c>
      <c r="E85">
        <f t="shared" si="2"/>
        <v>260608</v>
      </c>
    </row>
    <row r="86" spans="1:5" x14ac:dyDescent="0.25">
      <c r="A86">
        <v>70</v>
      </c>
      <c r="B86">
        <v>12</v>
      </c>
      <c r="C86">
        <v>160</v>
      </c>
      <c r="D86">
        <v>9.4</v>
      </c>
      <c r="E86">
        <f t="shared" si="2"/>
        <v>265376</v>
      </c>
    </row>
    <row r="87" spans="1:5" x14ac:dyDescent="0.25">
      <c r="A87">
        <v>70</v>
      </c>
      <c r="B87">
        <v>11</v>
      </c>
      <c r="C87">
        <v>16</v>
      </c>
      <c r="D87">
        <v>9.4</v>
      </c>
      <c r="E87">
        <f t="shared" si="2"/>
        <v>264976</v>
      </c>
    </row>
    <row r="88" spans="1:5" x14ac:dyDescent="0.25">
      <c r="A88">
        <v>70</v>
      </c>
      <c r="B88">
        <v>32</v>
      </c>
      <c r="C88">
        <v>240</v>
      </c>
      <c r="D88">
        <v>10.7</v>
      </c>
      <c r="E88">
        <f t="shared" si="2"/>
        <v>270576</v>
      </c>
    </row>
    <row r="89" spans="1:5" x14ac:dyDescent="0.25">
      <c r="A89">
        <v>70</v>
      </c>
      <c r="B89">
        <v>43</v>
      </c>
      <c r="C89">
        <v>224</v>
      </c>
      <c r="D89">
        <v>11.5</v>
      </c>
      <c r="E89">
        <f t="shared" si="2"/>
        <v>273376</v>
      </c>
    </row>
    <row r="90" spans="1:5" x14ac:dyDescent="0.25">
      <c r="A90">
        <v>70</v>
      </c>
      <c r="B90">
        <v>59</v>
      </c>
      <c r="C90">
        <v>128</v>
      </c>
      <c r="D90">
        <v>12.6</v>
      </c>
      <c r="E90">
        <f t="shared" si="2"/>
        <v>277376</v>
      </c>
    </row>
    <row r="91" spans="1:5" x14ac:dyDescent="0.25">
      <c r="A91">
        <v>70</v>
      </c>
      <c r="B91">
        <v>61</v>
      </c>
      <c r="C91">
        <v>16</v>
      </c>
      <c r="D91">
        <v>12.6</v>
      </c>
      <c r="E91">
        <f t="shared" si="2"/>
        <v>277776</v>
      </c>
    </row>
    <row r="92" spans="1:5" x14ac:dyDescent="0.25">
      <c r="A92">
        <v>70</v>
      </c>
      <c r="B92">
        <v>73</v>
      </c>
      <c r="C92">
        <v>144</v>
      </c>
      <c r="D92">
        <v>13.3</v>
      </c>
      <c r="E92">
        <f t="shared" si="2"/>
        <v>280976</v>
      </c>
    </row>
    <row r="93" spans="1:5" x14ac:dyDescent="0.25">
      <c r="A93">
        <v>70</v>
      </c>
      <c r="B93">
        <v>75</v>
      </c>
      <c r="C93">
        <v>32</v>
      </c>
      <c r="D93">
        <v>13.3</v>
      </c>
      <c r="E93">
        <f t="shared" si="2"/>
        <v>281376</v>
      </c>
    </row>
    <row r="94" spans="1:5" x14ac:dyDescent="0.25">
      <c r="A94">
        <v>70</v>
      </c>
      <c r="B94">
        <v>93</v>
      </c>
      <c r="C94">
        <v>224</v>
      </c>
      <c r="D94">
        <v>14.5</v>
      </c>
      <c r="E94">
        <f t="shared" si="2"/>
        <v>286176</v>
      </c>
    </row>
    <row r="95" spans="1:5" x14ac:dyDescent="0.25">
      <c r="A95">
        <v>70</v>
      </c>
      <c r="B95">
        <v>120</v>
      </c>
      <c r="C95">
        <v>112</v>
      </c>
      <c r="D95">
        <v>16.3</v>
      </c>
      <c r="E95">
        <f t="shared" si="2"/>
        <v>292976</v>
      </c>
    </row>
    <row r="96" spans="1:5" x14ac:dyDescent="0.25">
      <c r="A96">
        <v>70</v>
      </c>
      <c r="B96">
        <v>142</v>
      </c>
      <c r="C96">
        <v>48</v>
      </c>
      <c r="D96">
        <v>18.399999999999999</v>
      </c>
      <c r="E96">
        <f t="shared" si="2"/>
        <v>298544</v>
      </c>
    </row>
    <row r="97" spans="1:9" x14ac:dyDescent="0.25">
      <c r="A97">
        <v>70</v>
      </c>
      <c r="B97">
        <v>142</v>
      </c>
      <c r="C97">
        <v>248</v>
      </c>
      <c r="D97">
        <v>18.399999999999999</v>
      </c>
      <c r="E97">
        <f t="shared" si="2"/>
        <v>298744</v>
      </c>
    </row>
    <row r="98" spans="1:9" x14ac:dyDescent="0.25">
      <c r="A98">
        <v>70</v>
      </c>
      <c r="B98">
        <v>155</v>
      </c>
      <c r="C98">
        <v>120</v>
      </c>
      <c r="D98">
        <v>20.5</v>
      </c>
      <c r="E98">
        <f t="shared" si="2"/>
        <v>301944</v>
      </c>
    </row>
    <row r="99" spans="1:9" x14ac:dyDescent="0.25">
      <c r="A99">
        <v>70</v>
      </c>
      <c r="B99">
        <v>173</v>
      </c>
      <c r="C99">
        <v>112</v>
      </c>
      <c r="D99">
        <v>22.8</v>
      </c>
      <c r="E99">
        <f t="shared" si="2"/>
        <v>306544</v>
      </c>
    </row>
    <row r="100" spans="1:9" x14ac:dyDescent="0.25">
      <c r="A100">
        <v>70</v>
      </c>
      <c r="B100">
        <v>186</v>
      </c>
      <c r="C100">
        <v>184</v>
      </c>
      <c r="D100">
        <v>24.5</v>
      </c>
      <c r="E100">
        <f t="shared" ref="E100:E131" si="3">(A100-66)*65536+B100*256+C100</f>
        <v>309944</v>
      </c>
    </row>
    <row r="101" spans="1:9" x14ac:dyDescent="0.25">
      <c r="A101">
        <v>70</v>
      </c>
      <c r="B101">
        <v>187</v>
      </c>
      <c r="C101">
        <v>128</v>
      </c>
      <c r="D101">
        <v>24.5</v>
      </c>
      <c r="E101">
        <f t="shared" si="3"/>
        <v>310144</v>
      </c>
    </row>
    <row r="102" spans="1:9" x14ac:dyDescent="0.25">
      <c r="A102">
        <v>70</v>
      </c>
      <c r="B102">
        <v>201</v>
      </c>
      <c r="C102">
        <v>144</v>
      </c>
      <c r="D102">
        <v>26.4</v>
      </c>
      <c r="E102">
        <f t="shared" si="3"/>
        <v>313744</v>
      </c>
    </row>
    <row r="103" spans="1:9" x14ac:dyDescent="0.25">
      <c r="A103">
        <v>70</v>
      </c>
      <c r="B103">
        <v>221</v>
      </c>
      <c r="C103">
        <v>224</v>
      </c>
      <c r="D103">
        <v>29</v>
      </c>
      <c r="E103">
        <f t="shared" si="3"/>
        <v>318944</v>
      </c>
    </row>
    <row r="104" spans="1:9" x14ac:dyDescent="0.25">
      <c r="A104">
        <v>70</v>
      </c>
      <c r="B104">
        <v>232</v>
      </c>
      <c r="C104">
        <v>208</v>
      </c>
      <c r="D104">
        <v>30.4</v>
      </c>
      <c r="E104">
        <f t="shared" si="3"/>
        <v>321744</v>
      </c>
      <c r="I104" t="s">
        <v>639</v>
      </c>
    </row>
    <row r="105" spans="1:9" x14ac:dyDescent="0.25">
      <c r="A105">
        <v>70</v>
      </c>
      <c r="B105">
        <v>233</v>
      </c>
      <c r="C105">
        <v>152</v>
      </c>
      <c r="D105">
        <v>30.4</v>
      </c>
      <c r="E105">
        <f t="shared" si="3"/>
        <v>321944</v>
      </c>
    </row>
    <row r="106" spans="1:9" x14ac:dyDescent="0.25">
      <c r="A106">
        <v>70</v>
      </c>
      <c r="B106">
        <v>245</v>
      </c>
      <c r="C106">
        <v>80</v>
      </c>
      <c r="D106">
        <v>32</v>
      </c>
      <c r="E106">
        <f t="shared" si="3"/>
        <v>324944</v>
      </c>
    </row>
    <row r="107" spans="1:9" x14ac:dyDescent="0.25">
      <c r="A107">
        <v>71</v>
      </c>
      <c r="B107">
        <v>4</v>
      </c>
      <c r="C107">
        <v>108</v>
      </c>
      <c r="D107">
        <v>34.6</v>
      </c>
      <c r="E107">
        <f t="shared" si="3"/>
        <v>328812</v>
      </c>
    </row>
    <row r="108" spans="1:9" x14ac:dyDescent="0.25">
      <c r="A108">
        <v>71</v>
      </c>
      <c r="B108">
        <v>4</v>
      </c>
      <c r="C108">
        <v>208</v>
      </c>
      <c r="D108">
        <v>34.6</v>
      </c>
      <c r="E108">
        <f t="shared" si="3"/>
        <v>328912</v>
      </c>
    </row>
    <row r="109" spans="1:9" x14ac:dyDescent="0.25">
      <c r="A109">
        <v>71</v>
      </c>
      <c r="B109">
        <v>13</v>
      </c>
      <c r="C109">
        <v>104</v>
      </c>
      <c r="D109">
        <v>36.799999999999997</v>
      </c>
      <c r="E109">
        <f t="shared" si="3"/>
        <v>331112</v>
      </c>
    </row>
    <row r="110" spans="1:9" x14ac:dyDescent="0.25">
      <c r="A110">
        <v>71</v>
      </c>
      <c r="B110">
        <v>22</v>
      </c>
      <c r="C110">
        <v>0</v>
      </c>
      <c r="D110">
        <v>39</v>
      </c>
      <c r="E110">
        <f t="shared" si="3"/>
        <v>333312</v>
      </c>
    </row>
    <row r="111" spans="1:9" x14ac:dyDescent="0.25">
      <c r="A111">
        <v>71</v>
      </c>
      <c r="B111">
        <v>30</v>
      </c>
      <c r="C111">
        <v>252</v>
      </c>
      <c r="D111">
        <v>41.3</v>
      </c>
      <c r="E111">
        <f t="shared" si="3"/>
        <v>335612</v>
      </c>
    </row>
    <row r="112" spans="1:9" x14ac:dyDescent="0.25">
      <c r="A112">
        <v>71</v>
      </c>
      <c r="B112">
        <v>39</v>
      </c>
      <c r="C112">
        <v>48</v>
      </c>
      <c r="D112">
        <v>43.4</v>
      </c>
      <c r="E112">
        <f t="shared" si="3"/>
        <v>337712</v>
      </c>
    </row>
    <row r="113" spans="1:5" x14ac:dyDescent="0.25">
      <c r="A113">
        <v>71</v>
      </c>
      <c r="B113">
        <v>39</v>
      </c>
      <c r="C113">
        <v>148</v>
      </c>
      <c r="D113">
        <v>43.4</v>
      </c>
      <c r="E113">
        <f t="shared" si="3"/>
        <v>337812</v>
      </c>
    </row>
    <row r="114" spans="1:5" x14ac:dyDescent="0.25">
      <c r="A114">
        <v>71</v>
      </c>
      <c r="B114">
        <v>48</v>
      </c>
      <c r="C114">
        <v>244</v>
      </c>
      <c r="D114">
        <v>45.8</v>
      </c>
      <c r="E114">
        <f t="shared" si="3"/>
        <v>340212</v>
      </c>
    </row>
    <row r="115" spans="1:5" x14ac:dyDescent="0.25">
      <c r="A115">
        <v>71</v>
      </c>
      <c r="B115">
        <v>48</v>
      </c>
      <c r="C115">
        <v>144</v>
      </c>
      <c r="D115">
        <v>45.8</v>
      </c>
      <c r="E115">
        <f t="shared" si="3"/>
        <v>340112</v>
      </c>
    </row>
    <row r="116" spans="1:5" x14ac:dyDescent="0.25">
      <c r="A116">
        <v>71</v>
      </c>
      <c r="B116">
        <v>54</v>
      </c>
      <c r="C116">
        <v>108</v>
      </c>
      <c r="D116">
        <v>47.3</v>
      </c>
      <c r="E116">
        <f t="shared" si="3"/>
        <v>341612</v>
      </c>
    </row>
    <row r="117" spans="1:5" x14ac:dyDescent="0.25">
      <c r="A117">
        <v>71</v>
      </c>
      <c r="B117">
        <v>54</v>
      </c>
      <c r="C117">
        <v>8</v>
      </c>
      <c r="D117">
        <v>47.3</v>
      </c>
      <c r="E117">
        <f t="shared" si="3"/>
        <v>341512</v>
      </c>
    </row>
    <row r="118" spans="1:5" x14ac:dyDescent="0.25">
      <c r="A118">
        <v>71</v>
      </c>
      <c r="B118">
        <v>61</v>
      </c>
      <c r="C118">
        <v>16</v>
      </c>
      <c r="D118">
        <v>48.9</v>
      </c>
      <c r="E118">
        <f t="shared" si="3"/>
        <v>343312</v>
      </c>
    </row>
    <row r="119" spans="1:5" x14ac:dyDescent="0.25">
      <c r="A119">
        <v>71</v>
      </c>
      <c r="B119">
        <v>66</v>
      </c>
      <c r="C119">
        <v>236</v>
      </c>
      <c r="D119">
        <v>50.5</v>
      </c>
      <c r="E119">
        <f t="shared" si="3"/>
        <v>344812</v>
      </c>
    </row>
    <row r="120" spans="1:5" x14ac:dyDescent="0.25">
      <c r="A120">
        <v>71</v>
      </c>
      <c r="B120">
        <v>74</v>
      </c>
      <c r="C120">
        <v>188</v>
      </c>
      <c r="D120">
        <v>52.5</v>
      </c>
      <c r="E120">
        <f t="shared" si="3"/>
        <v>346812</v>
      </c>
    </row>
    <row r="121" spans="1:5" x14ac:dyDescent="0.25">
      <c r="A121">
        <v>71</v>
      </c>
      <c r="B121">
        <v>75</v>
      </c>
      <c r="C121">
        <v>32</v>
      </c>
      <c r="D121">
        <v>52.5</v>
      </c>
      <c r="E121">
        <f t="shared" si="3"/>
        <v>346912</v>
      </c>
    </row>
    <row r="122" spans="1:5" x14ac:dyDescent="0.25">
      <c r="A122">
        <v>71</v>
      </c>
      <c r="B122">
        <v>86</v>
      </c>
      <c r="C122">
        <v>16</v>
      </c>
      <c r="D122">
        <v>55.4</v>
      </c>
      <c r="E122">
        <f t="shared" si="3"/>
        <v>349712</v>
      </c>
    </row>
    <row r="123" spans="1:5" x14ac:dyDescent="0.25">
      <c r="A123">
        <v>71</v>
      </c>
      <c r="B123">
        <v>98</v>
      </c>
      <c r="C123">
        <v>244</v>
      </c>
      <c r="D123">
        <v>58.7</v>
      </c>
      <c r="E123">
        <f t="shared" si="3"/>
        <v>353012</v>
      </c>
    </row>
    <row r="124" spans="1:5" x14ac:dyDescent="0.25">
      <c r="A124">
        <v>71</v>
      </c>
      <c r="B124">
        <v>109</v>
      </c>
      <c r="C124">
        <v>128</v>
      </c>
      <c r="D124">
        <v>61.4</v>
      </c>
      <c r="E124">
        <f t="shared" si="3"/>
        <v>355712</v>
      </c>
    </row>
    <row r="125" spans="1:5" x14ac:dyDescent="0.25">
      <c r="A125">
        <v>71</v>
      </c>
      <c r="B125">
        <v>109</v>
      </c>
      <c r="C125">
        <v>228</v>
      </c>
      <c r="D125">
        <v>61.4</v>
      </c>
      <c r="E125">
        <f t="shared" si="3"/>
        <v>355812</v>
      </c>
    </row>
    <row r="126" spans="1:5" x14ac:dyDescent="0.25">
      <c r="A126">
        <v>71</v>
      </c>
      <c r="B126">
        <v>117</v>
      </c>
      <c r="C126">
        <v>180</v>
      </c>
      <c r="D126">
        <v>63.5</v>
      </c>
      <c r="E126">
        <f t="shared" si="3"/>
        <v>357812</v>
      </c>
    </row>
    <row r="127" spans="1:5" x14ac:dyDescent="0.25">
      <c r="A127">
        <v>71</v>
      </c>
      <c r="B127">
        <v>127</v>
      </c>
      <c r="C127">
        <v>220</v>
      </c>
      <c r="D127">
        <v>66.2</v>
      </c>
      <c r="E127">
        <f t="shared" si="3"/>
        <v>360412</v>
      </c>
    </row>
    <row r="128" spans="1:5" x14ac:dyDescent="0.25">
      <c r="A128">
        <v>71</v>
      </c>
      <c r="B128">
        <v>128</v>
      </c>
      <c r="C128">
        <v>32</v>
      </c>
      <c r="D128">
        <v>66.2</v>
      </c>
      <c r="E128">
        <f t="shared" si="3"/>
        <v>360480</v>
      </c>
    </row>
    <row r="129" spans="1:5" x14ac:dyDescent="0.25">
      <c r="A129">
        <v>71</v>
      </c>
      <c r="B129">
        <v>132</v>
      </c>
      <c r="C129">
        <v>158</v>
      </c>
      <c r="D129">
        <v>68.5</v>
      </c>
      <c r="E129">
        <f t="shared" si="3"/>
        <v>361630</v>
      </c>
    </row>
    <row r="130" spans="1:5" x14ac:dyDescent="0.25">
      <c r="A130">
        <v>71</v>
      </c>
      <c r="B130">
        <v>136</v>
      </c>
      <c r="C130">
        <v>134</v>
      </c>
      <c r="D130">
        <v>70.400000000000006</v>
      </c>
      <c r="E130">
        <f t="shared" si="3"/>
        <v>362630</v>
      </c>
    </row>
    <row r="131" spans="1:5" x14ac:dyDescent="0.25">
      <c r="A131">
        <v>71</v>
      </c>
      <c r="B131">
        <v>136</v>
      </c>
      <c r="C131">
        <v>84</v>
      </c>
      <c r="D131">
        <v>70.400000000000006</v>
      </c>
      <c r="E131">
        <f t="shared" si="3"/>
        <v>362580</v>
      </c>
    </row>
    <row r="132" spans="1:5" x14ac:dyDescent="0.25">
      <c r="A132">
        <v>71</v>
      </c>
      <c r="B132">
        <v>141</v>
      </c>
      <c r="C132">
        <v>254</v>
      </c>
      <c r="D132">
        <v>73.3</v>
      </c>
      <c r="E132">
        <f t="shared" ref="E132:E138" si="4">(A132-66)*65536+B132*256+C132</f>
        <v>364030</v>
      </c>
    </row>
    <row r="133" spans="1:5" x14ac:dyDescent="0.25">
      <c r="A133">
        <v>71</v>
      </c>
      <c r="B133">
        <v>144</v>
      </c>
      <c r="C133">
        <v>36</v>
      </c>
      <c r="D133">
        <v>74.3</v>
      </c>
      <c r="E133">
        <f t="shared" si="4"/>
        <v>364580</v>
      </c>
    </row>
    <row r="134" spans="1:5" x14ac:dyDescent="0.25">
      <c r="A134">
        <v>71</v>
      </c>
      <c r="B134">
        <v>146</v>
      </c>
      <c r="C134">
        <v>174</v>
      </c>
      <c r="D134">
        <v>75.7</v>
      </c>
      <c r="E134">
        <f t="shared" si="4"/>
        <v>365230</v>
      </c>
    </row>
    <row r="135" spans="1:5" x14ac:dyDescent="0.25">
      <c r="A135">
        <v>71</v>
      </c>
      <c r="B135">
        <v>150</v>
      </c>
      <c r="C135">
        <v>150</v>
      </c>
      <c r="D135">
        <v>77.5</v>
      </c>
      <c r="E135">
        <f t="shared" si="4"/>
        <v>366230</v>
      </c>
    </row>
    <row r="136" spans="1:5" x14ac:dyDescent="0.25">
      <c r="A136">
        <v>71</v>
      </c>
      <c r="B136">
        <v>150</v>
      </c>
      <c r="C136">
        <v>100</v>
      </c>
      <c r="D136">
        <v>77.5</v>
      </c>
      <c r="E136">
        <f t="shared" si="4"/>
        <v>366180</v>
      </c>
    </row>
    <row r="137" spans="1:5" x14ac:dyDescent="0.25">
      <c r="A137">
        <v>71</v>
      </c>
      <c r="B137">
        <v>155</v>
      </c>
      <c r="C137">
        <v>70</v>
      </c>
      <c r="D137">
        <v>80</v>
      </c>
      <c r="E137">
        <f t="shared" si="4"/>
        <v>367430</v>
      </c>
    </row>
    <row r="138" spans="1:5" x14ac:dyDescent="0.25">
      <c r="A138">
        <v>71</v>
      </c>
      <c r="B138">
        <v>155</v>
      </c>
      <c r="C138">
        <v>120</v>
      </c>
      <c r="D138">
        <v>80</v>
      </c>
      <c r="E138">
        <f t="shared" si="4"/>
        <v>367480</v>
      </c>
    </row>
    <row r="141" spans="1:5" x14ac:dyDescent="0.25">
      <c r="A141" t="s">
        <v>306</v>
      </c>
      <c r="B141" t="s">
        <v>307</v>
      </c>
      <c r="C141" t="s">
        <v>308</v>
      </c>
      <c r="D141" t="s">
        <v>333</v>
      </c>
      <c r="E141" t="s">
        <v>631</v>
      </c>
    </row>
    <row r="142" spans="1:5" x14ac:dyDescent="0.25">
      <c r="A142">
        <v>66</v>
      </c>
      <c r="B142">
        <v>200</v>
      </c>
      <c r="C142">
        <v>0</v>
      </c>
      <c r="D142">
        <v>0.6</v>
      </c>
      <c r="E142">
        <f t="shared" ref="E142:E173" si="5">(A142)*65536+B142*256+C142</f>
        <v>4376576</v>
      </c>
    </row>
    <row r="143" spans="1:5" x14ac:dyDescent="0.25">
      <c r="A143">
        <v>67</v>
      </c>
      <c r="B143">
        <v>250</v>
      </c>
      <c r="C143">
        <v>0</v>
      </c>
      <c r="D143">
        <v>1</v>
      </c>
      <c r="E143">
        <f t="shared" si="5"/>
        <v>4454912</v>
      </c>
    </row>
    <row r="144" spans="1:5" x14ac:dyDescent="0.25">
      <c r="A144">
        <v>67</v>
      </c>
      <c r="B144">
        <v>150</v>
      </c>
      <c r="C144">
        <v>0</v>
      </c>
      <c r="D144">
        <v>1</v>
      </c>
      <c r="E144">
        <f t="shared" si="5"/>
        <v>4429312</v>
      </c>
    </row>
    <row r="145" spans="1:5" x14ac:dyDescent="0.25">
      <c r="A145">
        <v>68</v>
      </c>
      <c r="B145">
        <v>150</v>
      </c>
      <c r="C145">
        <v>0</v>
      </c>
      <c r="D145">
        <v>1.7</v>
      </c>
      <c r="E145">
        <f t="shared" si="5"/>
        <v>4494848</v>
      </c>
    </row>
    <row r="146" spans="1:5" x14ac:dyDescent="0.25">
      <c r="A146">
        <v>68</v>
      </c>
      <c r="B146">
        <v>212</v>
      </c>
      <c r="C146">
        <v>128</v>
      </c>
      <c r="D146">
        <v>2.2000000000000002</v>
      </c>
      <c r="E146">
        <f t="shared" si="5"/>
        <v>4510848</v>
      </c>
    </row>
    <row r="147" spans="1:5" x14ac:dyDescent="0.25">
      <c r="A147">
        <v>69</v>
      </c>
      <c r="B147">
        <v>22</v>
      </c>
      <c r="C147">
        <v>0</v>
      </c>
      <c r="D147">
        <v>2.9</v>
      </c>
      <c r="E147">
        <f t="shared" si="5"/>
        <v>4527616</v>
      </c>
    </row>
    <row r="148" spans="1:5" x14ac:dyDescent="0.25">
      <c r="A148">
        <v>69</v>
      </c>
      <c r="B148">
        <v>15</v>
      </c>
      <c r="C148">
        <v>192</v>
      </c>
      <c r="D148">
        <v>2.9</v>
      </c>
      <c r="E148">
        <f t="shared" si="5"/>
        <v>4526016</v>
      </c>
    </row>
    <row r="149" spans="1:5" x14ac:dyDescent="0.25">
      <c r="A149">
        <v>69</v>
      </c>
      <c r="B149">
        <v>65</v>
      </c>
      <c r="C149">
        <v>192</v>
      </c>
      <c r="D149">
        <v>3.6</v>
      </c>
      <c r="E149">
        <f t="shared" si="5"/>
        <v>4538816</v>
      </c>
    </row>
    <row r="150" spans="1:5" x14ac:dyDescent="0.25">
      <c r="A150">
        <v>69</v>
      </c>
      <c r="B150">
        <v>72</v>
      </c>
      <c r="C150">
        <v>0</v>
      </c>
      <c r="D150">
        <v>3.6</v>
      </c>
      <c r="E150">
        <f t="shared" si="5"/>
        <v>4540416</v>
      </c>
    </row>
    <row r="151" spans="1:5" x14ac:dyDescent="0.25">
      <c r="A151">
        <v>69</v>
      </c>
      <c r="B151">
        <v>109</v>
      </c>
      <c r="C151">
        <v>128</v>
      </c>
      <c r="D151">
        <v>4.3</v>
      </c>
      <c r="E151">
        <f t="shared" si="5"/>
        <v>4550016</v>
      </c>
    </row>
    <row r="152" spans="1:5" x14ac:dyDescent="0.25">
      <c r="A152">
        <v>69</v>
      </c>
      <c r="B152">
        <v>134</v>
      </c>
      <c r="C152">
        <v>96</v>
      </c>
      <c r="D152">
        <v>4.8</v>
      </c>
      <c r="E152">
        <f t="shared" si="5"/>
        <v>4556384</v>
      </c>
    </row>
    <row r="153" spans="1:5" x14ac:dyDescent="0.25">
      <c r="A153">
        <v>69</v>
      </c>
      <c r="B153">
        <v>131</v>
      </c>
      <c r="C153">
        <v>64</v>
      </c>
      <c r="D153">
        <v>4.8</v>
      </c>
      <c r="E153">
        <f t="shared" si="5"/>
        <v>4555584</v>
      </c>
    </row>
    <row r="154" spans="1:5" x14ac:dyDescent="0.25">
      <c r="A154">
        <v>69</v>
      </c>
      <c r="B154">
        <v>159</v>
      </c>
      <c r="C154">
        <v>96</v>
      </c>
      <c r="D154">
        <v>5.6</v>
      </c>
      <c r="E154">
        <f t="shared" si="5"/>
        <v>4562784</v>
      </c>
    </row>
    <row r="155" spans="1:5" x14ac:dyDescent="0.25">
      <c r="A155">
        <v>69</v>
      </c>
      <c r="B155">
        <v>184</v>
      </c>
      <c r="C155">
        <v>96</v>
      </c>
      <c r="D155">
        <v>6.4</v>
      </c>
      <c r="E155">
        <f t="shared" si="5"/>
        <v>4569184</v>
      </c>
    </row>
    <row r="156" spans="1:5" x14ac:dyDescent="0.25">
      <c r="A156">
        <v>69</v>
      </c>
      <c r="B156">
        <v>203</v>
      </c>
      <c r="C156">
        <v>32</v>
      </c>
      <c r="D156">
        <v>7.1</v>
      </c>
      <c r="E156">
        <f t="shared" si="5"/>
        <v>4573984</v>
      </c>
    </row>
    <row r="157" spans="1:5" x14ac:dyDescent="0.25">
      <c r="A157">
        <v>69</v>
      </c>
      <c r="B157">
        <v>225</v>
      </c>
      <c r="C157">
        <v>0</v>
      </c>
      <c r="D157">
        <v>7.6</v>
      </c>
      <c r="E157">
        <f t="shared" si="5"/>
        <v>4579584</v>
      </c>
    </row>
    <row r="158" spans="1:5" x14ac:dyDescent="0.25">
      <c r="A158">
        <v>69</v>
      </c>
      <c r="B158">
        <v>221</v>
      </c>
      <c r="C158">
        <v>224</v>
      </c>
      <c r="D158">
        <v>7.6</v>
      </c>
      <c r="E158">
        <f t="shared" si="5"/>
        <v>4578784</v>
      </c>
    </row>
    <row r="159" spans="1:5" x14ac:dyDescent="0.25">
      <c r="A159">
        <v>69</v>
      </c>
      <c r="B159">
        <v>250</v>
      </c>
      <c r="C159">
        <v>0</v>
      </c>
      <c r="D159">
        <v>8.5</v>
      </c>
      <c r="E159">
        <f t="shared" si="5"/>
        <v>4585984</v>
      </c>
    </row>
    <row r="160" spans="1:5" x14ac:dyDescent="0.25">
      <c r="A160">
        <v>70</v>
      </c>
      <c r="B160">
        <v>12</v>
      </c>
      <c r="C160">
        <v>160</v>
      </c>
      <c r="D160">
        <v>9.4</v>
      </c>
      <c r="E160">
        <f t="shared" si="5"/>
        <v>4590752</v>
      </c>
    </row>
    <row r="161" spans="1:5" x14ac:dyDescent="0.25">
      <c r="A161">
        <v>70</v>
      </c>
      <c r="B161">
        <v>11</v>
      </c>
      <c r="C161">
        <v>16</v>
      </c>
      <c r="D161">
        <v>9.4</v>
      </c>
      <c r="E161">
        <f t="shared" si="5"/>
        <v>4590352</v>
      </c>
    </row>
    <row r="162" spans="1:5" x14ac:dyDescent="0.25">
      <c r="A162">
        <v>70</v>
      </c>
      <c r="B162">
        <v>32</v>
      </c>
      <c r="C162">
        <v>240</v>
      </c>
      <c r="D162">
        <v>10.7</v>
      </c>
      <c r="E162">
        <f t="shared" si="5"/>
        <v>4595952</v>
      </c>
    </row>
    <row r="163" spans="1:5" x14ac:dyDescent="0.25">
      <c r="A163">
        <v>70</v>
      </c>
      <c r="B163">
        <v>43</v>
      </c>
      <c r="C163">
        <v>224</v>
      </c>
      <c r="D163">
        <v>11.5</v>
      </c>
      <c r="E163">
        <f t="shared" si="5"/>
        <v>4598752</v>
      </c>
    </row>
    <row r="164" spans="1:5" x14ac:dyDescent="0.25">
      <c r="A164">
        <v>70</v>
      </c>
      <c r="B164">
        <v>59</v>
      </c>
      <c r="C164">
        <v>128</v>
      </c>
      <c r="D164">
        <v>12.6</v>
      </c>
      <c r="E164">
        <f t="shared" si="5"/>
        <v>4602752</v>
      </c>
    </row>
    <row r="165" spans="1:5" x14ac:dyDescent="0.25">
      <c r="A165">
        <v>70</v>
      </c>
      <c r="B165">
        <v>61</v>
      </c>
      <c r="C165">
        <v>16</v>
      </c>
      <c r="D165">
        <v>12.6</v>
      </c>
      <c r="E165">
        <f t="shared" si="5"/>
        <v>4603152</v>
      </c>
    </row>
    <row r="166" spans="1:5" x14ac:dyDescent="0.25">
      <c r="A166">
        <v>70</v>
      </c>
      <c r="B166">
        <v>73</v>
      </c>
      <c r="C166">
        <v>144</v>
      </c>
      <c r="D166">
        <v>13.3</v>
      </c>
      <c r="E166">
        <f t="shared" si="5"/>
        <v>4606352</v>
      </c>
    </row>
    <row r="167" spans="1:5" x14ac:dyDescent="0.25">
      <c r="A167">
        <v>70</v>
      </c>
      <c r="B167">
        <v>75</v>
      </c>
      <c r="C167">
        <v>32</v>
      </c>
      <c r="D167">
        <v>13.3</v>
      </c>
      <c r="E167">
        <f t="shared" si="5"/>
        <v>4606752</v>
      </c>
    </row>
    <row r="168" spans="1:5" x14ac:dyDescent="0.25">
      <c r="A168">
        <v>70</v>
      </c>
      <c r="B168">
        <v>93</v>
      </c>
      <c r="C168">
        <v>224</v>
      </c>
      <c r="D168">
        <v>14.5</v>
      </c>
      <c r="E168">
        <f t="shared" si="5"/>
        <v>4611552</v>
      </c>
    </row>
    <row r="169" spans="1:5" x14ac:dyDescent="0.25">
      <c r="A169">
        <v>70</v>
      </c>
      <c r="B169">
        <v>120</v>
      </c>
      <c r="C169">
        <v>112</v>
      </c>
      <c r="D169">
        <v>16.3</v>
      </c>
      <c r="E169">
        <f t="shared" si="5"/>
        <v>4618352</v>
      </c>
    </row>
    <row r="170" spans="1:5" x14ac:dyDescent="0.25">
      <c r="A170">
        <v>70</v>
      </c>
      <c r="B170">
        <v>142</v>
      </c>
      <c r="C170">
        <v>48</v>
      </c>
      <c r="D170">
        <v>18.399999999999999</v>
      </c>
      <c r="E170">
        <f t="shared" si="5"/>
        <v>4623920</v>
      </c>
    </row>
    <row r="171" spans="1:5" x14ac:dyDescent="0.25">
      <c r="A171">
        <v>70</v>
      </c>
      <c r="B171">
        <v>142</v>
      </c>
      <c r="C171">
        <v>248</v>
      </c>
      <c r="D171">
        <v>18.399999999999999</v>
      </c>
      <c r="E171">
        <f t="shared" si="5"/>
        <v>4624120</v>
      </c>
    </row>
    <row r="172" spans="1:5" x14ac:dyDescent="0.25">
      <c r="A172">
        <v>70</v>
      </c>
      <c r="B172">
        <v>155</v>
      </c>
      <c r="C172">
        <v>120</v>
      </c>
      <c r="D172">
        <v>20.5</v>
      </c>
      <c r="E172">
        <f t="shared" si="5"/>
        <v>4627320</v>
      </c>
    </row>
    <row r="173" spans="1:5" x14ac:dyDescent="0.25">
      <c r="A173">
        <v>70</v>
      </c>
      <c r="B173">
        <v>173</v>
      </c>
      <c r="C173">
        <v>112</v>
      </c>
      <c r="D173">
        <v>22.8</v>
      </c>
      <c r="E173">
        <f t="shared" si="5"/>
        <v>4631920</v>
      </c>
    </row>
    <row r="174" spans="1:5" x14ac:dyDescent="0.25">
      <c r="A174">
        <v>70</v>
      </c>
      <c r="B174">
        <v>186</v>
      </c>
      <c r="C174">
        <v>184</v>
      </c>
      <c r="D174">
        <v>24.5</v>
      </c>
      <c r="E174">
        <f t="shared" ref="E174:E205" si="6">(A174)*65536+B174*256+C174</f>
        <v>4635320</v>
      </c>
    </row>
    <row r="175" spans="1:5" x14ac:dyDescent="0.25">
      <c r="A175">
        <v>70</v>
      </c>
      <c r="B175">
        <v>187</v>
      </c>
      <c r="C175">
        <v>128</v>
      </c>
      <c r="D175">
        <v>24.5</v>
      </c>
      <c r="E175">
        <f t="shared" si="6"/>
        <v>4635520</v>
      </c>
    </row>
    <row r="176" spans="1:5" x14ac:dyDescent="0.25">
      <c r="A176">
        <v>70</v>
      </c>
      <c r="B176">
        <v>201</v>
      </c>
      <c r="C176">
        <v>144</v>
      </c>
      <c r="D176">
        <v>26.4</v>
      </c>
      <c r="E176">
        <f t="shared" si="6"/>
        <v>4639120</v>
      </c>
    </row>
    <row r="177" spans="1:5" x14ac:dyDescent="0.25">
      <c r="A177">
        <v>70</v>
      </c>
      <c r="B177">
        <v>221</v>
      </c>
      <c r="C177">
        <v>224</v>
      </c>
      <c r="D177">
        <v>29</v>
      </c>
      <c r="E177">
        <f t="shared" si="6"/>
        <v>4644320</v>
      </c>
    </row>
    <row r="178" spans="1:5" x14ac:dyDescent="0.25">
      <c r="A178">
        <v>70</v>
      </c>
      <c r="B178">
        <v>232</v>
      </c>
      <c r="C178">
        <v>208</v>
      </c>
      <c r="D178">
        <v>30.4</v>
      </c>
      <c r="E178">
        <f t="shared" si="6"/>
        <v>4647120</v>
      </c>
    </row>
    <row r="179" spans="1:5" x14ac:dyDescent="0.25">
      <c r="A179">
        <v>70</v>
      </c>
      <c r="B179">
        <v>233</v>
      </c>
      <c r="C179">
        <v>152</v>
      </c>
      <c r="D179">
        <v>30.4</v>
      </c>
      <c r="E179">
        <f t="shared" si="6"/>
        <v>4647320</v>
      </c>
    </row>
    <row r="180" spans="1:5" x14ac:dyDescent="0.25">
      <c r="A180">
        <v>70</v>
      </c>
      <c r="B180">
        <v>245</v>
      </c>
      <c r="C180">
        <v>80</v>
      </c>
      <c r="D180">
        <v>32</v>
      </c>
      <c r="E180">
        <f t="shared" si="6"/>
        <v>4650320</v>
      </c>
    </row>
    <row r="181" spans="1:5" x14ac:dyDescent="0.25">
      <c r="A181">
        <v>71</v>
      </c>
      <c r="B181">
        <v>4</v>
      </c>
      <c r="C181">
        <v>108</v>
      </c>
      <c r="D181">
        <v>34.6</v>
      </c>
      <c r="E181">
        <f t="shared" si="6"/>
        <v>4654188</v>
      </c>
    </row>
    <row r="182" spans="1:5" x14ac:dyDescent="0.25">
      <c r="A182">
        <v>71</v>
      </c>
      <c r="B182">
        <v>4</v>
      </c>
      <c r="C182">
        <v>208</v>
      </c>
      <c r="D182">
        <v>34.6</v>
      </c>
      <c r="E182">
        <f t="shared" si="6"/>
        <v>4654288</v>
      </c>
    </row>
    <row r="183" spans="1:5" x14ac:dyDescent="0.25">
      <c r="A183">
        <v>71</v>
      </c>
      <c r="B183">
        <v>13</v>
      </c>
      <c r="C183">
        <v>104</v>
      </c>
      <c r="D183">
        <v>36.799999999999997</v>
      </c>
      <c r="E183">
        <f t="shared" si="6"/>
        <v>4656488</v>
      </c>
    </row>
    <row r="184" spans="1:5" x14ac:dyDescent="0.25">
      <c r="A184">
        <v>71</v>
      </c>
      <c r="B184">
        <v>22</v>
      </c>
      <c r="C184">
        <v>0</v>
      </c>
      <c r="D184">
        <v>39</v>
      </c>
      <c r="E184">
        <f t="shared" si="6"/>
        <v>4658688</v>
      </c>
    </row>
    <row r="185" spans="1:5" x14ac:dyDescent="0.25">
      <c r="A185">
        <v>71</v>
      </c>
      <c r="B185">
        <v>30</v>
      </c>
      <c r="C185">
        <v>252</v>
      </c>
      <c r="D185">
        <v>41.3</v>
      </c>
      <c r="E185">
        <f t="shared" si="6"/>
        <v>4660988</v>
      </c>
    </row>
    <row r="186" spans="1:5" x14ac:dyDescent="0.25">
      <c r="A186">
        <v>71</v>
      </c>
      <c r="B186">
        <v>39</v>
      </c>
      <c r="C186">
        <v>48</v>
      </c>
      <c r="D186">
        <v>43.4</v>
      </c>
      <c r="E186">
        <f t="shared" si="6"/>
        <v>4663088</v>
      </c>
    </row>
    <row r="187" spans="1:5" x14ac:dyDescent="0.25">
      <c r="A187">
        <v>71</v>
      </c>
      <c r="B187">
        <v>39</v>
      </c>
      <c r="C187">
        <v>148</v>
      </c>
      <c r="D187">
        <v>43.4</v>
      </c>
      <c r="E187">
        <f t="shared" si="6"/>
        <v>4663188</v>
      </c>
    </row>
    <row r="188" spans="1:5" x14ac:dyDescent="0.25">
      <c r="A188">
        <v>71</v>
      </c>
      <c r="B188">
        <v>48</v>
      </c>
      <c r="C188">
        <v>244</v>
      </c>
      <c r="D188">
        <v>45.8</v>
      </c>
      <c r="E188">
        <f t="shared" si="6"/>
        <v>4665588</v>
      </c>
    </row>
    <row r="189" spans="1:5" x14ac:dyDescent="0.25">
      <c r="A189">
        <v>71</v>
      </c>
      <c r="B189">
        <v>48</v>
      </c>
      <c r="C189">
        <v>144</v>
      </c>
      <c r="D189">
        <v>45.8</v>
      </c>
      <c r="E189">
        <f t="shared" si="6"/>
        <v>4665488</v>
      </c>
    </row>
    <row r="190" spans="1:5" x14ac:dyDescent="0.25">
      <c r="A190">
        <v>71</v>
      </c>
      <c r="B190">
        <v>54</v>
      </c>
      <c r="C190">
        <v>108</v>
      </c>
      <c r="D190">
        <v>47.3</v>
      </c>
      <c r="E190">
        <f t="shared" si="6"/>
        <v>4666988</v>
      </c>
    </row>
    <row r="191" spans="1:5" x14ac:dyDescent="0.25">
      <c r="A191">
        <v>71</v>
      </c>
      <c r="B191">
        <v>54</v>
      </c>
      <c r="C191">
        <v>8</v>
      </c>
      <c r="D191">
        <v>47.3</v>
      </c>
      <c r="E191">
        <f t="shared" si="6"/>
        <v>4666888</v>
      </c>
    </row>
    <row r="192" spans="1:5" x14ac:dyDescent="0.25">
      <c r="A192">
        <v>71</v>
      </c>
      <c r="B192">
        <v>61</v>
      </c>
      <c r="C192">
        <v>16</v>
      </c>
      <c r="D192">
        <v>48.9</v>
      </c>
      <c r="E192">
        <f t="shared" si="6"/>
        <v>4668688</v>
      </c>
    </row>
    <row r="193" spans="1:5" x14ac:dyDescent="0.25">
      <c r="A193">
        <v>71</v>
      </c>
      <c r="B193">
        <v>66</v>
      </c>
      <c r="C193">
        <v>236</v>
      </c>
      <c r="D193">
        <v>50.5</v>
      </c>
      <c r="E193">
        <f t="shared" si="6"/>
        <v>4670188</v>
      </c>
    </row>
    <row r="194" spans="1:5" x14ac:dyDescent="0.25">
      <c r="A194">
        <v>71</v>
      </c>
      <c r="B194">
        <v>74</v>
      </c>
      <c r="C194">
        <v>188</v>
      </c>
      <c r="D194">
        <v>52.5</v>
      </c>
      <c r="E194">
        <f t="shared" si="6"/>
        <v>4672188</v>
      </c>
    </row>
    <row r="195" spans="1:5" x14ac:dyDescent="0.25">
      <c r="A195">
        <v>71</v>
      </c>
      <c r="B195">
        <v>75</v>
      </c>
      <c r="C195">
        <v>32</v>
      </c>
      <c r="D195">
        <v>52.5</v>
      </c>
      <c r="E195">
        <f t="shared" si="6"/>
        <v>4672288</v>
      </c>
    </row>
    <row r="196" spans="1:5" x14ac:dyDescent="0.25">
      <c r="A196">
        <v>71</v>
      </c>
      <c r="B196">
        <v>86</v>
      </c>
      <c r="C196">
        <v>16</v>
      </c>
      <c r="D196">
        <v>55.4</v>
      </c>
      <c r="E196">
        <f t="shared" si="6"/>
        <v>4675088</v>
      </c>
    </row>
    <row r="197" spans="1:5" x14ac:dyDescent="0.25">
      <c r="A197">
        <v>71</v>
      </c>
      <c r="B197">
        <v>98</v>
      </c>
      <c r="C197">
        <v>244</v>
      </c>
      <c r="D197">
        <v>58.7</v>
      </c>
      <c r="E197">
        <f t="shared" si="6"/>
        <v>4678388</v>
      </c>
    </row>
    <row r="198" spans="1:5" x14ac:dyDescent="0.25">
      <c r="A198">
        <v>71</v>
      </c>
      <c r="B198">
        <v>109</v>
      </c>
      <c r="C198">
        <v>128</v>
      </c>
      <c r="D198">
        <v>61.4</v>
      </c>
      <c r="E198">
        <f t="shared" si="6"/>
        <v>4681088</v>
      </c>
    </row>
    <row r="199" spans="1:5" x14ac:dyDescent="0.25">
      <c r="A199">
        <v>71</v>
      </c>
      <c r="B199">
        <v>109</v>
      </c>
      <c r="C199">
        <v>228</v>
      </c>
      <c r="D199">
        <v>61.4</v>
      </c>
      <c r="E199">
        <f t="shared" si="6"/>
        <v>4681188</v>
      </c>
    </row>
    <row r="200" spans="1:5" x14ac:dyDescent="0.25">
      <c r="A200">
        <v>71</v>
      </c>
      <c r="B200">
        <v>117</v>
      </c>
      <c r="C200">
        <v>180</v>
      </c>
      <c r="D200">
        <v>63.5</v>
      </c>
      <c r="E200">
        <f t="shared" si="6"/>
        <v>4683188</v>
      </c>
    </row>
    <row r="201" spans="1:5" x14ac:dyDescent="0.25">
      <c r="A201">
        <v>71</v>
      </c>
      <c r="B201">
        <v>127</v>
      </c>
      <c r="C201">
        <v>220</v>
      </c>
      <c r="D201">
        <v>66.2</v>
      </c>
      <c r="E201">
        <f t="shared" si="6"/>
        <v>4685788</v>
      </c>
    </row>
    <row r="202" spans="1:5" x14ac:dyDescent="0.25">
      <c r="A202">
        <v>71</v>
      </c>
      <c r="B202">
        <v>128</v>
      </c>
      <c r="C202">
        <v>32</v>
      </c>
      <c r="D202">
        <v>66.2</v>
      </c>
      <c r="E202">
        <f t="shared" si="6"/>
        <v>4685856</v>
      </c>
    </row>
    <row r="203" spans="1:5" x14ac:dyDescent="0.25">
      <c r="A203">
        <v>71</v>
      </c>
      <c r="B203">
        <v>132</v>
      </c>
      <c r="C203">
        <v>158</v>
      </c>
      <c r="D203">
        <v>68.5</v>
      </c>
      <c r="E203">
        <f t="shared" si="6"/>
        <v>4687006</v>
      </c>
    </row>
    <row r="204" spans="1:5" x14ac:dyDescent="0.25">
      <c r="A204">
        <v>71</v>
      </c>
      <c r="B204">
        <v>136</v>
      </c>
      <c r="C204">
        <v>134</v>
      </c>
      <c r="D204">
        <v>70.400000000000006</v>
      </c>
      <c r="E204">
        <f t="shared" si="6"/>
        <v>4688006</v>
      </c>
    </row>
    <row r="205" spans="1:5" x14ac:dyDescent="0.25">
      <c r="A205">
        <v>71</v>
      </c>
      <c r="B205">
        <v>136</v>
      </c>
      <c r="C205">
        <v>84</v>
      </c>
      <c r="D205">
        <v>70.400000000000006</v>
      </c>
      <c r="E205">
        <f t="shared" si="6"/>
        <v>4687956</v>
      </c>
    </row>
    <row r="206" spans="1:5" x14ac:dyDescent="0.25">
      <c r="A206">
        <v>71</v>
      </c>
      <c r="B206">
        <v>141</v>
      </c>
      <c r="C206">
        <v>254</v>
      </c>
      <c r="D206">
        <v>73.3</v>
      </c>
      <c r="E206">
        <f t="shared" ref="E206:E212" si="7">(A206)*65536+B206*256+C206</f>
        <v>4689406</v>
      </c>
    </row>
    <row r="207" spans="1:5" x14ac:dyDescent="0.25">
      <c r="A207">
        <v>71</v>
      </c>
      <c r="B207">
        <v>144</v>
      </c>
      <c r="C207">
        <v>36</v>
      </c>
      <c r="D207">
        <v>74.3</v>
      </c>
      <c r="E207">
        <f t="shared" si="7"/>
        <v>4689956</v>
      </c>
    </row>
    <row r="208" spans="1:5" x14ac:dyDescent="0.25">
      <c r="A208">
        <v>71</v>
      </c>
      <c r="B208">
        <v>146</v>
      </c>
      <c r="C208">
        <v>174</v>
      </c>
      <c r="D208">
        <v>75.7</v>
      </c>
      <c r="E208">
        <f t="shared" si="7"/>
        <v>4690606</v>
      </c>
    </row>
    <row r="209" spans="1:5" x14ac:dyDescent="0.25">
      <c r="A209">
        <v>71</v>
      </c>
      <c r="B209">
        <v>150</v>
      </c>
      <c r="C209">
        <v>150</v>
      </c>
      <c r="D209">
        <v>77.5</v>
      </c>
      <c r="E209">
        <f t="shared" si="7"/>
        <v>4691606</v>
      </c>
    </row>
    <row r="210" spans="1:5" x14ac:dyDescent="0.25">
      <c r="A210">
        <v>71</v>
      </c>
      <c r="B210">
        <v>150</v>
      </c>
      <c r="C210">
        <v>100</v>
      </c>
      <c r="D210">
        <v>77.5</v>
      </c>
      <c r="E210">
        <f t="shared" si="7"/>
        <v>4691556</v>
      </c>
    </row>
    <row r="211" spans="1:5" x14ac:dyDescent="0.25">
      <c r="A211">
        <v>71</v>
      </c>
      <c r="B211">
        <v>155</v>
      </c>
      <c r="C211">
        <v>70</v>
      </c>
      <c r="D211">
        <v>80</v>
      </c>
      <c r="E211">
        <f t="shared" si="7"/>
        <v>4692806</v>
      </c>
    </row>
    <row r="212" spans="1:5" x14ac:dyDescent="0.25">
      <c r="A212">
        <v>71</v>
      </c>
      <c r="B212">
        <v>155</v>
      </c>
      <c r="C212">
        <v>120</v>
      </c>
      <c r="D212">
        <v>80</v>
      </c>
      <c r="E212">
        <f t="shared" si="7"/>
        <v>4692856</v>
      </c>
    </row>
  </sheetData>
  <conditionalFormatting sqref="D1:D65">
    <cfRule type="duplicateValues" dxfId="2" priority="2"/>
  </conditionalFormatting>
  <conditionalFormatting sqref="E68:E138">
    <cfRule type="duplicateValues" dxfId="1" priority="3"/>
  </conditionalFormatting>
  <conditionalFormatting sqref="E142:E212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358F-9E06-4037-ACB4-6F3075E24399}">
  <sheetPr filterMode="1"/>
  <dimension ref="A20:AF280"/>
  <sheetViews>
    <sheetView topLeftCell="K71" workbookViewId="0">
      <selection activeCell="AD224" sqref="AD224"/>
    </sheetView>
  </sheetViews>
  <sheetFormatPr defaultRowHeight="15" x14ac:dyDescent="0.25"/>
  <cols>
    <col min="30" max="30" width="12" bestFit="1" customWidth="1"/>
    <col min="32" max="32" width="11.85546875" bestFit="1" customWidth="1"/>
  </cols>
  <sheetData>
    <row r="20" spans="1:32" x14ac:dyDescent="0.25">
      <c r="Q20" t="s">
        <v>368</v>
      </c>
      <c r="W20" t="s">
        <v>369</v>
      </c>
      <c r="X20" t="s">
        <v>371</v>
      </c>
    </row>
    <row r="21" spans="1:32" x14ac:dyDescent="0.25">
      <c r="Q21" t="s">
        <v>370</v>
      </c>
      <c r="W21" t="s">
        <v>373</v>
      </c>
      <c r="X21" t="s">
        <v>372</v>
      </c>
    </row>
    <row r="22" spans="1:32" x14ac:dyDescent="0.25">
      <c r="AC22" t="s">
        <v>348</v>
      </c>
      <c r="AD22">
        <v>0.34</v>
      </c>
      <c r="AE22">
        <v>4.4000000000000004</v>
      </c>
    </row>
    <row r="23" spans="1:32" x14ac:dyDescent="0.25">
      <c r="AC23" t="s">
        <v>349</v>
      </c>
      <c r="AD23">
        <v>5.4000000000000003E-3</v>
      </c>
      <c r="AE23">
        <v>5.1000000000000004E-3</v>
      </c>
    </row>
    <row r="25" spans="1:32" x14ac:dyDescent="0.25">
      <c r="A25" t="s">
        <v>130</v>
      </c>
    </row>
    <row r="26" spans="1:32" x14ac:dyDescent="0.25">
      <c r="A26" t="s">
        <v>323</v>
      </c>
      <c r="B26" s="1" t="s">
        <v>300</v>
      </c>
      <c r="C26" s="1" t="s">
        <v>301</v>
      </c>
      <c r="D26" s="1" t="s">
        <v>302</v>
      </c>
      <c r="E26" s="1" t="s">
        <v>303</v>
      </c>
      <c r="F26" s="1" t="s">
        <v>304</v>
      </c>
      <c r="G26" s="1" t="s">
        <v>305</v>
      </c>
      <c r="H26" s="1" t="s">
        <v>306</v>
      </c>
      <c r="I26" s="1" t="s">
        <v>307</v>
      </c>
      <c r="J26" s="1" t="s">
        <v>308</v>
      </c>
      <c r="K26" s="1" t="s">
        <v>309</v>
      </c>
      <c r="L26" s="1" t="s">
        <v>310</v>
      </c>
      <c r="M26" s="1" t="s">
        <v>311</v>
      </c>
      <c r="N26" s="1" t="s">
        <v>312</v>
      </c>
      <c r="O26" s="1" t="s">
        <v>313</v>
      </c>
      <c r="P26" t="s">
        <v>314</v>
      </c>
      <c r="Q26" t="s">
        <v>315</v>
      </c>
      <c r="R26" s="1" t="s">
        <v>316</v>
      </c>
      <c r="S26" s="1" t="s">
        <v>317</v>
      </c>
      <c r="T26" s="1" t="s">
        <v>318</v>
      </c>
      <c r="U26" s="1" t="s">
        <v>319</v>
      </c>
      <c r="V26" s="1" t="s">
        <v>320</v>
      </c>
      <c r="W26" t="s">
        <v>321</v>
      </c>
      <c r="X26" t="s">
        <v>322</v>
      </c>
      <c r="Y26" t="s">
        <v>343</v>
      </c>
      <c r="Z26" t="s">
        <v>344</v>
      </c>
      <c r="AA26" t="s">
        <v>345</v>
      </c>
      <c r="AB26" t="s">
        <v>346</v>
      </c>
      <c r="AC26" t="s">
        <v>347</v>
      </c>
      <c r="AD26" t="s">
        <v>350</v>
      </c>
      <c r="AF26" t="s">
        <v>342</v>
      </c>
    </row>
    <row r="27" spans="1:32" x14ac:dyDescent="0.25">
      <c r="A27" t="s">
        <v>297</v>
      </c>
      <c r="B27">
        <v>22</v>
      </c>
      <c r="C27">
        <v>22</v>
      </c>
      <c r="D27">
        <v>22</v>
      </c>
      <c r="E27">
        <v>4</v>
      </c>
      <c r="F27">
        <v>18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63</v>
      </c>
      <c r="Q27">
        <v>128</v>
      </c>
      <c r="R27">
        <v>0</v>
      </c>
      <c r="S27">
        <v>0</v>
      </c>
      <c r="T27">
        <v>5</v>
      </c>
      <c r="U27">
        <v>0</v>
      </c>
      <c r="V27">
        <v>0</v>
      </c>
      <c r="W27">
        <v>215</v>
      </c>
      <c r="X27">
        <v>255</v>
      </c>
      <c r="Y27">
        <f>MOD(SUM(E27:S27), 255) + 1 - FLOOR(SUM(E27:S27)/255,1)</f>
        <v>215</v>
      </c>
      <c r="Z27">
        <f>W27-Y27</f>
        <v>0</v>
      </c>
      <c r="AA27">
        <f>IF(P27&gt;0, P27-63, 0) * 256 + Q27</f>
        <v>128</v>
      </c>
      <c r="AB27">
        <v>10</v>
      </c>
      <c r="AC27">
        <v>0.66700000000000004</v>
      </c>
      <c r="AD27" s="4">
        <f xml:space="preserve"> $AD$22 * EXP($AD$23*AA27)</f>
        <v>0.67867720549705701</v>
      </c>
      <c r="AE27">
        <f>42.1884/(127^2) * 4^(P27-63) * (127 + Q27)</f>
        <v>0.666999937999876</v>
      </c>
      <c r="AF27" s="6">
        <f>(AC27-AE27)/AC27</f>
        <v>9.2953709197584612E-8</v>
      </c>
    </row>
    <row r="28" spans="1:32" x14ac:dyDescent="0.25">
      <c r="A28" t="s">
        <v>297</v>
      </c>
      <c r="B28">
        <v>22</v>
      </c>
      <c r="C28">
        <v>22</v>
      </c>
      <c r="D28">
        <v>22</v>
      </c>
      <c r="E28">
        <v>4</v>
      </c>
      <c r="F28">
        <v>18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63</v>
      </c>
      <c r="Q28">
        <v>128</v>
      </c>
      <c r="R28">
        <v>0</v>
      </c>
      <c r="S28">
        <v>0</v>
      </c>
      <c r="T28">
        <v>5</v>
      </c>
      <c r="U28">
        <v>0</v>
      </c>
      <c r="V28">
        <v>0</v>
      </c>
      <c r="W28">
        <v>215</v>
      </c>
      <c r="X28">
        <v>255</v>
      </c>
      <c r="Y28">
        <f t="shared" ref="Y28:Y29" si="0">MOD(SUM(E28:S28), 255) + 1 - FLOOR(SUM(E28:S28)/255,1)</f>
        <v>215</v>
      </c>
      <c r="Z28">
        <f t="shared" ref="Z28:Z29" si="1">W28-Y28</f>
        <v>0</v>
      </c>
      <c r="AA28">
        <f t="shared" ref="AA28:AA29" si="2">IF(P28&gt;0, P28-63, 0) * 256 + Q28</f>
        <v>128</v>
      </c>
      <c r="AB28">
        <v>10</v>
      </c>
      <c r="AC28">
        <v>0.66700000000000004</v>
      </c>
      <c r="AD28" s="4">
        <f t="shared" ref="AD28:AD29" si="3" xml:space="preserve"> $AD$22 * EXP($AD$23*AA28)</f>
        <v>0.67867720549705701</v>
      </c>
      <c r="AE28">
        <f t="shared" ref="AE28:AE29" si="4">42.1884/(127^2) * 4^(P28-63) * (127 + Q28)</f>
        <v>0.666999937999876</v>
      </c>
      <c r="AF28" s="6">
        <f t="shared" ref="AF28:AF29" si="5">(AC28-AE28)/AC28</f>
        <v>9.2953709197584612E-8</v>
      </c>
    </row>
    <row r="29" spans="1:32" x14ac:dyDescent="0.25">
      <c r="A29" t="s">
        <v>297</v>
      </c>
      <c r="B29">
        <v>22</v>
      </c>
      <c r="C29">
        <v>22</v>
      </c>
      <c r="D29">
        <v>22</v>
      </c>
      <c r="E29">
        <v>4</v>
      </c>
      <c r="F29">
        <v>18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63</v>
      </c>
      <c r="Q29">
        <v>128</v>
      </c>
      <c r="R29">
        <v>0</v>
      </c>
      <c r="S29">
        <v>0</v>
      </c>
      <c r="T29">
        <v>5</v>
      </c>
      <c r="U29">
        <v>0</v>
      </c>
      <c r="V29">
        <v>0</v>
      </c>
      <c r="W29">
        <v>215</v>
      </c>
      <c r="X29">
        <v>255</v>
      </c>
      <c r="Y29">
        <f t="shared" si="0"/>
        <v>215</v>
      </c>
      <c r="Z29">
        <f t="shared" si="1"/>
        <v>0</v>
      </c>
      <c r="AA29">
        <f t="shared" si="2"/>
        <v>128</v>
      </c>
      <c r="AB29">
        <v>10</v>
      </c>
      <c r="AC29">
        <v>0.66700000000000004</v>
      </c>
      <c r="AD29" s="4">
        <f t="shared" si="3"/>
        <v>0.67867720549705701</v>
      </c>
      <c r="AE29">
        <f t="shared" si="4"/>
        <v>0.666999937999876</v>
      </c>
      <c r="AF29" s="6">
        <f t="shared" si="5"/>
        <v>9.2953709197584612E-8</v>
      </c>
    </row>
    <row r="30" spans="1:32" hidden="1" x14ac:dyDescent="0.25"/>
    <row r="31" spans="1:32" hidden="1" x14ac:dyDescent="0.25">
      <c r="A31" t="s">
        <v>132</v>
      </c>
    </row>
    <row r="32" spans="1:32" hidden="1" x14ac:dyDescent="0.25"/>
    <row r="33" spans="1:32" x14ac:dyDescent="0.25">
      <c r="A33" t="s">
        <v>297</v>
      </c>
      <c r="B33">
        <v>22</v>
      </c>
      <c r="C33">
        <v>22</v>
      </c>
      <c r="D33">
        <v>22</v>
      </c>
      <c r="E33">
        <v>4</v>
      </c>
      <c r="F33">
        <v>18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64</v>
      </c>
      <c r="Q33">
        <v>64</v>
      </c>
      <c r="R33">
        <v>0</v>
      </c>
      <c r="S33">
        <v>0</v>
      </c>
      <c r="T33">
        <v>5</v>
      </c>
      <c r="U33">
        <v>0</v>
      </c>
      <c r="V33">
        <v>0</v>
      </c>
      <c r="W33">
        <v>152</v>
      </c>
      <c r="X33">
        <v>255</v>
      </c>
      <c r="Y33">
        <f t="shared" ref="Y33:Y35" si="6">MOD(SUM(E33:S33), 255) + 1 - FLOOR(SUM(E33:S33)/255,1)</f>
        <v>152</v>
      </c>
      <c r="Z33">
        <f t="shared" ref="Z33:Z35" si="7">W33-Y33</f>
        <v>0</v>
      </c>
      <c r="AA33">
        <f t="shared" ref="AA33:AA35" si="8">IF(P33&gt;0, P33-63, 0) * 256 + Q33</f>
        <v>320</v>
      </c>
      <c r="AB33">
        <v>21</v>
      </c>
      <c r="AC33">
        <v>2</v>
      </c>
      <c r="AD33" s="4">
        <f t="shared" ref="AD33:AD35" si="9" xml:space="preserve"> $AD$22 * EXP($AD$23*AA33)</f>
        <v>1.9139905172967377</v>
      </c>
      <c r="AE33">
        <f t="shared" ref="AE33:AE35" si="10">42.1884/(127^2) * 4^(P33-63) * (127 + Q33)</f>
        <v>1.9983841279682559</v>
      </c>
      <c r="AF33" s="6">
        <f t="shared" ref="AF33:AF35" si="11">(AC33-AE33)/AC33</f>
        <v>8.0793601587203501E-4</v>
      </c>
    </row>
    <row r="34" spans="1:32" x14ac:dyDescent="0.25">
      <c r="A34" t="s">
        <v>297</v>
      </c>
      <c r="B34">
        <v>22</v>
      </c>
      <c r="C34">
        <v>22</v>
      </c>
      <c r="D34">
        <v>22</v>
      </c>
      <c r="E34">
        <v>4</v>
      </c>
      <c r="F34">
        <v>18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64</v>
      </c>
      <c r="Q34">
        <v>64</v>
      </c>
      <c r="R34">
        <v>0</v>
      </c>
      <c r="S34">
        <v>0</v>
      </c>
      <c r="T34">
        <v>5</v>
      </c>
      <c r="U34">
        <v>0</v>
      </c>
      <c r="V34">
        <v>0</v>
      </c>
      <c r="W34">
        <v>152</v>
      </c>
      <c r="X34">
        <v>255</v>
      </c>
      <c r="Y34">
        <f t="shared" si="6"/>
        <v>152</v>
      </c>
      <c r="Z34">
        <f t="shared" si="7"/>
        <v>0</v>
      </c>
      <c r="AA34">
        <f t="shared" si="8"/>
        <v>320</v>
      </c>
      <c r="AB34">
        <v>21</v>
      </c>
      <c r="AC34">
        <v>2</v>
      </c>
      <c r="AD34" s="4">
        <f t="shared" si="9"/>
        <v>1.9139905172967377</v>
      </c>
      <c r="AE34">
        <f t="shared" si="10"/>
        <v>1.9983841279682559</v>
      </c>
      <c r="AF34" s="6">
        <f t="shared" si="11"/>
        <v>8.0793601587203501E-4</v>
      </c>
    </row>
    <row r="35" spans="1:32" x14ac:dyDescent="0.25">
      <c r="A35" t="s">
        <v>297</v>
      </c>
      <c r="B35">
        <v>22</v>
      </c>
      <c r="C35">
        <v>22</v>
      </c>
      <c r="D35">
        <v>22</v>
      </c>
      <c r="E35">
        <v>4</v>
      </c>
      <c r="F35">
        <v>18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64</v>
      </c>
      <c r="Q35">
        <v>64</v>
      </c>
      <c r="R35">
        <v>0</v>
      </c>
      <c r="S35">
        <v>0</v>
      </c>
      <c r="T35">
        <v>5</v>
      </c>
      <c r="U35">
        <v>0</v>
      </c>
      <c r="V35">
        <v>0</v>
      </c>
      <c r="W35">
        <v>152</v>
      </c>
      <c r="X35">
        <v>255</v>
      </c>
      <c r="Y35">
        <f t="shared" si="6"/>
        <v>152</v>
      </c>
      <c r="Z35">
        <f t="shared" si="7"/>
        <v>0</v>
      </c>
      <c r="AA35">
        <f t="shared" si="8"/>
        <v>320</v>
      </c>
      <c r="AB35">
        <v>21</v>
      </c>
      <c r="AC35">
        <v>2</v>
      </c>
      <c r="AD35" s="4">
        <f t="shared" si="9"/>
        <v>1.9139905172967377</v>
      </c>
      <c r="AE35">
        <f t="shared" si="10"/>
        <v>1.9983841279682559</v>
      </c>
      <c r="AF35" s="6">
        <f t="shared" si="11"/>
        <v>8.0793601587203501E-4</v>
      </c>
    </row>
    <row r="36" spans="1:32" hidden="1" x14ac:dyDescent="0.25"/>
    <row r="37" spans="1:32" hidden="1" x14ac:dyDescent="0.25">
      <c r="A37" t="s">
        <v>134</v>
      </c>
    </row>
    <row r="38" spans="1:32" hidden="1" x14ac:dyDescent="0.25"/>
    <row r="39" spans="1:32" x14ac:dyDescent="0.25">
      <c r="A39" t="s">
        <v>297</v>
      </c>
      <c r="B39">
        <v>22</v>
      </c>
      <c r="C39">
        <v>22</v>
      </c>
      <c r="D39">
        <v>22</v>
      </c>
      <c r="E39">
        <v>4</v>
      </c>
      <c r="F39">
        <v>18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64</v>
      </c>
      <c r="Q39">
        <v>128</v>
      </c>
      <c r="R39">
        <v>0</v>
      </c>
      <c r="S39">
        <v>0</v>
      </c>
      <c r="T39">
        <v>5</v>
      </c>
      <c r="U39">
        <v>0</v>
      </c>
      <c r="V39">
        <v>0</v>
      </c>
      <c r="W39">
        <v>216</v>
      </c>
      <c r="X39">
        <v>255</v>
      </c>
      <c r="Y39">
        <f t="shared" ref="Y39:Y41" si="12">MOD(SUM(E39:S39), 255) + 1 - FLOOR(SUM(E39:S39)/255,1)</f>
        <v>216</v>
      </c>
      <c r="Z39">
        <f t="shared" ref="Z39:Z41" si="13">W39-Y39</f>
        <v>0</v>
      </c>
      <c r="AA39">
        <f t="shared" ref="AA39:AA41" si="14">IF(P39&gt;0, P39-63, 0) * 256 + Q39</f>
        <v>384</v>
      </c>
      <c r="AB39">
        <v>33</v>
      </c>
      <c r="AC39">
        <v>2.6669999999999998</v>
      </c>
      <c r="AD39" s="4">
        <f t="shared" ref="AD39:AD41" si="15" xml:space="preserve"> $AD$22 * EXP($AD$23*AA39)</f>
        <v>2.7041573245062014</v>
      </c>
      <c r="AE39">
        <f t="shared" ref="AE39:AE41" si="16">42.1884/(127^2) * 4^(P39-63) * (127 + Q39)</f>
        <v>2.667999751999504</v>
      </c>
      <c r="AF39" s="6">
        <f t="shared" ref="AF39:AF41" si="17">(AC39-AE39)/AC39</f>
        <v>-3.7486014229628605E-4</v>
      </c>
    </row>
    <row r="40" spans="1:32" x14ac:dyDescent="0.25">
      <c r="A40" t="s">
        <v>297</v>
      </c>
      <c r="B40">
        <v>22</v>
      </c>
      <c r="C40">
        <v>22</v>
      </c>
      <c r="D40">
        <v>22</v>
      </c>
      <c r="E40">
        <v>4</v>
      </c>
      <c r="F40">
        <v>18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64</v>
      </c>
      <c r="Q40">
        <v>128</v>
      </c>
      <c r="R40">
        <v>0</v>
      </c>
      <c r="S40">
        <v>0</v>
      </c>
      <c r="T40">
        <v>5</v>
      </c>
      <c r="U40">
        <v>0</v>
      </c>
      <c r="V40">
        <v>0</v>
      </c>
      <c r="W40">
        <v>216</v>
      </c>
      <c r="X40">
        <v>255</v>
      </c>
      <c r="Y40">
        <f t="shared" si="12"/>
        <v>216</v>
      </c>
      <c r="Z40">
        <f t="shared" si="13"/>
        <v>0</v>
      </c>
      <c r="AA40">
        <f t="shared" si="14"/>
        <v>384</v>
      </c>
      <c r="AB40">
        <v>33</v>
      </c>
      <c r="AC40">
        <v>2.6669999999999998</v>
      </c>
      <c r="AD40" s="4">
        <f t="shared" si="15"/>
        <v>2.7041573245062014</v>
      </c>
      <c r="AE40">
        <f t="shared" si="16"/>
        <v>2.667999751999504</v>
      </c>
      <c r="AF40" s="6">
        <f t="shared" si="17"/>
        <v>-3.7486014229628605E-4</v>
      </c>
    </row>
    <row r="41" spans="1:32" x14ac:dyDescent="0.25">
      <c r="A41" t="s">
        <v>297</v>
      </c>
      <c r="B41">
        <v>22</v>
      </c>
      <c r="C41">
        <v>22</v>
      </c>
      <c r="D41">
        <v>22</v>
      </c>
      <c r="E41">
        <v>4</v>
      </c>
      <c r="F41">
        <v>18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64</v>
      </c>
      <c r="Q41">
        <v>128</v>
      </c>
      <c r="R41">
        <v>0</v>
      </c>
      <c r="S41">
        <v>0</v>
      </c>
      <c r="T41">
        <v>5</v>
      </c>
      <c r="U41">
        <v>0</v>
      </c>
      <c r="V41">
        <v>0</v>
      </c>
      <c r="W41">
        <v>216</v>
      </c>
      <c r="X41">
        <v>255</v>
      </c>
      <c r="Y41">
        <f t="shared" si="12"/>
        <v>216</v>
      </c>
      <c r="Z41">
        <f t="shared" si="13"/>
        <v>0</v>
      </c>
      <c r="AA41">
        <f t="shared" si="14"/>
        <v>384</v>
      </c>
      <c r="AB41">
        <v>33</v>
      </c>
      <c r="AC41">
        <v>2.6669999999999998</v>
      </c>
      <c r="AD41" s="4">
        <f t="shared" si="15"/>
        <v>2.7041573245062014</v>
      </c>
      <c r="AE41">
        <f t="shared" si="16"/>
        <v>2.667999751999504</v>
      </c>
      <c r="AF41" s="6">
        <f t="shared" si="17"/>
        <v>-3.7486014229628605E-4</v>
      </c>
    </row>
    <row r="42" spans="1:32" hidden="1" x14ac:dyDescent="0.25"/>
    <row r="43" spans="1:32" hidden="1" x14ac:dyDescent="0.25">
      <c r="A43" t="s">
        <v>136</v>
      </c>
    </row>
    <row r="44" spans="1:32" hidden="1" x14ac:dyDescent="0.25"/>
    <row r="45" spans="1:32" hidden="1" x14ac:dyDescent="0.25">
      <c r="A45" t="s">
        <v>297</v>
      </c>
      <c r="B45">
        <v>22</v>
      </c>
      <c r="C45">
        <v>22</v>
      </c>
      <c r="D45">
        <v>22</v>
      </c>
      <c r="E45">
        <v>4</v>
      </c>
      <c r="F45">
        <v>18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64</v>
      </c>
      <c r="Q45">
        <v>192</v>
      </c>
      <c r="R45">
        <v>0</v>
      </c>
      <c r="S45">
        <v>0</v>
      </c>
      <c r="T45">
        <v>5</v>
      </c>
      <c r="U45">
        <v>0</v>
      </c>
      <c r="V45">
        <v>0</v>
      </c>
      <c r="W45">
        <v>24</v>
      </c>
      <c r="X45">
        <v>255</v>
      </c>
      <c r="Y45">
        <f t="shared" ref="Y45:Y47" si="18">MOD(SUM(E45:S45), 255)</f>
        <v>24</v>
      </c>
      <c r="Z45">
        <f t="shared" ref="Z45:Z47" si="19">W45-Y45</f>
        <v>0</v>
      </c>
      <c r="AA45">
        <f t="shared" ref="AA45:AA47" si="20">IF(P45&gt;0, P45-63, 0) * 256 + Q45</f>
        <v>448</v>
      </c>
      <c r="AB45">
        <v>44</v>
      </c>
      <c r="AC45">
        <v>4</v>
      </c>
      <c r="AD45" s="4">
        <f t="shared" ref="AD45:AD47" si="21" xml:space="preserve"> $AD$22 * EXP($AD$23*AA45)</f>
        <v>3.8205345165494591</v>
      </c>
    </row>
    <row r="46" spans="1:32" hidden="1" x14ac:dyDescent="0.25">
      <c r="A46" t="s">
        <v>297</v>
      </c>
      <c r="B46">
        <v>22</v>
      </c>
      <c r="C46">
        <v>22</v>
      </c>
      <c r="D46">
        <v>22</v>
      </c>
      <c r="E46">
        <v>4</v>
      </c>
      <c r="F46">
        <v>18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64</v>
      </c>
      <c r="Q46">
        <v>192</v>
      </c>
      <c r="R46">
        <v>0</v>
      </c>
      <c r="S46">
        <v>0</v>
      </c>
      <c r="T46">
        <v>5</v>
      </c>
      <c r="U46">
        <v>0</v>
      </c>
      <c r="V46">
        <v>0</v>
      </c>
      <c r="W46">
        <v>24</v>
      </c>
      <c r="X46">
        <v>255</v>
      </c>
      <c r="Y46">
        <f t="shared" si="18"/>
        <v>24</v>
      </c>
      <c r="Z46">
        <f t="shared" si="19"/>
        <v>0</v>
      </c>
      <c r="AA46">
        <f t="shared" si="20"/>
        <v>448</v>
      </c>
      <c r="AB46">
        <v>44</v>
      </c>
      <c r="AC46">
        <v>4</v>
      </c>
      <c r="AD46" s="4">
        <f t="shared" si="21"/>
        <v>3.8205345165494591</v>
      </c>
    </row>
    <row r="47" spans="1:32" hidden="1" x14ac:dyDescent="0.25">
      <c r="A47" t="s">
        <v>297</v>
      </c>
      <c r="B47">
        <v>22</v>
      </c>
      <c r="C47">
        <v>22</v>
      </c>
      <c r="D47">
        <v>22</v>
      </c>
      <c r="E47">
        <v>4</v>
      </c>
      <c r="F47">
        <v>18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64</v>
      </c>
      <c r="Q47">
        <v>192</v>
      </c>
      <c r="R47">
        <v>0</v>
      </c>
      <c r="S47">
        <v>0</v>
      </c>
      <c r="T47">
        <v>5</v>
      </c>
      <c r="U47">
        <v>0</v>
      </c>
      <c r="V47">
        <v>0</v>
      </c>
      <c r="W47">
        <v>24</v>
      </c>
      <c r="X47">
        <v>255</v>
      </c>
      <c r="Y47">
        <f t="shared" si="18"/>
        <v>24</v>
      </c>
      <c r="Z47">
        <f t="shared" si="19"/>
        <v>0</v>
      </c>
      <c r="AA47">
        <f t="shared" si="20"/>
        <v>448</v>
      </c>
      <c r="AB47">
        <v>44</v>
      </c>
      <c r="AC47">
        <v>4</v>
      </c>
      <c r="AD47" s="4">
        <f t="shared" si="21"/>
        <v>3.8205345165494591</v>
      </c>
    </row>
    <row r="48" spans="1:32" hidden="1" x14ac:dyDescent="0.25"/>
    <row r="49" spans="1:32" hidden="1" x14ac:dyDescent="0.25">
      <c r="A49" t="s">
        <v>138</v>
      </c>
    </row>
    <row r="50" spans="1:32" hidden="1" x14ac:dyDescent="0.25"/>
    <row r="51" spans="1:32" x14ac:dyDescent="0.25">
      <c r="A51" t="s">
        <v>297</v>
      </c>
      <c r="B51">
        <v>22</v>
      </c>
      <c r="C51">
        <v>22</v>
      </c>
      <c r="D51">
        <v>22</v>
      </c>
      <c r="E51">
        <v>4</v>
      </c>
      <c r="F51">
        <v>18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65</v>
      </c>
      <c r="Q51">
        <v>0</v>
      </c>
      <c r="R51">
        <v>0</v>
      </c>
      <c r="S51">
        <v>0</v>
      </c>
      <c r="T51">
        <v>5</v>
      </c>
      <c r="U51">
        <v>0</v>
      </c>
      <c r="V51">
        <v>0</v>
      </c>
      <c r="W51">
        <v>89</v>
      </c>
      <c r="X51">
        <v>255</v>
      </c>
      <c r="Y51">
        <f t="shared" ref="Y51:Y53" si="22">MOD(SUM(E51:S51), 255) + 1 - FLOOR(SUM(E51:S51)/255,1)</f>
        <v>89</v>
      </c>
      <c r="Z51">
        <f t="shared" ref="Z51:Z53" si="23">W51-Y51</f>
        <v>0</v>
      </c>
      <c r="AA51">
        <f t="shared" ref="AA51:AA53" si="24">IF(P51&gt;0, P51-63, 0) * 256 + Q51</f>
        <v>512</v>
      </c>
      <c r="AB51">
        <v>55</v>
      </c>
      <c r="AC51">
        <v>5.3330000000000002</v>
      </c>
      <c r="AD51" s="4">
        <f t="shared" ref="AD51:AD53" si="25" xml:space="preserve"> $AD$22 * EXP($AD$23*AA51)</f>
        <v>5.3977939300596098</v>
      </c>
      <c r="AE51">
        <f t="shared" ref="AE51:AE53" si="26">42.1884/(127^2) * 4^(P51-63) * (127 + Q51)</f>
        <v>5.3150740157480314</v>
      </c>
      <c r="AF51" s="6">
        <f t="shared" ref="AF51:AF53" si="27">(AC51-AE51)/AC51</f>
        <v>3.3613321305023033E-3</v>
      </c>
    </row>
    <row r="52" spans="1:32" x14ac:dyDescent="0.25">
      <c r="A52" t="s">
        <v>297</v>
      </c>
      <c r="B52">
        <v>22</v>
      </c>
      <c r="C52">
        <v>22</v>
      </c>
      <c r="D52">
        <v>22</v>
      </c>
      <c r="E52">
        <v>4</v>
      </c>
      <c r="F52">
        <v>18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65</v>
      </c>
      <c r="Q52">
        <v>0</v>
      </c>
      <c r="R52">
        <v>0</v>
      </c>
      <c r="S52">
        <v>0</v>
      </c>
      <c r="T52">
        <v>5</v>
      </c>
      <c r="U52">
        <v>0</v>
      </c>
      <c r="V52">
        <v>0</v>
      </c>
      <c r="W52">
        <v>89</v>
      </c>
      <c r="X52">
        <v>255</v>
      </c>
      <c r="Y52">
        <f t="shared" si="22"/>
        <v>89</v>
      </c>
      <c r="Z52">
        <f t="shared" si="23"/>
        <v>0</v>
      </c>
      <c r="AA52">
        <f t="shared" si="24"/>
        <v>512</v>
      </c>
      <c r="AB52">
        <v>55</v>
      </c>
      <c r="AC52">
        <v>5.3330000000000002</v>
      </c>
      <c r="AD52" s="4">
        <f t="shared" si="25"/>
        <v>5.3977939300596098</v>
      </c>
      <c r="AE52">
        <f t="shared" si="26"/>
        <v>5.3150740157480314</v>
      </c>
      <c r="AF52" s="6">
        <f t="shared" si="27"/>
        <v>3.3613321305023033E-3</v>
      </c>
    </row>
    <row r="53" spans="1:32" x14ac:dyDescent="0.25">
      <c r="A53" t="s">
        <v>297</v>
      </c>
      <c r="B53">
        <v>22</v>
      </c>
      <c r="C53">
        <v>22</v>
      </c>
      <c r="D53">
        <v>22</v>
      </c>
      <c r="E53">
        <v>4</v>
      </c>
      <c r="F53">
        <v>18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65</v>
      </c>
      <c r="Q53">
        <v>0</v>
      </c>
      <c r="R53">
        <v>0</v>
      </c>
      <c r="S53">
        <v>0</v>
      </c>
      <c r="T53">
        <v>5</v>
      </c>
      <c r="U53">
        <v>0</v>
      </c>
      <c r="V53">
        <v>0</v>
      </c>
      <c r="W53">
        <v>89</v>
      </c>
      <c r="X53">
        <v>255</v>
      </c>
      <c r="Y53">
        <f t="shared" si="22"/>
        <v>89</v>
      </c>
      <c r="Z53">
        <f t="shared" si="23"/>
        <v>0</v>
      </c>
      <c r="AA53">
        <f t="shared" si="24"/>
        <v>512</v>
      </c>
      <c r="AB53">
        <v>55</v>
      </c>
      <c r="AC53">
        <v>5.3330000000000002</v>
      </c>
      <c r="AD53" s="4">
        <f t="shared" si="25"/>
        <v>5.3977939300596098</v>
      </c>
      <c r="AE53">
        <f t="shared" si="26"/>
        <v>5.3150740157480314</v>
      </c>
      <c r="AF53" s="6">
        <f t="shared" si="27"/>
        <v>3.3613321305023033E-3</v>
      </c>
    </row>
    <row r="54" spans="1:32" hidden="1" x14ac:dyDescent="0.25"/>
    <row r="55" spans="1:32" hidden="1" x14ac:dyDescent="0.25">
      <c r="A55" t="s">
        <v>140</v>
      </c>
    </row>
    <row r="56" spans="1:32" hidden="1" x14ac:dyDescent="0.25"/>
    <row r="57" spans="1:32" x14ac:dyDescent="0.25">
      <c r="A57" t="s">
        <v>297</v>
      </c>
      <c r="B57">
        <v>22</v>
      </c>
      <c r="C57">
        <v>22</v>
      </c>
      <c r="D57">
        <v>22</v>
      </c>
      <c r="E57">
        <v>4</v>
      </c>
      <c r="F57">
        <v>18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65</v>
      </c>
      <c r="Q57">
        <v>16</v>
      </c>
      <c r="R57">
        <v>0</v>
      </c>
      <c r="S57">
        <v>0</v>
      </c>
      <c r="T57">
        <v>5</v>
      </c>
      <c r="U57">
        <v>0</v>
      </c>
      <c r="V57">
        <v>0</v>
      </c>
      <c r="W57">
        <v>105</v>
      </c>
      <c r="X57">
        <v>255</v>
      </c>
      <c r="Y57">
        <f t="shared" ref="Y57:Y59" si="28">MOD(SUM(E57:S57), 255) + 1 - FLOOR(SUM(E57:S57)/255,1)</f>
        <v>105</v>
      </c>
      <c r="Z57">
        <f t="shared" ref="Z57:Z59" si="29">W57-Y57</f>
        <v>0</v>
      </c>
      <c r="AA57">
        <f t="shared" ref="AA57:AA59" si="30">IF(P57&gt;0, P57-63, 0) * 256 + Q57</f>
        <v>528</v>
      </c>
      <c r="AB57">
        <v>66</v>
      </c>
      <c r="AC57">
        <v>6</v>
      </c>
      <c r="AD57" s="4">
        <f t="shared" ref="AD57:AD59" si="31" xml:space="preserve"> $AD$22 * EXP($AD$23*AA57)</f>
        <v>5.8849034745262703</v>
      </c>
      <c r="AE57">
        <f t="shared" ref="AE57:AE59" si="32">42.1884/(127^2) * 4^(P57-63) * (127 + Q57)</f>
        <v>5.9846896397792797</v>
      </c>
      <c r="AF57" s="6">
        <f t="shared" ref="AF57:AF59" si="33">(AC57-AE57)/AC57</f>
        <v>2.551726703453383E-3</v>
      </c>
    </row>
    <row r="58" spans="1:32" x14ac:dyDescent="0.25">
      <c r="A58" t="s">
        <v>297</v>
      </c>
      <c r="B58">
        <v>22</v>
      </c>
      <c r="C58">
        <v>22</v>
      </c>
      <c r="D58">
        <v>22</v>
      </c>
      <c r="E58">
        <v>4</v>
      </c>
      <c r="F58">
        <v>18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65</v>
      </c>
      <c r="Q58">
        <v>16</v>
      </c>
      <c r="R58">
        <v>0</v>
      </c>
      <c r="S58">
        <v>0</v>
      </c>
      <c r="T58">
        <v>5</v>
      </c>
      <c r="U58">
        <v>0</v>
      </c>
      <c r="V58">
        <v>0</v>
      </c>
      <c r="W58">
        <v>105</v>
      </c>
      <c r="X58">
        <v>255</v>
      </c>
      <c r="Y58">
        <f t="shared" si="28"/>
        <v>105</v>
      </c>
      <c r="Z58">
        <f t="shared" si="29"/>
        <v>0</v>
      </c>
      <c r="AA58">
        <f t="shared" si="30"/>
        <v>528</v>
      </c>
      <c r="AB58">
        <v>66</v>
      </c>
      <c r="AC58">
        <v>6</v>
      </c>
      <c r="AD58" s="4">
        <f t="shared" si="31"/>
        <v>5.8849034745262703</v>
      </c>
      <c r="AE58">
        <f t="shared" si="32"/>
        <v>5.9846896397792797</v>
      </c>
      <c r="AF58" s="6">
        <f t="shared" si="33"/>
        <v>2.551726703453383E-3</v>
      </c>
    </row>
    <row r="59" spans="1:32" x14ac:dyDescent="0.25">
      <c r="A59" t="s">
        <v>297</v>
      </c>
      <c r="B59">
        <v>22</v>
      </c>
      <c r="C59">
        <v>22</v>
      </c>
      <c r="D59">
        <v>22</v>
      </c>
      <c r="E59">
        <v>4</v>
      </c>
      <c r="F59">
        <v>18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65</v>
      </c>
      <c r="Q59">
        <v>16</v>
      </c>
      <c r="R59">
        <v>0</v>
      </c>
      <c r="S59">
        <v>0</v>
      </c>
      <c r="T59">
        <v>5</v>
      </c>
      <c r="U59">
        <v>0</v>
      </c>
      <c r="V59">
        <v>0</v>
      </c>
      <c r="W59">
        <v>105</v>
      </c>
      <c r="X59">
        <v>255</v>
      </c>
      <c r="Y59">
        <f t="shared" si="28"/>
        <v>105</v>
      </c>
      <c r="Z59">
        <f t="shared" si="29"/>
        <v>0</v>
      </c>
      <c r="AA59">
        <f t="shared" si="30"/>
        <v>528</v>
      </c>
      <c r="AB59">
        <v>66</v>
      </c>
      <c r="AC59">
        <v>6</v>
      </c>
      <c r="AD59" s="4">
        <f t="shared" si="31"/>
        <v>5.8849034745262703</v>
      </c>
      <c r="AE59">
        <f t="shared" si="32"/>
        <v>5.9846896397792797</v>
      </c>
      <c r="AF59" s="6">
        <f t="shared" si="33"/>
        <v>2.551726703453383E-3</v>
      </c>
    </row>
    <row r="60" spans="1:32" hidden="1" x14ac:dyDescent="0.25"/>
    <row r="61" spans="1:32" hidden="1" x14ac:dyDescent="0.25">
      <c r="A61" t="s">
        <v>142</v>
      </c>
    </row>
    <row r="62" spans="1:32" hidden="1" x14ac:dyDescent="0.25"/>
    <row r="63" spans="1:32" x14ac:dyDescent="0.25">
      <c r="A63" t="s">
        <v>297</v>
      </c>
      <c r="B63">
        <v>22</v>
      </c>
      <c r="C63">
        <v>22</v>
      </c>
      <c r="D63">
        <v>22</v>
      </c>
      <c r="E63">
        <v>4</v>
      </c>
      <c r="F63">
        <v>18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65</v>
      </c>
      <c r="Q63">
        <v>48</v>
      </c>
      <c r="R63">
        <v>0</v>
      </c>
      <c r="S63">
        <v>0</v>
      </c>
      <c r="T63">
        <v>5</v>
      </c>
      <c r="U63">
        <v>0</v>
      </c>
      <c r="V63">
        <v>0</v>
      </c>
      <c r="W63">
        <v>137</v>
      </c>
      <c r="X63">
        <v>255</v>
      </c>
      <c r="Y63">
        <f t="shared" ref="Y63:Y65" si="34">MOD(SUM(E63:S63), 255) + 1 - FLOOR(SUM(E63:S63)/255,1)</f>
        <v>137</v>
      </c>
      <c r="Z63">
        <f t="shared" ref="Z63:Z65" si="35">W63-Y63</f>
        <v>0</v>
      </c>
      <c r="AA63">
        <f t="shared" ref="AA63:AA65" si="36">IF(P63&gt;0, P63-63, 0) * 256 + Q63</f>
        <v>560</v>
      </c>
      <c r="AB63">
        <v>77</v>
      </c>
      <c r="AC63">
        <v>7.3330000000000002</v>
      </c>
      <c r="AD63" s="4">
        <f t="shared" ref="AD63:AD65" si="37" xml:space="preserve"> $AD$22 * EXP($AD$23*AA63)</f>
        <v>6.9949631400189434</v>
      </c>
      <c r="AE63">
        <f t="shared" ref="AE63:AE65" si="38">42.1884/(127^2) * 4^(P63-63) * (127 + Q63)</f>
        <v>7.3239208878417763</v>
      </c>
      <c r="AF63" s="6">
        <f t="shared" ref="AF63:AF65" si="39">(AC63-AE63)/AC63</f>
        <v>1.2381170268953878E-3</v>
      </c>
    </row>
    <row r="64" spans="1:32" x14ac:dyDescent="0.25">
      <c r="A64" t="s">
        <v>297</v>
      </c>
      <c r="B64">
        <v>22</v>
      </c>
      <c r="C64">
        <v>22</v>
      </c>
      <c r="D64">
        <v>22</v>
      </c>
      <c r="E64">
        <v>4</v>
      </c>
      <c r="F64">
        <v>18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65</v>
      </c>
      <c r="Q64">
        <v>48</v>
      </c>
      <c r="R64">
        <v>0</v>
      </c>
      <c r="S64">
        <v>0</v>
      </c>
      <c r="T64">
        <v>5</v>
      </c>
      <c r="U64">
        <v>0</v>
      </c>
      <c r="V64">
        <v>0</v>
      </c>
      <c r="W64">
        <v>137</v>
      </c>
      <c r="X64">
        <v>255</v>
      </c>
      <c r="Y64">
        <f t="shared" si="34"/>
        <v>137</v>
      </c>
      <c r="Z64">
        <f t="shared" si="35"/>
        <v>0</v>
      </c>
      <c r="AA64">
        <f t="shared" si="36"/>
        <v>560</v>
      </c>
      <c r="AB64">
        <v>77</v>
      </c>
      <c r="AC64">
        <v>7.3330000000000002</v>
      </c>
      <c r="AD64" s="4">
        <f t="shared" si="37"/>
        <v>6.9949631400189434</v>
      </c>
      <c r="AE64">
        <f t="shared" si="38"/>
        <v>7.3239208878417763</v>
      </c>
      <c r="AF64" s="6">
        <f t="shared" si="39"/>
        <v>1.2381170268953878E-3</v>
      </c>
    </row>
    <row r="65" spans="1:32" x14ac:dyDescent="0.25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65</v>
      </c>
      <c r="Q65">
        <v>48</v>
      </c>
      <c r="R65">
        <v>0</v>
      </c>
      <c r="S65">
        <v>0</v>
      </c>
      <c r="T65">
        <v>5</v>
      </c>
      <c r="U65">
        <v>0</v>
      </c>
      <c r="V65">
        <v>0</v>
      </c>
      <c r="W65">
        <v>137</v>
      </c>
      <c r="X65">
        <v>255</v>
      </c>
      <c r="Y65">
        <f t="shared" si="34"/>
        <v>137</v>
      </c>
      <c r="Z65">
        <f t="shared" si="35"/>
        <v>0</v>
      </c>
      <c r="AA65">
        <f t="shared" si="36"/>
        <v>560</v>
      </c>
      <c r="AB65">
        <v>77</v>
      </c>
      <c r="AC65">
        <v>7.3330000000000002</v>
      </c>
      <c r="AD65" s="4">
        <f t="shared" si="37"/>
        <v>6.9949631400189434</v>
      </c>
      <c r="AE65">
        <f t="shared" si="38"/>
        <v>7.3239208878417763</v>
      </c>
      <c r="AF65" s="6">
        <f t="shared" si="39"/>
        <v>1.2381170268953878E-3</v>
      </c>
    </row>
    <row r="66" spans="1:32" hidden="1" x14ac:dyDescent="0.25"/>
    <row r="67" spans="1:32" hidden="1" x14ac:dyDescent="0.25">
      <c r="A67" t="s">
        <v>144</v>
      </c>
    </row>
    <row r="68" spans="1:32" hidden="1" x14ac:dyDescent="0.25"/>
    <row r="69" spans="1:32" x14ac:dyDescent="0.25">
      <c r="A69" t="s">
        <v>297</v>
      </c>
      <c r="B69">
        <v>22</v>
      </c>
      <c r="C69">
        <v>22</v>
      </c>
      <c r="D69">
        <v>22</v>
      </c>
      <c r="E69">
        <v>4</v>
      </c>
      <c r="F69">
        <v>18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65</v>
      </c>
      <c r="Q69">
        <v>80</v>
      </c>
      <c r="R69">
        <v>0</v>
      </c>
      <c r="S69">
        <v>0</v>
      </c>
      <c r="T69">
        <v>5</v>
      </c>
      <c r="U69">
        <v>0</v>
      </c>
      <c r="V69">
        <v>0</v>
      </c>
      <c r="W69">
        <v>169</v>
      </c>
      <c r="X69">
        <v>255</v>
      </c>
      <c r="Y69">
        <f t="shared" ref="Y69:Y71" si="40">MOD(SUM(E69:S69), 255) + 1 - FLOOR(SUM(E69:S69)/255,1)</f>
        <v>169</v>
      </c>
      <c r="Z69">
        <f t="shared" ref="Z69:Z71" si="41">W69-Y69</f>
        <v>0</v>
      </c>
      <c r="AA69">
        <f t="shared" ref="AA69:AA71" si="42">IF(P69&gt;0, P69-63, 0) * 256 + Q69</f>
        <v>592</v>
      </c>
      <c r="AB69">
        <v>88</v>
      </c>
      <c r="AC69">
        <v>8.6669999999999998</v>
      </c>
      <c r="AD69" s="4">
        <f t="shared" ref="AD69:AD71" si="43" xml:space="preserve"> $AD$22 * EXP($AD$23*AA69)</f>
        <v>8.3144115348744005</v>
      </c>
      <c r="AE69">
        <f t="shared" ref="AE69:AE71" si="44">42.1884/(127^2) * 4^(P69-63) * (127 + Q69)</f>
        <v>8.6631521359042729</v>
      </c>
      <c r="AF69" s="6">
        <f t="shared" ref="AF69:AF71" si="45">(AC69-AE69)/AC69</f>
        <v>4.4396724307452462E-4</v>
      </c>
    </row>
    <row r="70" spans="1:32" x14ac:dyDescent="0.25">
      <c r="A70" t="s">
        <v>297</v>
      </c>
      <c r="B70">
        <v>22</v>
      </c>
      <c r="C70">
        <v>22</v>
      </c>
      <c r="D70">
        <v>22</v>
      </c>
      <c r="E70">
        <v>4</v>
      </c>
      <c r="F70">
        <v>18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65</v>
      </c>
      <c r="Q70">
        <v>80</v>
      </c>
      <c r="R70">
        <v>0</v>
      </c>
      <c r="S70">
        <v>0</v>
      </c>
      <c r="T70">
        <v>5</v>
      </c>
      <c r="U70">
        <v>0</v>
      </c>
      <c r="V70">
        <v>0</v>
      </c>
      <c r="W70">
        <v>169</v>
      </c>
      <c r="X70">
        <v>255</v>
      </c>
      <c r="Y70">
        <f t="shared" si="40"/>
        <v>169</v>
      </c>
      <c r="Z70">
        <f t="shared" si="41"/>
        <v>0</v>
      </c>
      <c r="AA70">
        <f t="shared" si="42"/>
        <v>592</v>
      </c>
      <c r="AB70">
        <v>88</v>
      </c>
      <c r="AC70">
        <v>8.6669999999999998</v>
      </c>
      <c r="AD70" s="4">
        <f t="shared" si="43"/>
        <v>8.3144115348744005</v>
      </c>
      <c r="AE70">
        <f t="shared" si="44"/>
        <v>8.6631521359042729</v>
      </c>
      <c r="AF70" s="6">
        <f t="shared" si="45"/>
        <v>4.4396724307452462E-4</v>
      </c>
    </row>
    <row r="71" spans="1:32" x14ac:dyDescent="0.25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65</v>
      </c>
      <c r="Q71">
        <v>80</v>
      </c>
      <c r="R71">
        <v>0</v>
      </c>
      <c r="S71">
        <v>0</v>
      </c>
      <c r="T71">
        <v>5</v>
      </c>
      <c r="U71">
        <v>0</v>
      </c>
      <c r="V71">
        <v>0</v>
      </c>
      <c r="W71">
        <v>169</v>
      </c>
      <c r="X71">
        <v>255</v>
      </c>
      <c r="Y71">
        <f t="shared" si="40"/>
        <v>169</v>
      </c>
      <c r="Z71">
        <f t="shared" si="41"/>
        <v>0</v>
      </c>
      <c r="AA71">
        <f t="shared" si="42"/>
        <v>592</v>
      </c>
      <c r="AB71">
        <v>88</v>
      </c>
      <c r="AC71">
        <v>8.6669999999999998</v>
      </c>
      <c r="AD71" s="4">
        <f t="shared" si="43"/>
        <v>8.3144115348744005</v>
      </c>
      <c r="AE71">
        <f t="shared" si="44"/>
        <v>8.6631521359042729</v>
      </c>
      <c r="AF71" s="6">
        <f t="shared" si="45"/>
        <v>4.4396724307452462E-4</v>
      </c>
    </row>
    <row r="72" spans="1:32" hidden="1" x14ac:dyDescent="0.25"/>
    <row r="73" spans="1:32" hidden="1" x14ac:dyDescent="0.25">
      <c r="A73" t="s">
        <v>146</v>
      </c>
    </row>
    <row r="74" spans="1:32" hidden="1" x14ac:dyDescent="0.25"/>
    <row r="75" spans="1:32" x14ac:dyDescent="0.25">
      <c r="A75" t="s">
        <v>297</v>
      </c>
      <c r="B75">
        <v>22</v>
      </c>
      <c r="C75">
        <v>22</v>
      </c>
      <c r="D75">
        <v>22</v>
      </c>
      <c r="E75">
        <v>4</v>
      </c>
      <c r="F75">
        <v>18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65</v>
      </c>
      <c r="Q75">
        <v>96</v>
      </c>
      <c r="R75">
        <v>0</v>
      </c>
      <c r="S75">
        <v>0</v>
      </c>
      <c r="T75">
        <v>5</v>
      </c>
      <c r="U75">
        <v>0</v>
      </c>
      <c r="V75">
        <v>0</v>
      </c>
      <c r="W75">
        <v>185</v>
      </c>
      <c r="X75">
        <v>255</v>
      </c>
      <c r="Y75">
        <f t="shared" ref="Y75:Y77" si="46">MOD(SUM(E75:S75), 255) + 1 - FLOOR(SUM(E75:S75)/255,1)</f>
        <v>185</v>
      </c>
      <c r="Z75">
        <f t="shared" ref="Z75:Z77" si="47">W75-Y75</f>
        <v>0</v>
      </c>
      <c r="AA75">
        <f t="shared" ref="AA75:AA77" si="48">IF(P75&gt;0, P75-63, 0) * 256 + Q75</f>
        <v>608</v>
      </c>
      <c r="AB75">
        <v>99</v>
      </c>
      <c r="AC75">
        <v>10</v>
      </c>
      <c r="AD75" s="4">
        <f t="shared" ref="AD75:AD77" si="49" xml:space="preserve"> $AD$22 * EXP($AD$23*AA75)</f>
        <v>9.0647234711465448</v>
      </c>
      <c r="AE75">
        <f t="shared" ref="AE75:AE77" si="50">42.1884/(127^2) * 4^(P75-63) * (127 + Q75)</f>
        <v>9.3327677599355194</v>
      </c>
      <c r="AF75" s="6">
        <f t="shared" ref="AF75:AF77" si="51">(AC75-AE75)/AC75</f>
        <v>6.6723224006448062E-2</v>
      </c>
    </row>
    <row r="76" spans="1:32" x14ac:dyDescent="0.25">
      <c r="A76" t="s">
        <v>297</v>
      </c>
      <c r="B76">
        <v>22</v>
      </c>
      <c r="C76">
        <v>22</v>
      </c>
      <c r="D76">
        <v>22</v>
      </c>
      <c r="E76">
        <v>4</v>
      </c>
      <c r="F76">
        <v>18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65</v>
      </c>
      <c r="Q76">
        <v>96</v>
      </c>
      <c r="R76">
        <v>0</v>
      </c>
      <c r="S76">
        <v>0</v>
      </c>
      <c r="T76">
        <v>5</v>
      </c>
      <c r="U76">
        <v>0</v>
      </c>
      <c r="V76">
        <v>0</v>
      </c>
      <c r="W76">
        <v>185</v>
      </c>
      <c r="X76">
        <v>255</v>
      </c>
      <c r="Y76">
        <f t="shared" si="46"/>
        <v>185</v>
      </c>
      <c r="Z76">
        <f t="shared" si="47"/>
        <v>0</v>
      </c>
      <c r="AA76">
        <f t="shared" si="48"/>
        <v>608</v>
      </c>
      <c r="AB76">
        <v>99</v>
      </c>
      <c r="AC76">
        <v>10</v>
      </c>
      <c r="AD76" s="4">
        <f t="shared" si="49"/>
        <v>9.0647234711465448</v>
      </c>
      <c r="AE76">
        <f t="shared" si="50"/>
        <v>9.3327677599355194</v>
      </c>
      <c r="AF76" s="6">
        <f t="shared" si="51"/>
        <v>6.6723224006448062E-2</v>
      </c>
    </row>
    <row r="77" spans="1:32" x14ac:dyDescent="0.25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65</v>
      </c>
      <c r="Q77">
        <v>96</v>
      </c>
      <c r="R77">
        <v>0</v>
      </c>
      <c r="S77">
        <v>0</v>
      </c>
      <c r="T77">
        <v>5</v>
      </c>
      <c r="U77">
        <v>0</v>
      </c>
      <c r="V77">
        <v>0</v>
      </c>
      <c r="W77">
        <v>185</v>
      </c>
      <c r="X77">
        <v>255</v>
      </c>
      <c r="Y77">
        <f t="shared" si="46"/>
        <v>185</v>
      </c>
      <c r="Z77">
        <f t="shared" si="47"/>
        <v>0</v>
      </c>
      <c r="AA77">
        <f t="shared" si="48"/>
        <v>608</v>
      </c>
      <c r="AB77">
        <v>99</v>
      </c>
      <c r="AC77">
        <v>10</v>
      </c>
      <c r="AD77" s="4">
        <f t="shared" si="49"/>
        <v>9.0647234711465448</v>
      </c>
      <c r="AE77">
        <f t="shared" si="50"/>
        <v>9.3327677599355194</v>
      </c>
      <c r="AF77" s="6">
        <f t="shared" si="51"/>
        <v>6.6723224006448062E-2</v>
      </c>
    </row>
    <row r="78" spans="1:32" hidden="1" x14ac:dyDescent="0.25"/>
    <row r="79" spans="1:32" hidden="1" x14ac:dyDescent="0.25">
      <c r="A79" t="s">
        <v>148</v>
      </c>
    </row>
    <row r="80" spans="1:32" hidden="1" x14ac:dyDescent="0.25"/>
    <row r="81" spans="1:32" x14ac:dyDescent="0.25">
      <c r="A81" t="s">
        <v>297</v>
      </c>
      <c r="B81">
        <v>22</v>
      </c>
      <c r="C81">
        <v>22</v>
      </c>
      <c r="D81">
        <v>22</v>
      </c>
      <c r="E81">
        <v>4</v>
      </c>
      <c r="F81">
        <v>18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65</v>
      </c>
      <c r="Q81">
        <v>128</v>
      </c>
      <c r="R81">
        <v>0</v>
      </c>
      <c r="S81">
        <v>0</v>
      </c>
      <c r="T81">
        <v>5</v>
      </c>
      <c r="U81">
        <v>0</v>
      </c>
      <c r="V81">
        <v>0</v>
      </c>
      <c r="W81">
        <v>217</v>
      </c>
      <c r="X81">
        <v>255</v>
      </c>
      <c r="Y81">
        <f t="shared" ref="Y81:Y83" si="52">MOD(SUM(E81:S81), 255) + 1 - FLOOR(SUM(E81:S81)/255,1)</f>
        <v>217</v>
      </c>
      <c r="Z81">
        <f t="shared" ref="Z81:Z83" si="53">W81-Y81</f>
        <v>0</v>
      </c>
      <c r="AA81">
        <f t="shared" ref="AA81:AA83" si="54">IF(P81&gt;0, P81-63, 0) * 256 + Q81</f>
        <v>640</v>
      </c>
      <c r="AB81">
        <v>112</v>
      </c>
      <c r="AC81">
        <v>10.67</v>
      </c>
      <c r="AD81" s="4">
        <f t="shared" ref="AD81:AD83" si="55" xml:space="preserve"> $AD$22 * EXP($AD$23*AA81)</f>
        <v>10.774587353828922</v>
      </c>
      <c r="AE81">
        <f t="shared" ref="AE81:AE83" si="56">42.1884/(127^2) * 4^(P81-63) * (127 + Q81)</f>
        <v>10.671999007998016</v>
      </c>
      <c r="AF81" s="6">
        <f t="shared" ref="AF81:AF83" si="57">(AC81-AE81)/AC81</f>
        <v>-1.8734845342231597E-4</v>
      </c>
    </row>
    <row r="82" spans="1:32" x14ac:dyDescent="0.25">
      <c r="A82" t="s">
        <v>297</v>
      </c>
      <c r="B82">
        <v>22</v>
      </c>
      <c r="C82">
        <v>22</v>
      </c>
      <c r="D82">
        <v>22</v>
      </c>
      <c r="E82">
        <v>4</v>
      </c>
      <c r="F82">
        <v>18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65</v>
      </c>
      <c r="Q82">
        <v>128</v>
      </c>
      <c r="R82">
        <v>0</v>
      </c>
      <c r="S82">
        <v>0</v>
      </c>
      <c r="T82">
        <v>5</v>
      </c>
      <c r="U82">
        <v>0</v>
      </c>
      <c r="V82">
        <v>0</v>
      </c>
      <c r="W82">
        <v>217</v>
      </c>
      <c r="X82">
        <v>255</v>
      </c>
      <c r="Y82">
        <f t="shared" si="52"/>
        <v>217</v>
      </c>
      <c r="Z82">
        <f t="shared" si="53"/>
        <v>0</v>
      </c>
      <c r="AA82">
        <f t="shared" si="54"/>
        <v>640</v>
      </c>
      <c r="AB82">
        <v>112</v>
      </c>
      <c r="AC82">
        <v>10.67</v>
      </c>
      <c r="AD82" s="4">
        <f t="shared" si="55"/>
        <v>10.774587353828922</v>
      </c>
      <c r="AE82">
        <f t="shared" si="56"/>
        <v>10.671999007998016</v>
      </c>
      <c r="AF82" s="6">
        <f t="shared" si="57"/>
        <v>-1.8734845342231597E-4</v>
      </c>
    </row>
    <row r="83" spans="1:32" x14ac:dyDescent="0.25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65</v>
      </c>
      <c r="Q83">
        <v>128</v>
      </c>
      <c r="R83">
        <v>0</v>
      </c>
      <c r="S83">
        <v>0</v>
      </c>
      <c r="T83">
        <v>5</v>
      </c>
      <c r="U83">
        <v>0</v>
      </c>
      <c r="V83">
        <v>0</v>
      </c>
      <c r="W83">
        <v>217</v>
      </c>
      <c r="X83">
        <v>255</v>
      </c>
      <c r="Y83">
        <f t="shared" si="52"/>
        <v>217</v>
      </c>
      <c r="Z83">
        <f t="shared" si="53"/>
        <v>0</v>
      </c>
      <c r="AA83">
        <f t="shared" si="54"/>
        <v>640</v>
      </c>
      <c r="AB83">
        <v>112</v>
      </c>
      <c r="AC83">
        <v>10.67</v>
      </c>
      <c r="AD83" s="4">
        <f t="shared" si="55"/>
        <v>10.774587353828922</v>
      </c>
      <c r="AE83">
        <f t="shared" si="56"/>
        <v>10.671999007998016</v>
      </c>
      <c r="AF83" s="6">
        <f t="shared" si="57"/>
        <v>-1.8734845342231597E-4</v>
      </c>
    </row>
    <row r="84" spans="1:32" hidden="1" x14ac:dyDescent="0.25"/>
    <row r="85" spans="1:32" hidden="1" x14ac:dyDescent="0.25">
      <c r="A85" t="s">
        <v>150</v>
      </c>
    </row>
    <row r="86" spans="1:32" hidden="1" x14ac:dyDescent="0.25"/>
    <row r="87" spans="1:32" x14ac:dyDescent="0.25">
      <c r="A87" t="s">
        <v>297</v>
      </c>
      <c r="B87">
        <v>22</v>
      </c>
      <c r="C87">
        <v>22</v>
      </c>
      <c r="D87">
        <v>22</v>
      </c>
      <c r="E87">
        <v>4</v>
      </c>
      <c r="F87">
        <v>18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65</v>
      </c>
      <c r="Q87">
        <v>144</v>
      </c>
      <c r="R87">
        <v>0</v>
      </c>
      <c r="S87">
        <v>0</v>
      </c>
      <c r="T87">
        <v>5</v>
      </c>
      <c r="U87">
        <v>0</v>
      </c>
      <c r="V87">
        <v>0</v>
      </c>
      <c r="W87">
        <v>233</v>
      </c>
      <c r="X87">
        <v>255</v>
      </c>
      <c r="Y87">
        <f t="shared" ref="Y87:Y89" si="58">MOD(SUM(E87:S87), 255) + 1 - FLOOR(SUM(E87:S87)/255,1)</f>
        <v>233</v>
      </c>
      <c r="Z87">
        <f t="shared" ref="Z87:Z89" si="59">W87-Y87</f>
        <v>0</v>
      </c>
      <c r="AA87">
        <f t="shared" ref="AA87:AA89" si="60">IF(P87&gt;0, P87-63, 0) * 256 + Q87</f>
        <v>656</v>
      </c>
      <c r="AB87">
        <v>124</v>
      </c>
      <c r="AC87">
        <v>12</v>
      </c>
      <c r="AD87" s="4">
        <f t="shared" ref="AD87:AD89" si="61" xml:space="preserve"> $AD$22 * EXP($AD$23*AA87)</f>
        <v>11.74691130797474</v>
      </c>
      <c r="AE87">
        <f t="shared" ref="AE87:AE89" si="62">42.1884/(127^2) * 4^(P87-63) * (127 + Q87)</f>
        <v>11.341614632029264</v>
      </c>
      <c r="AF87" s="6">
        <f t="shared" ref="AF87:AF89" si="63">(AC87-AE87)/AC87</f>
        <v>5.4865447330894636E-2</v>
      </c>
    </row>
    <row r="88" spans="1:32" x14ac:dyDescent="0.25">
      <c r="A88" t="s">
        <v>297</v>
      </c>
      <c r="B88">
        <v>22</v>
      </c>
      <c r="C88">
        <v>22</v>
      </c>
      <c r="D88">
        <v>22</v>
      </c>
      <c r="E88">
        <v>4</v>
      </c>
      <c r="F88">
        <v>18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65</v>
      </c>
      <c r="Q88">
        <v>144</v>
      </c>
      <c r="R88">
        <v>0</v>
      </c>
      <c r="S88">
        <v>0</v>
      </c>
      <c r="T88">
        <v>5</v>
      </c>
      <c r="U88">
        <v>0</v>
      </c>
      <c r="V88">
        <v>0</v>
      </c>
      <c r="W88">
        <v>233</v>
      </c>
      <c r="X88">
        <v>255</v>
      </c>
      <c r="Y88">
        <f t="shared" si="58"/>
        <v>233</v>
      </c>
      <c r="Z88">
        <f t="shared" si="59"/>
        <v>0</v>
      </c>
      <c r="AA88">
        <f t="shared" si="60"/>
        <v>656</v>
      </c>
      <c r="AB88">
        <v>124</v>
      </c>
      <c r="AC88">
        <v>12</v>
      </c>
      <c r="AD88" s="4">
        <f t="shared" si="61"/>
        <v>11.74691130797474</v>
      </c>
      <c r="AE88">
        <f t="shared" si="62"/>
        <v>11.341614632029264</v>
      </c>
      <c r="AF88" s="6">
        <f t="shared" si="63"/>
        <v>5.4865447330894636E-2</v>
      </c>
    </row>
    <row r="89" spans="1:32" x14ac:dyDescent="0.25">
      <c r="A89" t="s">
        <v>297</v>
      </c>
      <c r="B89">
        <v>22</v>
      </c>
      <c r="C89">
        <v>22</v>
      </c>
      <c r="D89">
        <v>22</v>
      </c>
      <c r="E89">
        <v>4</v>
      </c>
      <c r="F89">
        <v>18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65</v>
      </c>
      <c r="Q89">
        <v>144</v>
      </c>
      <c r="R89">
        <v>0</v>
      </c>
      <c r="S89">
        <v>0</v>
      </c>
      <c r="T89">
        <v>5</v>
      </c>
      <c r="U89">
        <v>0</v>
      </c>
      <c r="V89">
        <v>0</v>
      </c>
      <c r="W89">
        <v>233</v>
      </c>
      <c r="X89">
        <v>255</v>
      </c>
      <c r="Y89">
        <f t="shared" si="58"/>
        <v>233</v>
      </c>
      <c r="Z89">
        <f t="shared" si="59"/>
        <v>0</v>
      </c>
      <c r="AA89">
        <f t="shared" si="60"/>
        <v>656</v>
      </c>
      <c r="AB89">
        <v>124</v>
      </c>
      <c r="AC89">
        <v>12</v>
      </c>
      <c r="AD89" s="4">
        <f t="shared" si="61"/>
        <v>11.74691130797474</v>
      </c>
      <c r="AE89">
        <f t="shared" si="62"/>
        <v>11.341614632029264</v>
      </c>
      <c r="AF89" s="6">
        <f t="shared" si="63"/>
        <v>5.4865447330894636E-2</v>
      </c>
    </row>
    <row r="90" spans="1:32" hidden="1" x14ac:dyDescent="0.25"/>
    <row r="91" spans="1:32" hidden="1" x14ac:dyDescent="0.25">
      <c r="A91" t="s">
        <v>152</v>
      </c>
    </row>
    <row r="92" spans="1:32" hidden="1" x14ac:dyDescent="0.25"/>
    <row r="93" spans="1:32" x14ac:dyDescent="0.25">
      <c r="A93" t="s">
        <v>297</v>
      </c>
      <c r="B93">
        <v>22</v>
      </c>
      <c r="C93">
        <v>22</v>
      </c>
      <c r="D93">
        <v>22</v>
      </c>
      <c r="E93">
        <v>4</v>
      </c>
      <c r="F93">
        <v>18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65</v>
      </c>
      <c r="Q93">
        <v>160</v>
      </c>
      <c r="R93">
        <v>0</v>
      </c>
      <c r="S93">
        <v>0</v>
      </c>
      <c r="T93">
        <v>5</v>
      </c>
      <c r="U93">
        <v>0</v>
      </c>
      <c r="V93">
        <v>0</v>
      </c>
      <c r="W93">
        <v>249</v>
      </c>
      <c r="X93">
        <v>255</v>
      </c>
      <c r="Y93">
        <f t="shared" ref="Y93:Y95" si="64">MOD(SUM(E93:S93), 255) + 1 - FLOOR(SUM(E93:S93)/255,1)</f>
        <v>249</v>
      </c>
      <c r="Z93">
        <f t="shared" ref="Z93:Z95" si="65">W93-Y93</f>
        <v>0</v>
      </c>
      <c r="AA93">
        <f t="shared" ref="AA93:AA95" si="66">IF(P93&gt;0, P93-63, 0) * 256 + Q93</f>
        <v>672</v>
      </c>
      <c r="AB93">
        <v>136</v>
      </c>
      <c r="AC93">
        <v>13.333</v>
      </c>
      <c r="AD93" s="4">
        <f t="shared" ref="AD93:AD95" si="67" xml:space="preserve"> $AD$22 * EXP($AD$23*AA93)</f>
        <v>12.806980049067763</v>
      </c>
      <c r="AE93">
        <f t="shared" ref="AE93:AE95" si="68">42.1884/(127^2) * 4^(P93-63) * (127 + Q93)</f>
        <v>12.011230256060513</v>
      </c>
      <c r="AF93" s="6">
        <f t="shared" ref="AF93:AF95" si="69">(AC93-AE93)/AC93</f>
        <v>9.913520917569095E-2</v>
      </c>
    </row>
    <row r="94" spans="1:32" x14ac:dyDescent="0.25">
      <c r="A94" t="s">
        <v>297</v>
      </c>
      <c r="B94">
        <v>22</v>
      </c>
      <c r="C94">
        <v>22</v>
      </c>
      <c r="D94">
        <v>22</v>
      </c>
      <c r="E94">
        <v>4</v>
      </c>
      <c r="F94">
        <v>18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65</v>
      </c>
      <c r="Q94">
        <v>160</v>
      </c>
      <c r="R94">
        <v>0</v>
      </c>
      <c r="S94">
        <v>0</v>
      </c>
      <c r="T94">
        <v>5</v>
      </c>
      <c r="U94">
        <v>0</v>
      </c>
      <c r="V94">
        <v>0</v>
      </c>
      <c r="W94">
        <v>249</v>
      </c>
      <c r="X94">
        <v>255</v>
      </c>
      <c r="Y94">
        <f t="shared" si="64"/>
        <v>249</v>
      </c>
      <c r="Z94">
        <f t="shared" si="65"/>
        <v>0</v>
      </c>
      <c r="AA94">
        <f t="shared" si="66"/>
        <v>672</v>
      </c>
      <c r="AB94">
        <v>136</v>
      </c>
      <c r="AC94">
        <v>13.333</v>
      </c>
      <c r="AD94" s="4">
        <f t="shared" si="67"/>
        <v>12.806980049067763</v>
      </c>
      <c r="AE94">
        <f t="shared" si="68"/>
        <v>12.011230256060513</v>
      </c>
      <c r="AF94" s="6">
        <f t="shared" si="69"/>
        <v>9.913520917569095E-2</v>
      </c>
    </row>
    <row r="95" spans="1:32" x14ac:dyDescent="0.25">
      <c r="A95" t="s">
        <v>297</v>
      </c>
      <c r="B95">
        <v>22</v>
      </c>
      <c r="C95">
        <v>22</v>
      </c>
      <c r="D95">
        <v>22</v>
      </c>
      <c r="E95">
        <v>4</v>
      </c>
      <c r="F95">
        <v>18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65</v>
      </c>
      <c r="Q95">
        <v>160</v>
      </c>
      <c r="R95">
        <v>0</v>
      </c>
      <c r="S95">
        <v>0</v>
      </c>
      <c r="T95">
        <v>5</v>
      </c>
      <c r="U95">
        <v>0</v>
      </c>
      <c r="V95">
        <v>0</v>
      </c>
      <c r="W95">
        <v>249</v>
      </c>
      <c r="X95">
        <v>255</v>
      </c>
      <c r="Y95">
        <f t="shared" si="64"/>
        <v>249</v>
      </c>
      <c r="Z95">
        <f t="shared" si="65"/>
        <v>0</v>
      </c>
      <c r="AA95">
        <f t="shared" si="66"/>
        <v>672</v>
      </c>
      <c r="AB95">
        <v>136</v>
      </c>
      <c r="AC95">
        <v>13.333</v>
      </c>
      <c r="AD95" s="4">
        <f t="shared" si="67"/>
        <v>12.806980049067763</v>
      </c>
      <c r="AE95">
        <f t="shared" si="68"/>
        <v>12.011230256060513</v>
      </c>
      <c r="AF95" s="6">
        <f t="shared" si="69"/>
        <v>9.913520917569095E-2</v>
      </c>
    </row>
    <row r="96" spans="1:32" hidden="1" x14ac:dyDescent="0.25"/>
    <row r="97" spans="1:30" hidden="1" x14ac:dyDescent="0.25">
      <c r="A97" t="s">
        <v>154</v>
      </c>
    </row>
    <row r="98" spans="1:30" hidden="1" x14ac:dyDescent="0.25"/>
    <row r="99" spans="1:30" hidden="1" x14ac:dyDescent="0.25">
      <c r="A99" t="s">
        <v>297</v>
      </c>
      <c r="B99">
        <v>22</v>
      </c>
      <c r="C99">
        <v>22</v>
      </c>
      <c r="D99">
        <v>22</v>
      </c>
      <c r="E99">
        <v>4</v>
      </c>
      <c r="F99">
        <v>18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65</v>
      </c>
      <c r="Q99">
        <v>176</v>
      </c>
      <c r="R99">
        <v>0</v>
      </c>
      <c r="S99">
        <v>0</v>
      </c>
      <c r="T99">
        <v>5</v>
      </c>
      <c r="U99">
        <v>0</v>
      </c>
      <c r="V99">
        <v>0</v>
      </c>
      <c r="W99">
        <v>9</v>
      </c>
      <c r="X99">
        <v>255</v>
      </c>
      <c r="Y99">
        <f t="shared" ref="Y99:Y101" si="70">MOD(SUM(E99:S99), 255)</f>
        <v>9</v>
      </c>
      <c r="Z99">
        <f t="shared" ref="Z99:Z101" si="71">W99-Y99</f>
        <v>0</v>
      </c>
      <c r="AA99">
        <f t="shared" ref="AA99:AA101" si="72">IF(P99&gt;0, P99-63, 0) * 256 + Q99</f>
        <v>688</v>
      </c>
      <c r="AB99">
        <v>148</v>
      </c>
      <c r="AC99">
        <v>14.667</v>
      </c>
      <c r="AD99" s="4">
        <f t="shared" ref="AD99:AD101" si="73" xml:space="preserve"> $AD$22 * EXP($AD$23*AA99)</f>
        <v>13.962711871832282</v>
      </c>
    </row>
    <row r="100" spans="1:30" hidden="1" x14ac:dyDescent="0.25">
      <c r="A100" t="s">
        <v>297</v>
      </c>
      <c r="B100">
        <v>22</v>
      </c>
      <c r="C100">
        <v>22</v>
      </c>
      <c r="D100">
        <v>22</v>
      </c>
      <c r="E100">
        <v>4</v>
      </c>
      <c r="F100">
        <v>18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65</v>
      </c>
      <c r="Q100">
        <v>176</v>
      </c>
      <c r="R100">
        <v>0</v>
      </c>
      <c r="S100">
        <v>0</v>
      </c>
      <c r="T100">
        <v>5</v>
      </c>
      <c r="U100">
        <v>0</v>
      </c>
      <c r="V100">
        <v>0</v>
      </c>
      <c r="W100">
        <v>9</v>
      </c>
      <c r="X100">
        <v>255</v>
      </c>
      <c r="Y100">
        <f t="shared" si="70"/>
        <v>9</v>
      </c>
      <c r="Z100">
        <f t="shared" si="71"/>
        <v>0</v>
      </c>
      <c r="AA100">
        <f t="shared" si="72"/>
        <v>688</v>
      </c>
      <c r="AB100">
        <v>148</v>
      </c>
      <c r="AC100">
        <v>14.667</v>
      </c>
      <c r="AD100" s="4">
        <f t="shared" si="73"/>
        <v>13.962711871832282</v>
      </c>
    </row>
    <row r="101" spans="1:30" hidden="1" x14ac:dyDescent="0.25">
      <c r="A101" t="s">
        <v>297</v>
      </c>
      <c r="B101">
        <v>22</v>
      </c>
      <c r="C101">
        <v>22</v>
      </c>
      <c r="D101">
        <v>22</v>
      </c>
      <c r="E101">
        <v>4</v>
      </c>
      <c r="F101">
        <v>18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65</v>
      </c>
      <c r="Q101">
        <v>176</v>
      </c>
      <c r="R101">
        <v>0</v>
      </c>
      <c r="S101">
        <v>0</v>
      </c>
      <c r="T101">
        <v>5</v>
      </c>
      <c r="U101">
        <v>0</v>
      </c>
      <c r="V101">
        <v>0</v>
      </c>
      <c r="W101">
        <v>9</v>
      </c>
      <c r="X101">
        <v>255</v>
      </c>
      <c r="Y101">
        <f t="shared" si="70"/>
        <v>9</v>
      </c>
      <c r="Z101">
        <f t="shared" si="71"/>
        <v>0</v>
      </c>
      <c r="AA101">
        <f t="shared" si="72"/>
        <v>688</v>
      </c>
      <c r="AB101">
        <v>148</v>
      </c>
      <c r="AC101">
        <v>14.667</v>
      </c>
      <c r="AD101" s="4">
        <f t="shared" si="73"/>
        <v>13.962711871832282</v>
      </c>
    </row>
    <row r="102" spans="1:30" hidden="1" x14ac:dyDescent="0.25"/>
    <row r="103" spans="1:30" hidden="1" x14ac:dyDescent="0.25">
      <c r="A103" t="s">
        <v>156</v>
      </c>
    </row>
    <row r="104" spans="1:30" hidden="1" x14ac:dyDescent="0.25"/>
    <row r="105" spans="1:30" hidden="1" x14ac:dyDescent="0.25">
      <c r="A105" t="s">
        <v>297</v>
      </c>
      <c r="B105">
        <v>22</v>
      </c>
      <c r="C105">
        <v>22</v>
      </c>
      <c r="D105">
        <v>22</v>
      </c>
      <c r="E105">
        <v>4</v>
      </c>
      <c r="F105">
        <v>18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65</v>
      </c>
      <c r="Q105">
        <v>192</v>
      </c>
      <c r="R105">
        <v>0</v>
      </c>
      <c r="S105">
        <v>0</v>
      </c>
      <c r="T105">
        <v>5</v>
      </c>
      <c r="U105">
        <v>0</v>
      </c>
      <c r="V105">
        <v>0</v>
      </c>
      <c r="W105">
        <v>25</v>
      </c>
      <c r="X105">
        <v>255</v>
      </c>
      <c r="Y105">
        <f t="shared" ref="Y105:Y107" si="74">MOD(SUM(E105:S105), 255)</f>
        <v>25</v>
      </c>
      <c r="Z105">
        <f t="shared" ref="Z105:Z107" si="75">W105-Y105</f>
        <v>0</v>
      </c>
      <c r="AA105">
        <f t="shared" ref="AA105:AA107" si="76">IF(P105&gt;0, P105-63, 0) * 256 + Q105</f>
        <v>704</v>
      </c>
      <c r="AB105">
        <v>160</v>
      </c>
      <c r="AC105">
        <v>16</v>
      </c>
      <c r="AD105" s="4">
        <f t="shared" ref="AD105:AD107" si="77" xml:space="preserve"> $AD$22 * EXP($AD$23*AA105)</f>
        <v>15.222739636421723</v>
      </c>
    </row>
    <row r="106" spans="1:30" hidden="1" x14ac:dyDescent="0.25">
      <c r="A106" t="s">
        <v>297</v>
      </c>
      <c r="B106">
        <v>22</v>
      </c>
      <c r="C106">
        <v>22</v>
      </c>
      <c r="D106">
        <v>22</v>
      </c>
      <c r="E106">
        <v>4</v>
      </c>
      <c r="F106">
        <v>18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65</v>
      </c>
      <c r="Q106">
        <v>192</v>
      </c>
      <c r="R106">
        <v>0</v>
      </c>
      <c r="S106">
        <v>0</v>
      </c>
      <c r="T106">
        <v>5</v>
      </c>
      <c r="U106">
        <v>0</v>
      </c>
      <c r="V106">
        <v>0</v>
      </c>
      <c r="W106">
        <v>25</v>
      </c>
      <c r="X106">
        <v>255</v>
      </c>
      <c r="Y106">
        <f t="shared" si="74"/>
        <v>25</v>
      </c>
      <c r="Z106">
        <f t="shared" si="75"/>
        <v>0</v>
      </c>
      <c r="AA106">
        <f t="shared" si="76"/>
        <v>704</v>
      </c>
      <c r="AB106">
        <v>160</v>
      </c>
      <c r="AC106">
        <v>16</v>
      </c>
      <c r="AD106" s="4">
        <f t="shared" si="77"/>
        <v>15.222739636421723</v>
      </c>
    </row>
    <row r="107" spans="1:30" hidden="1" x14ac:dyDescent="0.25">
      <c r="A107" t="s">
        <v>297</v>
      </c>
      <c r="B107">
        <v>22</v>
      </c>
      <c r="C107">
        <v>22</v>
      </c>
      <c r="D107">
        <v>22</v>
      </c>
      <c r="E107">
        <v>4</v>
      </c>
      <c r="F107">
        <v>18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65</v>
      </c>
      <c r="Q107">
        <v>192</v>
      </c>
      <c r="R107">
        <v>0</v>
      </c>
      <c r="S107">
        <v>0</v>
      </c>
      <c r="T107">
        <v>5</v>
      </c>
      <c r="U107">
        <v>0</v>
      </c>
      <c r="V107">
        <v>0</v>
      </c>
      <c r="W107">
        <v>25</v>
      </c>
      <c r="X107">
        <v>255</v>
      </c>
      <c r="Y107">
        <f t="shared" si="74"/>
        <v>25</v>
      </c>
      <c r="Z107">
        <f t="shared" si="75"/>
        <v>0</v>
      </c>
      <c r="AA107">
        <f t="shared" si="76"/>
        <v>704</v>
      </c>
      <c r="AB107">
        <v>160</v>
      </c>
      <c r="AC107">
        <v>16</v>
      </c>
      <c r="AD107" s="4">
        <f t="shared" si="77"/>
        <v>15.222739636421723</v>
      </c>
    </row>
    <row r="108" spans="1:30" hidden="1" x14ac:dyDescent="0.25"/>
    <row r="109" spans="1:30" hidden="1" x14ac:dyDescent="0.25">
      <c r="A109" t="s">
        <v>158</v>
      </c>
    </row>
    <row r="110" spans="1:30" hidden="1" x14ac:dyDescent="0.25"/>
    <row r="111" spans="1:30" hidden="1" x14ac:dyDescent="0.25">
      <c r="A111" t="s">
        <v>297</v>
      </c>
      <c r="B111">
        <v>22</v>
      </c>
      <c r="C111">
        <v>22</v>
      </c>
      <c r="D111">
        <v>22</v>
      </c>
      <c r="E111">
        <v>4</v>
      </c>
      <c r="F111">
        <v>18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65</v>
      </c>
      <c r="Q111">
        <v>208</v>
      </c>
      <c r="R111">
        <v>0</v>
      </c>
      <c r="S111">
        <v>0</v>
      </c>
      <c r="T111">
        <v>5</v>
      </c>
      <c r="U111">
        <v>0</v>
      </c>
      <c r="V111">
        <v>0</v>
      </c>
      <c r="W111">
        <v>41</v>
      </c>
      <c r="X111">
        <v>255</v>
      </c>
      <c r="Y111">
        <f t="shared" ref="Y111:Y113" si="78">MOD(SUM(E111:S111), 255)</f>
        <v>41</v>
      </c>
      <c r="Z111">
        <f t="shared" ref="Z111:Z113" si="79">W111-Y111</f>
        <v>0</v>
      </c>
      <c r="AA111">
        <f t="shared" ref="AA111:AA113" si="80">IF(P111&gt;0, P111-63, 0) * 256 + Q111</f>
        <v>720</v>
      </c>
      <c r="AB111">
        <v>175</v>
      </c>
      <c r="AC111">
        <v>17.332999999999998</v>
      </c>
      <c r="AD111" s="4">
        <f t="shared" ref="AD111:AD113" si="81" xml:space="preserve"> $AD$22 * EXP($AD$23*AA111)</f>
        <v>16.596475252473692</v>
      </c>
    </row>
    <row r="112" spans="1:30" hidden="1" x14ac:dyDescent="0.25">
      <c r="A112" t="s">
        <v>297</v>
      </c>
      <c r="B112">
        <v>22</v>
      </c>
      <c r="C112">
        <v>22</v>
      </c>
      <c r="D112">
        <v>22</v>
      </c>
      <c r="E112">
        <v>4</v>
      </c>
      <c r="F112">
        <v>18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65</v>
      </c>
      <c r="Q112">
        <v>208</v>
      </c>
      <c r="R112">
        <v>0</v>
      </c>
      <c r="S112">
        <v>0</v>
      </c>
      <c r="T112">
        <v>5</v>
      </c>
      <c r="U112">
        <v>0</v>
      </c>
      <c r="V112">
        <v>0</v>
      </c>
      <c r="W112">
        <v>41</v>
      </c>
      <c r="X112">
        <v>255</v>
      </c>
      <c r="Y112">
        <f t="shared" si="78"/>
        <v>41</v>
      </c>
      <c r="Z112">
        <f t="shared" si="79"/>
        <v>0</v>
      </c>
      <c r="AA112">
        <f t="shared" si="80"/>
        <v>720</v>
      </c>
      <c r="AB112">
        <v>175</v>
      </c>
      <c r="AC112">
        <v>17.332999999999998</v>
      </c>
      <c r="AD112" s="4">
        <f t="shared" si="81"/>
        <v>16.596475252473692</v>
      </c>
    </row>
    <row r="113" spans="1:30" hidden="1" x14ac:dyDescent="0.25">
      <c r="A113" t="s">
        <v>297</v>
      </c>
      <c r="B113">
        <v>22</v>
      </c>
      <c r="C113">
        <v>22</v>
      </c>
      <c r="D113">
        <v>22</v>
      </c>
      <c r="E113">
        <v>4</v>
      </c>
      <c r="F113">
        <v>18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65</v>
      </c>
      <c r="Q113">
        <v>208</v>
      </c>
      <c r="R113">
        <v>0</v>
      </c>
      <c r="S113">
        <v>0</v>
      </c>
      <c r="T113">
        <v>5</v>
      </c>
      <c r="U113">
        <v>0</v>
      </c>
      <c r="V113">
        <v>0</v>
      </c>
      <c r="W113">
        <v>41</v>
      </c>
      <c r="X113">
        <v>255</v>
      </c>
      <c r="Y113">
        <f t="shared" si="78"/>
        <v>41</v>
      </c>
      <c r="Z113">
        <f t="shared" si="79"/>
        <v>0</v>
      </c>
      <c r="AA113">
        <f t="shared" si="80"/>
        <v>720</v>
      </c>
      <c r="AB113">
        <v>175</v>
      </c>
      <c r="AC113">
        <v>17.332999999999998</v>
      </c>
      <c r="AD113" s="4">
        <f t="shared" si="81"/>
        <v>16.596475252473692</v>
      </c>
    </row>
    <row r="114" spans="1:30" hidden="1" x14ac:dyDescent="0.25"/>
    <row r="115" spans="1:30" hidden="1" x14ac:dyDescent="0.25">
      <c r="A115" t="s">
        <v>160</v>
      </c>
    </row>
    <row r="116" spans="1:30" hidden="1" x14ac:dyDescent="0.25"/>
    <row r="117" spans="1:30" hidden="1" x14ac:dyDescent="0.25">
      <c r="A117" t="s">
        <v>297</v>
      </c>
      <c r="B117">
        <v>22</v>
      </c>
      <c r="C117">
        <v>22</v>
      </c>
      <c r="D117">
        <v>22</v>
      </c>
      <c r="E117">
        <v>4</v>
      </c>
      <c r="F117">
        <v>18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65</v>
      </c>
      <c r="Q117">
        <v>232</v>
      </c>
      <c r="R117">
        <v>0</v>
      </c>
      <c r="S117">
        <v>0</v>
      </c>
      <c r="T117">
        <v>5</v>
      </c>
      <c r="U117">
        <v>0</v>
      </c>
      <c r="V117">
        <v>0</v>
      </c>
      <c r="W117">
        <v>65</v>
      </c>
      <c r="X117">
        <v>255</v>
      </c>
      <c r="Y117">
        <f t="shared" ref="Y117:Y119" si="82">MOD(SUM(E117:S117), 255)</f>
        <v>65</v>
      </c>
      <c r="Z117">
        <f t="shared" ref="Z117:Z119" si="83">W117-Y117</f>
        <v>0</v>
      </c>
      <c r="AA117">
        <f t="shared" ref="AA117:AA119" si="84">IF(P117&gt;0, P117-63, 0) * 256 + Q117</f>
        <v>744</v>
      </c>
      <c r="AB117">
        <v>191</v>
      </c>
      <c r="AC117">
        <v>19.332999999999998</v>
      </c>
      <c r="AD117" s="4">
        <f t="shared" ref="AD117:AD119" si="85" xml:space="preserve"> $AD$22 * EXP($AD$23*AA117)</f>
        <v>18.892978377670815</v>
      </c>
    </row>
    <row r="118" spans="1:30" hidden="1" x14ac:dyDescent="0.25">
      <c r="A118" t="s">
        <v>297</v>
      </c>
      <c r="B118">
        <v>22</v>
      </c>
      <c r="C118">
        <v>22</v>
      </c>
      <c r="D118">
        <v>22</v>
      </c>
      <c r="E118">
        <v>4</v>
      </c>
      <c r="F118">
        <v>18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65</v>
      </c>
      <c r="Q118">
        <v>232</v>
      </c>
      <c r="R118">
        <v>0</v>
      </c>
      <c r="S118">
        <v>0</v>
      </c>
      <c r="T118">
        <v>5</v>
      </c>
      <c r="U118">
        <v>0</v>
      </c>
      <c r="V118">
        <v>0</v>
      </c>
      <c r="W118">
        <v>65</v>
      </c>
      <c r="X118">
        <v>255</v>
      </c>
      <c r="Y118">
        <f t="shared" si="82"/>
        <v>65</v>
      </c>
      <c r="Z118">
        <f t="shared" si="83"/>
        <v>0</v>
      </c>
      <c r="AA118">
        <f t="shared" si="84"/>
        <v>744</v>
      </c>
      <c r="AB118">
        <v>191</v>
      </c>
      <c r="AC118">
        <v>19.332999999999998</v>
      </c>
      <c r="AD118" s="4">
        <f t="shared" si="85"/>
        <v>18.892978377670815</v>
      </c>
    </row>
    <row r="119" spans="1:30" hidden="1" x14ac:dyDescent="0.25">
      <c r="A119" t="s">
        <v>297</v>
      </c>
      <c r="B119">
        <v>22</v>
      </c>
      <c r="C119">
        <v>22</v>
      </c>
      <c r="D119">
        <v>22</v>
      </c>
      <c r="E119">
        <v>4</v>
      </c>
      <c r="F119">
        <v>18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65</v>
      </c>
      <c r="Q119">
        <v>232</v>
      </c>
      <c r="R119">
        <v>0</v>
      </c>
      <c r="S119">
        <v>0</v>
      </c>
      <c r="T119">
        <v>5</v>
      </c>
      <c r="U119">
        <v>0</v>
      </c>
      <c r="V119">
        <v>0</v>
      </c>
      <c r="W119">
        <v>65</v>
      </c>
      <c r="X119">
        <v>255</v>
      </c>
      <c r="Y119">
        <f t="shared" si="82"/>
        <v>65</v>
      </c>
      <c r="Z119">
        <f t="shared" si="83"/>
        <v>0</v>
      </c>
      <c r="AA119">
        <f t="shared" si="84"/>
        <v>744</v>
      </c>
      <c r="AB119">
        <v>191</v>
      </c>
      <c r="AC119">
        <v>19.332999999999998</v>
      </c>
      <c r="AD119" s="4">
        <f t="shared" si="85"/>
        <v>18.892978377670815</v>
      </c>
    </row>
    <row r="120" spans="1:30" hidden="1" x14ac:dyDescent="0.25"/>
    <row r="121" spans="1:30" hidden="1" x14ac:dyDescent="0.25">
      <c r="A121" t="s">
        <v>162</v>
      </c>
    </row>
    <row r="122" spans="1:30" hidden="1" x14ac:dyDescent="0.25"/>
    <row r="123" spans="1:30" hidden="1" x14ac:dyDescent="0.25">
      <c r="A123" t="s">
        <v>297</v>
      </c>
      <c r="B123">
        <v>22</v>
      </c>
      <c r="C123">
        <v>22</v>
      </c>
      <c r="D123">
        <v>22</v>
      </c>
      <c r="E123">
        <v>4</v>
      </c>
      <c r="F123">
        <v>18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65</v>
      </c>
      <c r="Q123">
        <v>248</v>
      </c>
      <c r="R123">
        <v>0</v>
      </c>
      <c r="S123">
        <v>0</v>
      </c>
      <c r="T123">
        <v>5</v>
      </c>
      <c r="U123">
        <v>0</v>
      </c>
      <c r="V123">
        <v>0</v>
      </c>
      <c r="W123">
        <v>81</v>
      </c>
      <c r="X123">
        <v>255</v>
      </c>
      <c r="Y123">
        <f t="shared" ref="Y123:Y125" si="86">MOD(SUM(E123:S123), 255)</f>
        <v>81</v>
      </c>
      <c r="Z123">
        <f t="shared" ref="Z123:Z125" si="87">W123-Y123</f>
        <v>0</v>
      </c>
      <c r="AA123">
        <f t="shared" ref="AA123:AA125" si="88">IF(P123&gt;0, P123-63, 0) * 256 + Q123</f>
        <v>760</v>
      </c>
      <c r="AB123">
        <v>207</v>
      </c>
      <c r="AC123">
        <v>20.667000000000002</v>
      </c>
      <c r="AD123" s="4">
        <f t="shared" ref="AD123:AD125" si="89" xml:space="preserve"> $AD$22 * EXP($AD$23*AA123)</f>
        <v>20.59792491887087</v>
      </c>
    </row>
    <row r="124" spans="1:30" hidden="1" x14ac:dyDescent="0.25">
      <c r="A124" t="s">
        <v>297</v>
      </c>
      <c r="B124">
        <v>22</v>
      </c>
      <c r="C124">
        <v>22</v>
      </c>
      <c r="D124">
        <v>22</v>
      </c>
      <c r="E124">
        <v>4</v>
      </c>
      <c r="F124">
        <v>18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65</v>
      </c>
      <c r="Q124">
        <v>248</v>
      </c>
      <c r="R124">
        <v>0</v>
      </c>
      <c r="S124">
        <v>0</v>
      </c>
      <c r="T124">
        <v>5</v>
      </c>
      <c r="U124">
        <v>0</v>
      </c>
      <c r="V124">
        <v>0</v>
      </c>
      <c r="W124">
        <v>81</v>
      </c>
      <c r="X124">
        <v>255</v>
      </c>
      <c r="Y124">
        <f t="shared" si="86"/>
        <v>81</v>
      </c>
      <c r="Z124">
        <f t="shared" si="87"/>
        <v>0</v>
      </c>
      <c r="AA124">
        <f t="shared" si="88"/>
        <v>760</v>
      </c>
      <c r="AB124">
        <v>207</v>
      </c>
      <c r="AC124">
        <v>20.667000000000002</v>
      </c>
      <c r="AD124" s="4">
        <f t="shared" si="89"/>
        <v>20.59792491887087</v>
      </c>
    </row>
    <row r="125" spans="1:30" hidden="1" x14ac:dyDescent="0.25">
      <c r="A125" t="s">
        <v>297</v>
      </c>
      <c r="B125">
        <v>22</v>
      </c>
      <c r="C125">
        <v>22</v>
      </c>
      <c r="D125">
        <v>22</v>
      </c>
      <c r="E125">
        <v>4</v>
      </c>
      <c r="F125">
        <v>18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65</v>
      </c>
      <c r="Q125">
        <v>248</v>
      </c>
      <c r="R125">
        <v>0</v>
      </c>
      <c r="S125">
        <v>0</v>
      </c>
      <c r="T125">
        <v>5</v>
      </c>
      <c r="U125">
        <v>0</v>
      </c>
      <c r="V125">
        <v>0</v>
      </c>
      <c r="W125">
        <v>81</v>
      </c>
      <c r="X125">
        <v>255</v>
      </c>
      <c r="Y125">
        <f t="shared" si="86"/>
        <v>81</v>
      </c>
      <c r="Z125">
        <f t="shared" si="87"/>
        <v>0</v>
      </c>
      <c r="AA125">
        <f t="shared" si="88"/>
        <v>760</v>
      </c>
      <c r="AB125">
        <v>207</v>
      </c>
      <c r="AC125">
        <v>20.667000000000002</v>
      </c>
      <c r="AD125" s="4">
        <f t="shared" si="89"/>
        <v>20.59792491887087</v>
      </c>
    </row>
    <row r="126" spans="1:30" hidden="1" x14ac:dyDescent="0.25"/>
    <row r="127" spans="1:30" hidden="1" x14ac:dyDescent="0.25"/>
    <row r="128" spans="1:30" hidden="1" x14ac:dyDescent="0.25">
      <c r="A128" t="s">
        <v>164</v>
      </c>
    </row>
    <row r="129" spans="1:32" hidden="1" x14ac:dyDescent="0.25"/>
    <row r="130" spans="1:32" x14ac:dyDescent="0.25">
      <c r="A130" t="s">
        <v>297</v>
      </c>
      <c r="B130">
        <v>22</v>
      </c>
      <c r="C130">
        <v>22</v>
      </c>
      <c r="D130">
        <v>22</v>
      </c>
      <c r="E130">
        <v>4</v>
      </c>
      <c r="F130">
        <v>18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66</v>
      </c>
      <c r="Q130">
        <v>8</v>
      </c>
      <c r="R130">
        <v>0</v>
      </c>
      <c r="S130">
        <v>0</v>
      </c>
      <c r="T130">
        <v>5</v>
      </c>
      <c r="U130">
        <v>0</v>
      </c>
      <c r="V130">
        <v>0</v>
      </c>
      <c r="W130">
        <v>98</v>
      </c>
      <c r="X130">
        <v>255</v>
      </c>
      <c r="Y130">
        <f t="shared" ref="Y130:Y132" si="90">MOD(SUM(E130:S130), 255) + 1 - FLOOR(SUM(E130:S130)/255,1)</f>
        <v>98</v>
      </c>
      <c r="Z130">
        <f t="shared" ref="Z130:Z132" si="91">W130-Y130</f>
        <v>0</v>
      </c>
      <c r="AA130">
        <f t="shared" ref="AA130:AA132" si="92">IF(P130&gt;0, P130-63, 0) * 256 + Q130</f>
        <v>776</v>
      </c>
      <c r="AB130">
        <v>226</v>
      </c>
      <c r="AC130">
        <v>22.667000000000002</v>
      </c>
      <c r="AD130" s="4">
        <f t="shared" ref="AD130:AD132" si="93" xml:space="preserve"> $AD$22 * EXP($AD$23*AA130)</f>
        <v>22.456729822169383</v>
      </c>
      <c r="AE130">
        <f t="shared" ref="AE130:AE132" si="94">42.1884/(127^2) * 4^(P130-63) * (127 + Q130)</f>
        <v>22.599527311054622</v>
      </c>
      <c r="AF130" s="6">
        <f t="shared" ref="AF130:AF132" si="95">(AC130-AE130)/AC130</f>
        <v>2.9766925021122949E-3</v>
      </c>
    </row>
    <row r="131" spans="1:32" x14ac:dyDescent="0.25">
      <c r="A131" t="s">
        <v>297</v>
      </c>
      <c r="B131">
        <v>22</v>
      </c>
      <c r="C131">
        <v>22</v>
      </c>
      <c r="D131">
        <v>22</v>
      </c>
      <c r="E131">
        <v>4</v>
      </c>
      <c r="F131">
        <v>18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66</v>
      </c>
      <c r="Q131">
        <v>8</v>
      </c>
      <c r="R131">
        <v>0</v>
      </c>
      <c r="S131">
        <v>0</v>
      </c>
      <c r="T131">
        <v>5</v>
      </c>
      <c r="U131">
        <v>0</v>
      </c>
      <c r="V131">
        <v>0</v>
      </c>
      <c r="W131">
        <v>98</v>
      </c>
      <c r="X131">
        <v>255</v>
      </c>
      <c r="Y131">
        <f t="shared" si="90"/>
        <v>98</v>
      </c>
      <c r="Z131">
        <f t="shared" si="91"/>
        <v>0</v>
      </c>
      <c r="AA131">
        <f t="shared" si="92"/>
        <v>776</v>
      </c>
      <c r="AB131">
        <v>226</v>
      </c>
      <c r="AC131">
        <v>22.667000000000002</v>
      </c>
      <c r="AD131" s="4">
        <f t="shared" si="93"/>
        <v>22.456729822169383</v>
      </c>
      <c r="AE131">
        <f t="shared" si="94"/>
        <v>22.599527311054622</v>
      </c>
      <c r="AF131" s="6">
        <f t="shared" si="95"/>
        <v>2.9766925021122949E-3</v>
      </c>
    </row>
    <row r="132" spans="1:32" x14ac:dyDescent="0.25">
      <c r="A132" t="s">
        <v>297</v>
      </c>
      <c r="B132">
        <v>22</v>
      </c>
      <c r="C132">
        <v>22</v>
      </c>
      <c r="D132">
        <v>22</v>
      </c>
      <c r="E132">
        <v>4</v>
      </c>
      <c r="F132">
        <v>18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66</v>
      </c>
      <c r="Q132">
        <v>8</v>
      </c>
      <c r="R132">
        <v>0</v>
      </c>
      <c r="S132">
        <v>0</v>
      </c>
      <c r="T132">
        <v>5</v>
      </c>
      <c r="U132">
        <v>0</v>
      </c>
      <c r="V132">
        <v>0</v>
      </c>
      <c r="W132">
        <v>98</v>
      </c>
      <c r="X132">
        <v>255</v>
      </c>
      <c r="Y132">
        <f t="shared" si="90"/>
        <v>98</v>
      </c>
      <c r="Z132">
        <f t="shared" si="91"/>
        <v>0</v>
      </c>
      <c r="AA132">
        <f t="shared" si="92"/>
        <v>776</v>
      </c>
      <c r="AB132">
        <v>226</v>
      </c>
      <c r="AC132">
        <v>22.667000000000002</v>
      </c>
      <c r="AD132" s="4">
        <f t="shared" si="93"/>
        <v>22.456729822169383</v>
      </c>
      <c r="AE132">
        <f t="shared" si="94"/>
        <v>22.599527311054622</v>
      </c>
      <c r="AF132" s="6">
        <f t="shared" si="95"/>
        <v>2.9766925021122949E-3</v>
      </c>
    </row>
    <row r="133" spans="1:32" hidden="1" x14ac:dyDescent="0.25"/>
    <row r="134" spans="1:32" hidden="1" x14ac:dyDescent="0.25">
      <c r="A134" t="s">
        <v>166</v>
      </c>
    </row>
    <row r="135" spans="1:32" hidden="1" x14ac:dyDescent="0.25"/>
    <row r="136" spans="1:32" x14ac:dyDescent="0.25">
      <c r="A136" t="s">
        <v>297</v>
      </c>
      <c r="B136">
        <v>22</v>
      </c>
      <c r="C136">
        <v>22</v>
      </c>
      <c r="D136">
        <v>22</v>
      </c>
      <c r="E136">
        <v>4</v>
      </c>
      <c r="F136">
        <v>18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66</v>
      </c>
      <c r="Q136">
        <v>20</v>
      </c>
      <c r="R136">
        <v>0</v>
      </c>
      <c r="S136">
        <v>0</v>
      </c>
      <c r="T136">
        <v>5</v>
      </c>
      <c r="U136">
        <v>0</v>
      </c>
      <c r="V136">
        <v>0</v>
      </c>
      <c r="W136">
        <v>110</v>
      </c>
      <c r="X136">
        <v>255</v>
      </c>
      <c r="Y136">
        <f t="shared" ref="Y136:Y138" si="96">MOD(SUM(E136:S136), 255) + 1 - FLOOR(SUM(E136:S136)/255,1)</f>
        <v>110</v>
      </c>
      <c r="Z136">
        <f t="shared" ref="Z136:Z138" si="97">W136-Y136</f>
        <v>0</v>
      </c>
      <c r="AA136">
        <f t="shared" ref="AA136:AA138" si="98">IF(P136&gt;0, P136-63, 0) * 256 + Q136</f>
        <v>788</v>
      </c>
      <c r="AB136">
        <v>245</v>
      </c>
      <c r="AC136">
        <v>24.667000000000002</v>
      </c>
      <c r="AD136" s="4">
        <f t="shared" ref="AD136:AD138" si="99" xml:space="preserve"> $AD$22 * EXP($AD$23*AA136)</f>
        <v>23.960109386774189</v>
      </c>
      <c r="AE136">
        <f t="shared" ref="AE136:AE138" si="100">42.1884/(127^2) * 4^(P136-63) * (127 + Q136)</f>
        <v>24.608374183148367</v>
      </c>
      <c r="AF136" s="6">
        <f t="shared" ref="AF136:AF138" si="101">(AC136-AE136)/AC136</f>
        <v>2.376690187361028E-3</v>
      </c>
    </row>
    <row r="137" spans="1:32" x14ac:dyDescent="0.25">
      <c r="A137" t="s">
        <v>297</v>
      </c>
      <c r="B137">
        <v>22</v>
      </c>
      <c r="C137">
        <v>22</v>
      </c>
      <c r="D137">
        <v>22</v>
      </c>
      <c r="E137">
        <v>4</v>
      </c>
      <c r="F137">
        <v>18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66</v>
      </c>
      <c r="Q137">
        <v>20</v>
      </c>
      <c r="R137">
        <v>0</v>
      </c>
      <c r="S137">
        <v>0</v>
      </c>
      <c r="T137">
        <v>5</v>
      </c>
      <c r="U137">
        <v>0</v>
      </c>
      <c r="V137">
        <v>0</v>
      </c>
      <c r="W137">
        <v>110</v>
      </c>
      <c r="X137">
        <v>255</v>
      </c>
      <c r="Y137">
        <f t="shared" si="96"/>
        <v>110</v>
      </c>
      <c r="Z137">
        <f t="shared" si="97"/>
        <v>0</v>
      </c>
      <c r="AA137">
        <f t="shared" si="98"/>
        <v>788</v>
      </c>
      <c r="AB137">
        <v>245</v>
      </c>
      <c r="AC137">
        <v>24.667000000000002</v>
      </c>
      <c r="AD137" s="4">
        <f t="shared" si="99"/>
        <v>23.960109386774189</v>
      </c>
      <c r="AE137">
        <f t="shared" si="100"/>
        <v>24.608374183148367</v>
      </c>
      <c r="AF137" s="6">
        <f t="shared" si="101"/>
        <v>2.376690187361028E-3</v>
      </c>
    </row>
    <row r="138" spans="1:32" x14ac:dyDescent="0.25">
      <c r="A138" t="s">
        <v>297</v>
      </c>
      <c r="B138">
        <v>22</v>
      </c>
      <c r="C138">
        <v>22</v>
      </c>
      <c r="D138">
        <v>22</v>
      </c>
      <c r="E138">
        <v>4</v>
      </c>
      <c r="F138">
        <v>18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66</v>
      </c>
      <c r="Q138">
        <v>20</v>
      </c>
      <c r="R138">
        <v>0</v>
      </c>
      <c r="S138">
        <v>0</v>
      </c>
      <c r="T138">
        <v>5</v>
      </c>
      <c r="U138">
        <v>0</v>
      </c>
      <c r="V138">
        <v>0</v>
      </c>
      <c r="W138">
        <v>110</v>
      </c>
      <c r="X138">
        <v>255</v>
      </c>
      <c r="Y138">
        <f t="shared" si="96"/>
        <v>110</v>
      </c>
      <c r="Z138">
        <f t="shared" si="97"/>
        <v>0</v>
      </c>
      <c r="AA138">
        <f t="shared" si="98"/>
        <v>788</v>
      </c>
      <c r="AB138">
        <v>245</v>
      </c>
      <c r="AC138">
        <v>24.667000000000002</v>
      </c>
      <c r="AD138" s="4">
        <f t="shared" si="99"/>
        <v>23.960109386774189</v>
      </c>
      <c r="AE138">
        <f t="shared" si="100"/>
        <v>24.608374183148367</v>
      </c>
      <c r="AF138" s="6">
        <f t="shared" si="101"/>
        <v>2.376690187361028E-3</v>
      </c>
    </row>
    <row r="139" spans="1:32" hidden="1" x14ac:dyDescent="0.25"/>
    <row r="140" spans="1:32" hidden="1" x14ac:dyDescent="0.25">
      <c r="A140" t="s">
        <v>168</v>
      </c>
    </row>
    <row r="141" spans="1:32" hidden="1" x14ac:dyDescent="0.25"/>
    <row r="142" spans="1:32" x14ac:dyDescent="0.25">
      <c r="A142" t="s">
        <v>297</v>
      </c>
      <c r="B142">
        <v>22</v>
      </c>
      <c r="C142">
        <v>22</v>
      </c>
      <c r="D142">
        <v>22</v>
      </c>
      <c r="E142">
        <v>4</v>
      </c>
      <c r="F142">
        <v>18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66</v>
      </c>
      <c r="Q142">
        <v>32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122</v>
      </c>
      <c r="X142">
        <v>255</v>
      </c>
      <c r="Y142">
        <f t="shared" ref="Y142:Y144" si="102">MOD(SUM(E142:S142), 255) + 1 - FLOOR(SUM(E142:S142)/255,1)</f>
        <v>122</v>
      </c>
      <c r="Z142">
        <f t="shared" ref="Z142:Z144" si="103">W142-Y142</f>
        <v>0</v>
      </c>
      <c r="AA142">
        <f t="shared" ref="AA142:AA144" si="104">IF(P142&gt;0, P142-63, 0) * 256 + Q142</f>
        <v>800</v>
      </c>
      <c r="AB142">
        <v>264</v>
      </c>
      <c r="AC142">
        <v>26.667000000000002</v>
      </c>
      <c r="AD142" s="4">
        <f t="shared" ref="AD142:AD144" si="105" xml:space="preserve"> $AD$22 * EXP($AD$23*AA142)</f>
        <v>25.564133619287858</v>
      </c>
      <c r="AE142">
        <f t="shared" ref="AE142:AE144" si="106">42.1884/(127^2) * 4^(P142-63) * (127 + Q142)</f>
        <v>26.617221055242112</v>
      </c>
      <c r="AF142" s="6">
        <f t="shared" ref="AF142:AF144" si="107">(AC142-AE142)/AC142</f>
        <v>1.8666870948321735E-3</v>
      </c>
    </row>
    <row r="143" spans="1:32" x14ac:dyDescent="0.25">
      <c r="A143" t="s">
        <v>297</v>
      </c>
      <c r="B143">
        <v>22</v>
      </c>
      <c r="C143">
        <v>22</v>
      </c>
      <c r="D143">
        <v>22</v>
      </c>
      <c r="E143">
        <v>4</v>
      </c>
      <c r="F143">
        <v>18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66</v>
      </c>
      <c r="Q143">
        <v>32</v>
      </c>
      <c r="R143">
        <v>0</v>
      </c>
      <c r="S143">
        <v>0</v>
      </c>
      <c r="T143">
        <v>5</v>
      </c>
      <c r="U143">
        <v>0</v>
      </c>
      <c r="V143">
        <v>0</v>
      </c>
      <c r="W143">
        <v>122</v>
      </c>
      <c r="X143">
        <v>255</v>
      </c>
      <c r="Y143">
        <f t="shared" si="102"/>
        <v>122</v>
      </c>
      <c r="Z143">
        <f t="shared" si="103"/>
        <v>0</v>
      </c>
      <c r="AA143">
        <f t="shared" si="104"/>
        <v>800</v>
      </c>
      <c r="AB143">
        <v>264</v>
      </c>
      <c r="AC143">
        <v>26.667000000000002</v>
      </c>
      <c r="AD143" s="4">
        <f t="shared" si="105"/>
        <v>25.564133619287858</v>
      </c>
      <c r="AE143">
        <f t="shared" si="106"/>
        <v>26.617221055242112</v>
      </c>
      <c r="AF143" s="6">
        <f t="shared" si="107"/>
        <v>1.8666870948321735E-3</v>
      </c>
    </row>
    <row r="144" spans="1:32" x14ac:dyDescent="0.25">
      <c r="A144" t="s">
        <v>297</v>
      </c>
      <c r="B144">
        <v>22</v>
      </c>
      <c r="C144">
        <v>22</v>
      </c>
      <c r="D144">
        <v>22</v>
      </c>
      <c r="E144">
        <v>4</v>
      </c>
      <c r="F144">
        <v>18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66</v>
      </c>
      <c r="Q144">
        <v>32</v>
      </c>
      <c r="R144">
        <v>0</v>
      </c>
      <c r="S144">
        <v>0</v>
      </c>
      <c r="T144">
        <v>5</v>
      </c>
      <c r="U144">
        <v>0</v>
      </c>
      <c r="V144">
        <v>0</v>
      </c>
      <c r="W144">
        <v>122</v>
      </c>
      <c r="X144">
        <v>255</v>
      </c>
      <c r="Y144">
        <f t="shared" si="102"/>
        <v>122</v>
      </c>
      <c r="Z144">
        <f t="shared" si="103"/>
        <v>0</v>
      </c>
      <c r="AA144">
        <f t="shared" si="104"/>
        <v>800</v>
      </c>
      <c r="AB144">
        <v>264</v>
      </c>
      <c r="AC144">
        <v>26.667000000000002</v>
      </c>
      <c r="AD144" s="4">
        <f t="shared" si="105"/>
        <v>25.564133619287858</v>
      </c>
      <c r="AE144">
        <f t="shared" si="106"/>
        <v>26.617221055242112</v>
      </c>
      <c r="AF144" s="6">
        <f t="shared" si="107"/>
        <v>1.8666870948321735E-3</v>
      </c>
    </row>
    <row r="145" spans="1:32" hidden="1" x14ac:dyDescent="0.25"/>
    <row r="146" spans="1:32" hidden="1" x14ac:dyDescent="0.25"/>
    <row r="147" spans="1:32" hidden="1" x14ac:dyDescent="0.25">
      <c r="A147" t="s">
        <v>170</v>
      </c>
    </row>
    <row r="148" spans="1:32" hidden="1" x14ac:dyDescent="0.25"/>
    <row r="149" spans="1:32" x14ac:dyDescent="0.25">
      <c r="A149" t="s">
        <v>297</v>
      </c>
      <c r="B149">
        <v>22</v>
      </c>
      <c r="C149">
        <v>22</v>
      </c>
      <c r="D149">
        <v>22</v>
      </c>
      <c r="E149">
        <v>4</v>
      </c>
      <c r="F149">
        <v>18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66</v>
      </c>
      <c r="Q149">
        <v>44</v>
      </c>
      <c r="R149">
        <v>0</v>
      </c>
      <c r="S149">
        <v>0</v>
      </c>
      <c r="T149">
        <v>5</v>
      </c>
      <c r="U149">
        <v>0</v>
      </c>
      <c r="V149">
        <v>0</v>
      </c>
      <c r="W149">
        <v>134</v>
      </c>
      <c r="X149">
        <v>255</v>
      </c>
      <c r="Y149">
        <f t="shared" ref="Y149:Y151" si="108">MOD(SUM(E149:S149), 255) + 1 - FLOOR(SUM(E149:S149)/255,1)</f>
        <v>134</v>
      </c>
      <c r="Z149">
        <f t="shared" ref="Z149:Z151" si="109">W149-Y149</f>
        <v>0</v>
      </c>
      <c r="AA149">
        <f t="shared" ref="AA149:AA151" si="110">IF(P149&gt;0, P149-63, 0) * 256 + Q149</f>
        <v>812</v>
      </c>
      <c r="AB149">
        <v>283</v>
      </c>
      <c r="AC149">
        <v>28.667000000000002</v>
      </c>
      <c r="AD149" s="4">
        <f t="shared" ref="AD149:AD151" si="111" xml:space="preserve"> $AD$22 * EXP($AD$23*AA149)</f>
        <v>27.275540238791439</v>
      </c>
      <c r="AE149">
        <f t="shared" ref="AE149:AE151" si="112">42.1884/(127^2) * 4^(P149-63) * (127 + Q149)</f>
        <v>28.626067927335857</v>
      </c>
      <c r="AF149" s="6">
        <f t="shared" ref="AF149:AF151" si="113">(AC149-AE149)/AC149</f>
        <v>1.4278463970469413E-3</v>
      </c>
    </row>
    <row r="150" spans="1:32" x14ac:dyDescent="0.25">
      <c r="A150" t="s">
        <v>297</v>
      </c>
      <c r="B150">
        <v>22</v>
      </c>
      <c r="C150">
        <v>22</v>
      </c>
      <c r="D150">
        <v>22</v>
      </c>
      <c r="E150">
        <v>4</v>
      </c>
      <c r="F150">
        <v>18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66</v>
      </c>
      <c r="Q150">
        <v>44</v>
      </c>
      <c r="R150">
        <v>0</v>
      </c>
      <c r="S150">
        <v>0</v>
      </c>
      <c r="T150">
        <v>5</v>
      </c>
      <c r="U150">
        <v>0</v>
      </c>
      <c r="V150">
        <v>0</v>
      </c>
      <c r="W150">
        <v>134</v>
      </c>
      <c r="X150">
        <v>255</v>
      </c>
      <c r="Y150">
        <f t="shared" si="108"/>
        <v>134</v>
      </c>
      <c r="Z150">
        <f t="shared" si="109"/>
        <v>0</v>
      </c>
      <c r="AA150">
        <f t="shared" si="110"/>
        <v>812</v>
      </c>
      <c r="AB150">
        <v>283</v>
      </c>
      <c r="AC150">
        <v>28.667000000000002</v>
      </c>
      <c r="AD150" s="4">
        <f t="shared" si="111"/>
        <v>27.275540238791439</v>
      </c>
      <c r="AE150">
        <f t="shared" si="112"/>
        <v>28.626067927335857</v>
      </c>
      <c r="AF150" s="6">
        <f t="shared" si="113"/>
        <v>1.4278463970469413E-3</v>
      </c>
    </row>
    <row r="151" spans="1:32" x14ac:dyDescent="0.25">
      <c r="A151" t="s">
        <v>297</v>
      </c>
      <c r="B151">
        <v>22</v>
      </c>
      <c r="C151">
        <v>22</v>
      </c>
      <c r="D151">
        <v>22</v>
      </c>
      <c r="E151">
        <v>4</v>
      </c>
      <c r="F151">
        <v>18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66</v>
      </c>
      <c r="Q151">
        <v>44</v>
      </c>
      <c r="R151">
        <v>0</v>
      </c>
      <c r="S151">
        <v>0</v>
      </c>
      <c r="T151">
        <v>5</v>
      </c>
      <c r="U151">
        <v>0</v>
      </c>
      <c r="V151">
        <v>0</v>
      </c>
      <c r="W151">
        <v>134</v>
      </c>
      <c r="X151">
        <v>255</v>
      </c>
      <c r="Y151">
        <f t="shared" si="108"/>
        <v>134</v>
      </c>
      <c r="Z151">
        <f t="shared" si="109"/>
        <v>0</v>
      </c>
      <c r="AA151">
        <f t="shared" si="110"/>
        <v>812</v>
      </c>
      <c r="AB151">
        <v>283</v>
      </c>
      <c r="AC151">
        <v>28.667000000000002</v>
      </c>
      <c r="AD151" s="4">
        <f t="shared" si="111"/>
        <v>27.275540238791439</v>
      </c>
      <c r="AE151">
        <f t="shared" si="112"/>
        <v>28.626067927335857</v>
      </c>
      <c r="AF151" s="6">
        <f t="shared" si="113"/>
        <v>1.4278463970469413E-3</v>
      </c>
    </row>
    <row r="152" spans="1:32" hidden="1" x14ac:dyDescent="0.25"/>
    <row r="153" spans="1:32" hidden="1" x14ac:dyDescent="0.25"/>
    <row r="154" spans="1:32" hidden="1" x14ac:dyDescent="0.25">
      <c r="A154" t="s">
        <v>172</v>
      </c>
    </row>
    <row r="155" spans="1:32" hidden="1" x14ac:dyDescent="0.25"/>
    <row r="156" spans="1:32" x14ac:dyDescent="0.25">
      <c r="A156" t="s">
        <v>297</v>
      </c>
      <c r="B156">
        <v>22</v>
      </c>
      <c r="C156">
        <v>22</v>
      </c>
      <c r="D156">
        <v>22</v>
      </c>
      <c r="E156">
        <v>4</v>
      </c>
      <c r="F156">
        <v>18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66</v>
      </c>
      <c r="Q156">
        <v>56</v>
      </c>
      <c r="R156">
        <v>0</v>
      </c>
      <c r="S156">
        <v>0</v>
      </c>
      <c r="T156">
        <v>5</v>
      </c>
      <c r="U156">
        <v>0</v>
      </c>
      <c r="V156">
        <v>0</v>
      </c>
      <c r="W156">
        <v>146</v>
      </c>
      <c r="X156">
        <v>255</v>
      </c>
      <c r="Y156">
        <f t="shared" ref="Y156:Y158" si="114">MOD(SUM(E156:S156), 255) + 1 - FLOOR(SUM(E156:S156)/255,1)</f>
        <v>146</v>
      </c>
      <c r="Z156">
        <f t="shared" ref="Z156:Z158" si="115">W156-Y156</f>
        <v>0</v>
      </c>
      <c r="AA156">
        <f t="shared" ref="AA156:AA158" si="116">IF(P156&gt;0, P156-63, 0) * 256 + Q156</f>
        <v>824</v>
      </c>
      <c r="AB156">
        <v>302</v>
      </c>
      <c r="AC156">
        <v>30.667000000000002</v>
      </c>
      <c r="AD156" s="4">
        <f t="shared" ref="AD156:AD158" si="117" xml:space="preserve"> $AD$22 * EXP($AD$23*AA156)</f>
        <v>29.10151802510627</v>
      </c>
      <c r="AE156">
        <f t="shared" ref="AE156:AE158" si="118">42.1884/(127^2) * 4^(P156-63) * (127 + Q156)</f>
        <v>30.634914799429598</v>
      </c>
      <c r="AF156" s="6">
        <f t="shared" ref="AF156:AF158" si="119">(AC156-AE156)/AC156</f>
        <v>1.0462451681091504E-3</v>
      </c>
    </row>
    <row r="157" spans="1:32" x14ac:dyDescent="0.25">
      <c r="A157" t="s">
        <v>297</v>
      </c>
      <c r="B157">
        <v>22</v>
      </c>
      <c r="C157">
        <v>22</v>
      </c>
      <c r="D157">
        <v>22</v>
      </c>
      <c r="E157">
        <v>4</v>
      </c>
      <c r="F157">
        <v>18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66</v>
      </c>
      <c r="Q157">
        <v>56</v>
      </c>
      <c r="R157">
        <v>0</v>
      </c>
      <c r="S157">
        <v>0</v>
      </c>
      <c r="T157">
        <v>5</v>
      </c>
      <c r="U157">
        <v>0</v>
      </c>
      <c r="V157">
        <v>0</v>
      </c>
      <c r="W157">
        <v>146</v>
      </c>
      <c r="X157">
        <v>255</v>
      </c>
      <c r="Y157">
        <f t="shared" si="114"/>
        <v>146</v>
      </c>
      <c r="Z157">
        <f t="shared" si="115"/>
        <v>0</v>
      </c>
      <c r="AA157">
        <f t="shared" si="116"/>
        <v>824</v>
      </c>
      <c r="AB157">
        <v>302</v>
      </c>
      <c r="AC157">
        <v>30.667000000000002</v>
      </c>
      <c r="AD157" s="4">
        <f t="shared" si="117"/>
        <v>29.10151802510627</v>
      </c>
      <c r="AE157">
        <f t="shared" si="118"/>
        <v>30.634914799429598</v>
      </c>
      <c r="AF157" s="6">
        <f t="shared" si="119"/>
        <v>1.0462451681091504E-3</v>
      </c>
    </row>
    <row r="158" spans="1:32" x14ac:dyDescent="0.25">
      <c r="A158" t="s">
        <v>297</v>
      </c>
      <c r="B158">
        <v>22</v>
      </c>
      <c r="C158">
        <v>22</v>
      </c>
      <c r="D158">
        <v>22</v>
      </c>
      <c r="E158">
        <v>4</v>
      </c>
      <c r="F158">
        <v>18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66</v>
      </c>
      <c r="Q158">
        <v>56</v>
      </c>
      <c r="R158">
        <v>0</v>
      </c>
      <c r="S158">
        <v>0</v>
      </c>
      <c r="T158">
        <v>5</v>
      </c>
      <c r="U158">
        <v>0</v>
      </c>
      <c r="V158">
        <v>0</v>
      </c>
      <c r="W158">
        <v>146</v>
      </c>
      <c r="X158">
        <v>255</v>
      </c>
      <c r="Y158">
        <f t="shared" si="114"/>
        <v>146</v>
      </c>
      <c r="Z158">
        <f t="shared" si="115"/>
        <v>0</v>
      </c>
      <c r="AA158">
        <f t="shared" si="116"/>
        <v>824</v>
      </c>
      <c r="AB158">
        <v>302</v>
      </c>
      <c r="AC158">
        <v>30.667000000000002</v>
      </c>
      <c r="AD158" s="4">
        <f t="shared" si="117"/>
        <v>29.10151802510627</v>
      </c>
      <c r="AE158">
        <f t="shared" si="118"/>
        <v>30.634914799429598</v>
      </c>
      <c r="AF158" s="6">
        <f t="shared" si="119"/>
        <v>1.0462451681091504E-3</v>
      </c>
    </row>
    <row r="159" spans="1:32" hidden="1" x14ac:dyDescent="0.25"/>
    <row r="160" spans="1:32" hidden="1" x14ac:dyDescent="0.25">
      <c r="A160" t="s">
        <v>174</v>
      </c>
    </row>
    <row r="161" spans="1:32" hidden="1" x14ac:dyDescent="0.25"/>
    <row r="162" spans="1:32" x14ac:dyDescent="0.25">
      <c r="A162" t="s">
        <v>297</v>
      </c>
      <c r="B162">
        <v>22</v>
      </c>
      <c r="C162">
        <v>22</v>
      </c>
      <c r="D162">
        <v>22</v>
      </c>
      <c r="E162">
        <v>4</v>
      </c>
      <c r="F162">
        <v>18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66</v>
      </c>
      <c r="Q162">
        <v>64</v>
      </c>
      <c r="R162">
        <v>0</v>
      </c>
      <c r="S162">
        <v>0</v>
      </c>
      <c r="T162">
        <v>5</v>
      </c>
      <c r="U162">
        <v>0</v>
      </c>
      <c r="V162">
        <v>0</v>
      </c>
      <c r="W162">
        <v>154</v>
      </c>
      <c r="X162">
        <v>255</v>
      </c>
      <c r="Y162">
        <f t="shared" ref="Y162:Y164" si="120">MOD(SUM(E162:S162), 255) + 1 - FLOOR(SUM(E162:S162)/255,1)</f>
        <v>154</v>
      </c>
      <c r="Z162">
        <f t="shared" ref="Z162:Z164" si="121">W162-Y162</f>
        <v>0</v>
      </c>
      <c r="AA162">
        <f t="shared" ref="AA162:AA164" si="122">IF(P162&gt;0, P162-63, 0) * 256 + Q162</f>
        <v>832</v>
      </c>
      <c r="AB162">
        <v>321</v>
      </c>
      <c r="AC162">
        <v>32</v>
      </c>
      <c r="AD162" s="4">
        <f t="shared" ref="AD162:AD164" si="123" xml:space="preserve"> $AD$22 * EXP($AD$23*AA162)</f>
        <v>30.386254107223461</v>
      </c>
      <c r="AE162">
        <f t="shared" ref="AE162:AE164" si="124">42.1884/(127^2) * 4^(P162-63) * (127 + Q162)</f>
        <v>31.974146047492095</v>
      </c>
      <c r="AF162" s="6">
        <f t="shared" ref="AF162:AF164" si="125">(AC162-AE162)/AC162</f>
        <v>8.0793601587203501E-4</v>
      </c>
    </row>
    <row r="163" spans="1:32" x14ac:dyDescent="0.25">
      <c r="A163" t="s">
        <v>297</v>
      </c>
      <c r="B163">
        <v>22</v>
      </c>
      <c r="C163">
        <v>22</v>
      </c>
      <c r="D163">
        <v>22</v>
      </c>
      <c r="E163">
        <v>4</v>
      </c>
      <c r="F163">
        <v>18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66</v>
      </c>
      <c r="Q163">
        <v>64</v>
      </c>
      <c r="R163">
        <v>0</v>
      </c>
      <c r="S163">
        <v>0</v>
      </c>
      <c r="T163">
        <v>5</v>
      </c>
      <c r="U163">
        <v>0</v>
      </c>
      <c r="V163">
        <v>0</v>
      </c>
      <c r="W163">
        <v>154</v>
      </c>
      <c r="X163">
        <v>255</v>
      </c>
      <c r="Y163">
        <f t="shared" si="120"/>
        <v>154</v>
      </c>
      <c r="Z163">
        <f t="shared" si="121"/>
        <v>0</v>
      </c>
      <c r="AA163">
        <f t="shared" si="122"/>
        <v>832</v>
      </c>
      <c r="AB163">
        <v>321</v>
      </c>
      <c r="AC163">
        <v>32</v>
      </c>
      <c r="AD163" s="4">
        <f t="shared" si="123"/>
        <v>30.386254107223461</v>
      </c>
      <c r="AE163">
        <f t="shared" si="124"/>
        <v>31.974146047492095</v>
      </c>
      <c r="AF163" s="6">
        <f t="shared" si="125"/>
        <v>8.0793601587203501E-4</v>
      </c>
    </row>
    <row r="164" spans="1:32" x14ac:dyDescent="0.25">
      <c r="A164" t="s">
        <v>297</v>
      </c>
      <c r="B164">
        <v>22</v>
      </c>
      <c r="C164">
        <v>22</v>
      </c>
      <c r="D164">
        <v>22</v>
      </c>
      <c r="E164">
        <v>4</v>
      </c>
      <c r="F164">
        <v>18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66</v>
      </c>
      <c r="Q164">
        <v>68</v>
      </c>
      <c r="R164">
        <v>0</v>
      </c>
      <c r="S164">
        <v>0</v>
      </c>
      <c r="T164">
        <v>5</v>
      </c>
      <c r="U164">
        <v>0</v>
      </c>
      <c r="V164">
        <v>0</v>
      </c>
      <c r="W164">
        <v>158</v>
      </c>
      <c r="X164">
        <v>255</v>
      </c>
      <c r="Y164">
        <f t="shared" si="120"/>
        <v>158</v>
      </c>
      <c r="Z164">
        <f t="shared" si="121"/>
        <v>0</v>
      </c>
      <c r="AA164">
        <f t="shared" si="122"/>
        <v>836</v>
      </c>
      <c r="AB164">
        <v>321</v>
      </c>
      <c r="AC164">
        <v>32</v>
      </c>
      <c r="AD164" s="4">
        <f t="shared" si="123"/>
        <v>31.049737015332198</v>
      </c>
      <c r="AE164">
        <f t="shared" si="124"/>
        <v>32.643761671523343</v>
      </c>
      <c r="AF164" s="6">
        <f t="shared" si="125"/>
        <v>-2.0117552235104474E-2</v>
      </c>
    </row>
    <row r="165" spans="1:32" hidden="1" x14ac:dyDescent="0.25"/>
    <row r="166" spans="1:32" hidden="1" x14ac:dyDescent="0.25">
      <c r="A166" t="s">
        <v>177</v>
      </c>
    </row>
    <row r="167" spans="1:32" hidden="1" x14ac:dyDescent="0.25"/>
    <row r="168" spans="1:32" x14ac:dyDescent="0.25">
      <c r="A168" t="s">
        <v>297</v>
      </c>
      <c r="B168">
        <v>22</v>
      </c>
      <c r="C168">
        <v>22</v>
      </c>
      <c r="D168">
        <v>22</v>
      </c>
      <c r="E168">
        <v>4</v>
      </c>
      <c r="F168">
        <v>18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66</v>
      </c>
      <c r="Q168">
        <v>80</v>
      </c>
      <c r="R168">
        <v>0</v>
      </c>
      <c r="S168">
        <v>0</v>
      </c>
      <c r="T168">
        <v>5</v>
      </c>
      <c r="U168">
        <v>0</v>
      </c>
      <c r="V168">
        <v>0</v>
      </c>
      <c r="W168">
        <v>170</v>
      </c>
      <c r="X168">
        <v>255</v>
      </c>
      <c r="Y168">
        <f t="shared" ref="Y168:Y170" si="126">MOD(SUM(E168:S168), 255) + 1 - FLOOR(SUM(E168:S168)/255,1)</f>
        <v>170</v>
      </c>
      <c r="Z168">
        <f t="shared" ref="Z168:Z170" si="127">W168-Y168</f>
        <v>0</v>
      </c>
      <c r="AA168">
        <f t="shared" ref="AA168:AA170" si="128">IF(P168&gt;0, P168-63, 0) * 256 + Q168</f>
        <v>848</v>
      </c>
      <c r="AB168">
        <v>340</v>
      </c>
      <c r="AC168">
        <v>34.667000000000002</v>
      </c>
      <c r="AD168" s="4">
        <f t="shared" ref="AD168:AD170" si="129" xml:space="preserve"> $AD$22 * EXP($AD$23*AA168)</f>
        <v>33.128380721911491</v>
      </c>
      <c r="AE168">
        <f t="shared" ref="AE168:AE170" si="130">42.1884/(127^2) * 4^(P168-63) * (127 + Q168)</f>
        <v>34.652608543617092</v>
      </c>
      <c r="AF168" s="6">
        <f t="shared" ref="AF168:AF170" si="131">(AC168-AE168)/AC168</f>
        <v>4.151341732168907E-4</v>
      </c>
    </row>
    <row r="169" spans="1:32" x14ac:dyDescent="0.25">
      <c r="A169" t="s">
        <v>297</v>
      </c>
      <c r="B169">
        <v>22</v>
      </c>
      <c r="C169">
        <v>22</v>
      </c>
      <c r="D169">
        <v>22</v>
      </c>
      <c r="E169">
        <v>4</v>
      </c>
      <c r="F169">
        <v>18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66</v>
      </c>
      <c r="Q169">
        <v>80</v>
      </c>
      <c r="R169">
        <v>0</v>
      </c>
      <c r="S169">
        <v>0</v>
      </c>
      <c r="T169">
        <v>5</v>
      </c>
      <c r="U169">
        <v>0</v>
      </c>
      <c r="V169">
        <v>0</v>
      </c>
      <c r="W169">
        <v>170</v>
      </c>
      <c r="X169">
        <v>255</v>
      </c>
      <c r="Y169">
        <f t="shared" si="126"/>
        <v>170</v>
      </c>
      <c r="Z169">
        <f t="shared" si="127"/>
        <v>0</v>
      </c>
      <c r="AA169">
        <f t="shared" si="128"/>
        <v>848</v>
      </c>
      <c r="AB169">
        <v>340</v>
      </c>
      <c r="AC169">
        <v>34.667000000000002</v>
      </c>
      <c r="AD169" s="4">
        <f t="shared" si="129"/>
        <v>33.128380721911491</v>
      </c>
      <c r="AE169">
        <f t="shared" si="130"/>
        <v>34.652608543617092</v>
      </c>
      <c r="AF169" s="6">
        <f t="shared" si="131"/>
        <v>4.151341732168907E-4</v>
      </c>
    </row>
    <row r="170" spans="1:32" x14ac:dyDescent="0.25">
      <c r="A170" t="s">
        <v>297</v>
      </c>
      <c r="B170">
        <v>22</v>
      </c>
      <c r="C170">
        <v>22</v>
      </c>
      <c r="D170">
        <v>22</v>
      </c>
      <c r="E170">
        <v>4</v>
      </c>
      <c r="F170">
        <v>18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66</v>
      </c>
      <c r="Q170">
        <v>76</v>
      </c>
      <c r="R170">
        <v>0</v>
      </c>
      <c r="S170">
        <v>0</v>
      </c>
      <c r="T170">
        <v>5</v>
      </c>
      <c r="U170">
        <v>0</v>
      </c>
      <c r="V170">
        <v>0</v>
      </c>
      <c r="W170">
        <v>166</v>
      </c>
      <c r="X170">
        <v>255</v>
      </c>
      <c r="Y170">
        <f t="shared" si="126"/>
        <v>166</v>
      </c>
      <c r="Z170">
        <f t="shared" si="127"/>
        <v>0</v>
      </c>
      <c r="AA170">
        <f t="shared" si="128"/>
        <v>844</v>
      </c>
      <c r="AB170">
        <v>340</v>
      </c>
      <c r="AC170">
        <v>34.667000000000002</v>
      </c>
      <c r="AD170" s="4">
        <f t="shared" si="129"/>
        <v>32.420480543193278</v>
      </c>
      <c r="AE170">
        <f t="shared" si="130"/>
        <v>33.98299291958584</v>
      </c>
      <c r="AF170" s="6">
        <f t="shared" si="131"/>
        <v>1.9730783754410876E-2</v>
      </c>
    </row>
    <row r="171" spans="1:32" hidden="1" x14ac:dyDescent="0.25"/>
    <row r="172" spans="1:32" hidden="1" x14ac:dyDescent="0.25">
      <c r="A172" t="s">
        <v>180</v>
      </c>
    </row>
    <row r="173" spans="1:32" hidden="1" x14ac:dyDescent="0.25"/>
    <row r="174" spans="1:32" x14ac:dyDescent="0.25">
      <c r="A174" t="s">
        <v>297</v>
      </c>
      <c r="B174">
        <v>22</v>
      </c>
      <c r="C174">
        <v>22</v>
      </c>
      <c r="D174">
        <v>22</v>
      </c>
      <c r="E174">
        <v>4</v>
      </c>
      <c r="F174">
        <v>18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66</v>
      </c>
      <c r="Q174">
        <v>92</v>
      </c>
      <c r="R174">
        <v>0</v>
      </c>
      <c r="S174">
        <v>0</v>
      </c>
      <c r="T174">
        <v>5</v>
      </c>
      <c r="U174">
        <v>0</v>
      </c>
      <c r="V174">
        <v>0</v>
      </c>
      <c r="W174">
        <v>182</v>
      </c>
      <c r="X174">
        <v>255</v>
      </c>
      <c r="Y174">
        <f t="shared" ref="Y174:Y176" si="132">MOD(SUM(E174:S174), 255) + 1 - FLOOR(SUM(E174:S174)/255,1)</f>
        <v>182</v>
      </c>
      <c r="Z174">
        <f t="shared" ref="Z174:Z176" si="133">W174-Y174</f>
        <v>0</v>
      </c>
      <c r="AA174">
        <f t="shared" ref="AA174:AA176" si="134">IF(P174&gt;0, P174-63, 0) * 256 + Q174</f>
        <v>860</v>
      </c>
      <c r="AB174">
        <v>361</v>
      </c>
      <c r="AC174">
        <v>36.667000000000002</v>
      </c>
      <c r="AD174" s="4">
        <f t="shared" ref="AD174:AD176" si="135" xml:space="preserve"> $AD$22 * EXP($AD$23*AA174)</f>
        <v>35.346180507550905</v>
      </c>
      <c r="AE174">
        <f t="shared" ref="AE174:AE176" si="136">42.1884/(127^2) * 4^(P174-63) * (127 + Q174)</f>
        <v>36.661455415710833</v>
      </c>
      <c r="AF174" s="6">
        <f t="shared" ref="AF174:AF176" si="137">(AC174-AE174)/AC174</f>
        <v>1.5121456048132099E-4</v>
      </c>
    </row>
    <row r="175" spans="1:32" x14ac:dyDescent="0.25">
      <c r="A175" t="s">
        <v>297</v>
      </c>
      <c r="B175">
        <v>22</v>
      </c>
      <c r="C175">
        <v>22</v>
      </c>
      <c r="D175">
        <v>22</v>
      </c>
      <c r="E175">
        <v>4</v>
      </c>
      <c r="F175">
        <v>18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66</v>
      </c>
      <c r="Q175">
        <v>92</v>
      </c>
      <c r="R175">
        <v>0</v>
      </c>
      <c r="S175">
        <v>0</v>
      </c>
      <c r="T175">
        <v>5</v>
      </c>
      <c r="U175">
        <v>0</v>
      </c>
      <c r="V175">
        <v>0</v>
      </c>
      <c r="W175">
        <v>182</v>
      </c>
      <c r="X175">
        <v>255</v>
      </c>
      <c r="Y175">
        <f t="shared" si="132"/>
        <v>182</v>
      </c>
      <c r="Z175">
        <f t="shared" si="133"/>
        <v>0</v>
      </c>
      <c r="AA175">
        <f t="shared" si="134"/>
        <v>860</v>
      </c>
      <c r="AB175">
        <v>361</v>
      </c>
      <c r="AC175">
        <v>36.667000000000002</v>
      </c>
      <c r="AD175" s="4">
        <f t="shared" si="135"/>
        <v>35.346180507550905</v>
      </c>
      <c r="AE175">
        <f t="shared" si="136"/>
        <v>36.661455415710833</v>
      </c>
      <c r="AF175" s="6">
        <f t="shared" si="137"/>
        <v>1.5121456048132099E-4</v>
      </c>
    </row>
    <row r="176" spans="1:32" x14ac:dyDescent="0.25">
      <c r="A176" t="s">
        <v>297</v>
      </c>
      <c r="B176">
        <v>22</v>
      </c>
      <c r="C176">
        <v>22</v>
      </c>
      <c r="D176">
        <v>22</v>
      </c>
      <c r="E176">
        <v>4</v>
      </c>
      <c r="F176">
        <v>18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66</v>
      </c>
      <c r="Q176">
        <v>92</v>
      </c>
      <c r="R176">
        <v>0</v>
      </c>
      <c r="S176">
        <v>0</v>
      </c>
      <c r="T176">
        <v>5</v>
      </c>
      <c r="U176">
        <v>0</v>
      </c>
      <c r="V176">
        <v>0</v>
      </c>
      <c r="W176">
        <v>182</v>
      </c>
      <c r="X176">
        <v>255</v>
      </c>
      <c r="Y176">
        <f t="shared" si="132"/>
        <v>182</v>
      </c>
      <c r="Z176">
        <f t="shared" si="133"/>
        <v>0</v>
      </c>
      <c r="AA176">
        <f t="shared" si="134"/>
        <v>860</v>
      </c>
      <c r="AB176">
        <v>361</v>
      </c>
      <c r="AC176">
        <v>36.667000000000002</v>
      </c>
      <c r="AD176" s="4">
        <f t="shared" si="135"/>
        <v>35.346180507550905</v>
      </c>
      <c r="AE176">
        <f t="shared" si="136"/>
        <v>36.661455415710833</v>
      </c>
      <c r="AF176" s="6">
        <f t="shared" si="137"/>
        <v>1.5121456048132099E-4</v>
      </c>
    </row>
    <row r="177" spans="1:32" hidden="1" x14ac:dyDescent="0.25"/>
    <row r="178" spans="1:32" hidden="1" x14ac:dyDescent="0.25">
      <c r="A178" t="s">
        <v>182</v>
      </c>
    </row>
    <row r="179" spans="1:32" hidden="1" x14ac:dyDescent="0.25"/>
    <row r="180" spans="1:32" x14ac:dyDescent="0.25">
      <c r="A180" t="s">
        <v>297</v>
      </c>
      <c r="B180">
        <v>22</v>
      </c>
      <c r="C180">
        <v>22</v>
      </c>
      <c r="D180">
        <v>22</v>
      </c>
      <c r="E180">
        <v>4</v>
      </c>
      <c r="F180">
        <v>18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66</v>
      </c>
      <c r="Q180">
        <v>104</v>
      </c>
      <c r="R180">
        <v>0</v>
      </c>
      <c r="S180">
        <v>0</v>
      </c>
      <c r="T180">
        <v>5</v>
      </c>
      <c r="U180">
        <v>0</v>
      </c>
      <c r="V180">
        <v>0</v>
      </c>
      <c r="W180">
        <v>194</v>
      </c>
      <c r="X180">
        <v>255</v>
      </c>
      <c r="Y180">
        <f t="shared" ref="Y180:Y182" si="138">MOD(SUM(E180:S180), 255) + 1 - FLOOR(SUM(E180:S180)/255,1)</f>
        <v>194</v>
      </c>
      <c r="Z180">
        <f t="shared" ref="Z180:Z182" si="139">W180-Y180</f>
        <v>0</v>
      </c>
      <c r="AA180">
        <f t="shared" ref="AA180:AA182" si="140">IF(P180&gt;0, P180-63, 0) * 256 + Q180</f>
        <v>872</v>
      </c>
      <c r="AB180">
        <v>382</v>
      </c>
      <c r="AC180">
        <v>38.667000000000002</v>
      </c>
      <c r="AD180" s="4">
        <f t="shared" ref="AD180:AD182" si="141" xml:space="preserve"> $AD$22 * EXP($AD$23*AA180)</f>
        <v>37.712452261393977</v>
      </c>
      <c r="AE180">
        <f t="shared" ref="AE180:AE182" si="142">42.1884/(127^2) * 4^(P180-63) * (127 + Q180)</f>
        <v>38.670302287804574</v>
      </c>
      <c r="AF180" s="6">
        <f t="shared" ref="AF180:AF182" si="143">(AC180-AE180)/AC180</f>
        <v>-8.540325871085826E-5</v>
      </c>
    </row>
    <row r="181" spans="1:32" x14ac:dyDescent="0.25">
      <c r="A181" t="s">
        <v>297</v>
      </c>
      <c r="B181">
        <v>22</v>
      </c>
      <c r="C181">
        <v>22</v>
      </c>
      <c r="D181">
        <v>22</v>
      </c>
      <c r="E181">
        <v>4</v>
      </c>
      <c r="F181">
        <v>18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66</v>
      </c>
      <c r="Q181">
        <v>104</v>
      </c>
      <c r="R181">
        <v>0</v>
      </c>
      <c r="S181">
        <v>0</v>
      </c>
      <c r="T181">
        <v>5</v>
      </c>
      <c r="U181">
        <v>0</v>
      </c>
      <c r="V181">
        <v>0</v>
      </c>
      <c r="W181">
        <v>194</v>
      </c>
      <c r="X181">
        <v>255</v>
      </c>
      <c r="Y181">
        <f t="shared" si="138"/>
        <v>194</v>
      </c>
      <c r="Z181">
        <f t="shared" si="139"/>
        <v>0</v>
      </c>
      <c r="AA181">
        <f t="shared" si="140"/>
        <v>872</v>
      </c>
      <c r="AB181">
        <v>382</v>
      </c>
      <c r="AC181">
        <v>38.667000000000002</v>
      </c>
      <c r="AD181" s="4">
        <f t="shared" si="141"/>
        <v>37.712452261393977</v>
      </c>
      <c r="AE181">
        <f t="shared" si="142"/>
        <v>38.670302287804574</v>
      </c>
      <c r="AF181" s="6">
        <f t="shared" si="143"/>
        <v>-8.540325871085826E-5</v>
      </c>
    </row>
    <row r="182" spans="1:32" x14ac:dyDescent="0.25">
      <c r="A182" t="s">
        <v>297</v>
      </c>
      <c r="B182">
        <v>22</v>
      </c>
      <c r="C182">
        <v>22</v>
      </c>
      <c r="D182">
        <v>22</v>
      </c>
      <c r="E182">
        <v>4</v>
      </c>
      <c r="F182">
        <v>18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66</v>
      </c>
      <c r="Q182">
        <v>104</v>
      </c>
      <c r="R182">
        <v>0</v>
      </c>
      <c r="S182">
        <v>0</v>
      </c>
      <c r="T182">
        <v>5</v>
      </c>
      <c r="U182">
        <v>0</v>
      </c>
      <c r="V182">
        <v>0</v>
      </c>
      <c r="W182">
        <v>194</v>
      </c>
      <c r="X182">
        <v>255</v>
      </c>
      <c r="Y182">
        <f t="shared" si="138"/>
        <v>194</v>
      </c>
      <c r="Z182">
        <f t="shared" si="139"/>
        <v>0</v>
      </c>
      <c r="AA182">
        <f t="shared" si="140"/>
        <v>872</v>
      </c>
      <c r="AB182">
        <v>382</v>
      </c>
      <c r="AC182">
        <v>38.667000000000002</v>
      </c>
      <c r="AD182" s="4">
        <f t="shared" si="141"/>
        <v>37.712452261393977</v>
      </c>
      <c r="AE182">
        <f t="shared" si="142"/>
        <v>38.670302287804574</v>
      </c>
      <c r="AF182" s="6">
        <f t="shared" si="143"/>
        <v>-8.540325871085826E-5</v>
      </c>
    </row>
    <row r="183" spans="1:32" hidden="1" x14ac:dyDescent="0.25"/>
    <row r="184" spans="1:32" hidden="1" x14ac:dyDescent="0.25">
      <c r="A184" t="s">
        <v>184</v>
      </c>
    </row>
    <row r="185" spans="1:32" hidden="1" x14ac:dyDescent="0.25"/>
    <row r="186" spans="1:32" x14ac:dyDescent="0.25">
      <c r="A186" t="s">
        <v>297</v>
      </c>
      <c r="B186">
        <v>22</v>
      </c>
      <c r="C186">
        <v>22</v>
      </c>
      <c r="D186">
        <v>22</v>
      </c>
      <c r="E186">
        <v>4</v>
      </c>
      <c r="F186">
        <v>18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66</v>
      </c>
      <c r="Q186">
        <v>116</v>
      </c>
      <c r="R186">
        <v>0</v>
      </c>
      <c r="S186">
        <v>0</v>
      </c>
      <c r="T186">
        <v>5</v>
      </c>
      <c r="U186">
        <v>0</v>
      </c>
      <c r="V186">
        <v>0</v>
      </c>
      <c r="W186">
        <v>206</v>
      </c>
      <c r="X186">
        <v>255</v>
      </c>
      <c r="Y186">
        <f t="shared" ref="Y186:Y188" si="144">MOD(SUM(E186:S186), 255) + 1 - FLOOR(SUM(E186:S186)/255,1)</f>
        <v>206</v>
      </c>
      <c r="Z186">
        <f t="shared" ref="Z186:Z188" si="145">W186-Y186</f>
        <v>0</v>
      </c>
      <c r="AA186">
        <f t="shared" ref="AA186:AA188" si="146">IF(P186&gt;0, P186-63, 0) * 256 + Q186</f>
        <v>884</v>
      </c>
      <c r="AB186">
        <v>403</v>
      </c>
      <c r="AC186">
        <v>40.667000000000002</v>
      </c>
      <c r="AD186" s="4">
        <f t="shared" ref="AD186:AD188" si="147" xml:space="preserve"> $AD$22 * EXP($AD$23*AA186)</f>
        <v>40.237135530502179</v>
      </c>
      <c r="AE186">
        <f t="shared" ref="AE186:AE188" si="148">42.1884/(127^2) * 4^(P186-63) * (127 + Q186)</f>
        <v>40.679149159898323</v>
      </c>
      <c r="AF186" s="6">
        <f t="shared" ref="AF186:AF188" si="149">(AC186-AE186)/AC186</f>
        <v>-2.9874738481621994E-4</v>
      </c>
    </row>
    <row r="187" spans="1:32" x14ac:dyDescent="0.25">
      <c r="A187" t="s">
        <v>297</v>
      </c>
      <c r="B187">
        <v>22</v>
      </c>
      <c r="C187">
        <v>22</v>
      </c>
      <c r="D187">
        <v>22</v>
      </c>
      <c r="E187">
        <v>4</v>
      </c>
      <c r="F187">
        <v>18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66</v>
      </c>
      <c r="Q187">
        <v>116</v>
      </c>
      <c r="R187">
        <v>0</v>
      </c>
      <c r="S187">
        <v>0</v>
      </c>
      <c r="T187">
        <v>5</v>
      </c>
      <c r="U187">
        <v>0</v>
      </c>
      <c r="V187">
        <v>0</v>
      </c>
      <c r="W187">
        <v>206</v>
      </c>
      <c r="X187">
        <v>255</v>
      </c>
      <c r="Y187">
        <f t="shared" si="144"/>
        <v>206</v>
      </c>
      <c r="Z187">
        <f t="shared" si="145"/>
        <v>0</v>
      </c>
      <c r="AA187">
        <f t="shared" si="146"/>
        <v>884</v>
      </c>
      <c r="AB187">
        <v>403</v>
      </c>
      <c r="AC187">
        <v>40.667000000000002</v>
      </c>
      <c r="AD187" s="4">
        <f t="shared" si="147"/>
        <v>40.237135530502179</v>
      </c>
      <c r="AE187">
        <f t="shared" si="148"/>
        <v>40.679149159898323</v>
      </c>
      <c r="AF187" s="6">
        <f t="shared" si="149"/>
        <v>-2.9874738481621994E-4</v>
      </c>
    </row>
    <row r="188" spans="1:32" x14ac:dyDescent="0.25">
      <c r="A188" t="s">
        <v>297</v>
      </c>
      <c r="B188">
        <v>22</v>
      </c>
      <c r="C188">
        <v>22</v>
      </c>
      <c r="D188">
        <v>22</v>
      </c>
      <c r="E188">
        <v>4</v>
      </c>
      <c r="F188">
        <v>18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66</v>
      </c>
      <c r="Q188">
        <v>116</v>
      </c>
      <c r="R188">
        <v>0</v>
      </c>
      <c r="S188">
        <v>0</v>
      </c>
      <c r="T188">
        <v>5</v>
      </c>
      <c r="U188">
        <v>0</v>
      </c>
      <c r="V188">
        <v>0</v>
      </c>
      <c r="W188">
        <v>206</v>
      </c>
      <c r="X188">
        <v>255</v>
      </c>
      <c r="Y188">
        <f t="shared" si="144"/>
        <v>206</v>
      </c>
      <c r="Z188">
        <f t="shared" si="145"/>
        <v>0</v>
      </c>
      <c r="AA188">
        <f t="shared" si="146"/>
        <v>884</v>
      </c>
      <c r="AB188">
        <v>403</v>
      </c>
      <c r="AC188">
        <v>40.667000000000002</v>
      </c>
      <c r="AD188" s="4">
        <f t="shared" si="147"/>
        <v>40.237135530502179</v>
      </c>
      <c r="AE188">
        <f t="shared" si="148"/>
        <v>40.679149159898323</v>
      </c>
      <c r="AF188" s="6">
        <f t="shared" si="149"/>
        <v>-2.9874738481621994E-4</v>
      </c>
    </row>
    <row r="189" spans="1:32" hidden="1" x14ac:dyDescent="0.25"/>
    <row r="190" spans="1:32" hidden="1" x14ac:dyDescent="0.25">
      <c r="A190" t="s">
        <v>186</v>
      </c>
    </row>
    <row r="191" spans="1:32" hidden="1" x14ac:dyDescent="0.25"/>
    <row r="192" spans="1:32" x14ac:dyDescent="0.25">
      <c r="A192" t="s">
        <v>297</v>
      </c>
      <c r="B192">
        <v>22</v>
      </c>
      <c r="C192">
        <v>22</v>
      </c>
      <c r="D192">
        <v>22</v>
      </c>
      <c r="E192">
        <v>4</v>
      </c>
      <c r="F192">
        <v>18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66</v>
      </c>
      <c r="Q192">
        <v>128</v>
      </c>
      <c r="R192">
        <v>0</v>
      </c>
      <c r="S192">
        <v>0</v>
      </c>
      <c r="T192">
        <v>5</v>
      </c>
      <c r="U192">
        <v>0</v>
      </c>
      <c r="V192">
        <v>0</v>
      </c>
      <c r="W192">
        <v>218</v>
      </c>
      <c r="X192">
        <v>255</v>
      </c>
      <c r="Y192">
        <f t="shared" ref="Y192:Y194" si="150">MOD(SUM(E192:S192), 255) + 1 - FLOOR(SUM(E192:S192)/255,1)</f>
        <v>218</v>
      </c>
      <c r="Z192">
        <f t="shared" ref="Z192:Z194" si="151">W192-Y192</f>
        <v>0</v>
      </c>
      <c r="AA192">
        <f t="shared" ref="AA192:AA194" si="152">IF(P192&gt;0, P192-63, 0) * 256 + Q192</f>
        <v>896</v>
      </c>
      <c r="AB192">
        <v>424</v>
      </c>
      <c r="AC192">
        <v>42.667000000000002</v>
      </c>
      <c r="AD192" s="4">
        <f t="shared" ref="AD192:AD194" si="153" xml:space="preserve"> $AD$22 * EXP($AD$23*AA192)</f>
        <v>42.930835271017081</v>
      </c>
      <c r="AE192">
        <f t="shared" ref="AE192:AE194" si="154">42.1884/(127^2) * 4^(P192-63) * (127 + Q192)</f>
        <v>42.687996031992064</v>
      </c>
      <c r="AF192" s="6">
        <f t="shared" ref="AF192:AF194" si="155">(AC192-AE192)/AC192</f>
        <v>-4.9209065535572145E-4</v>
      </c>
    </row>
    <row r="193" spans="1:32" x14ac:dyDescent="0.25">
      <c r="A193" t="s">
        <v>297</v>
      </c>
      <c r="B193">
        <v>22</v>
      </c>
      <c r="C193">
        <v>22</v>
      </c>
      <c r="D193">
        <v>22</v>
      </c>
      <c r="E193">
        <v>4</v>
      </c>
      <c r="F193">
        <v>18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66</v>
      </c>
      <c r="Q193">
        <v>128</v>
      </c>
      <c r="R193">
        <v>0</v>
      </c>
      <c r="S193">
        <v>0</v>
      </c>
      <c r="T193">
        <v>5</v>
      </c>
      <c r="U193">
        <v>0</v>
      </c>
      <c r="V193">
        <v>0</v>
      </c>
      <c r="W193">
        <v>218</v>
      </c>
      <c r="X193">
        <v>255</v>
      </c>
      <c r="Y193">
        <f t="shared" si="150"/>
        <v>218</v>
      </c>
      <c r="Z193">
        <f t="shared" si="151"/>
        <v>0</v>
      </c>
      <c r="AA193">
        <f t="shared" si="152"/>
        <v>896</v>
      </c>
      <c r="AB193">
        <v>424</v>
      </c>
      <c r="AC193">
        <v>42.667000000000002</v>
      </c>
      <c r="AD193" s="4">
        <f t="shared" si="153"/>
        <v>42.930835271017081</v>
      </c>
      <c r="AE193">
        <f t="shared" si="154"/>
        <v>42.687996031992064</v>
      </c>
      <c r="AF193" s="6">
        <f t="shared" si="155"/>
        <v>-4.9209065535572145E-4</v>
      </c>
    </row>
    <row r="194" spans="1:32" x14ac:dyDescent="0.25">
      <c r="A194" t="s">
        <v>297</v>
      </c>
      <c r="B194">
        <v>22</v>
      </c>
      <c r="C194">
        <v>22</v>
      </c>
      <c r="D194">
        <v>22</v>
      </c>
      <c r="E194">
        <v>4</v>
      </c>
      <c r="F194">
        <v>18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66</v>
      </c>
      <c r="Q194">
        <v>128</v>
      </c>
      <c r="R194">
        <v>0</v>
      </c>
      <c r="S194">
        <v>0</v>
      </c>
      <c r="T194">
        <v>5</v>
      </c>
      <c r="U194">
        <v>0</v>
      </c>
      <c r="V194">
        <v>0</v>
      </c>
      <c r="W194">
        <v>218</v>
      </c>
      <c r="X194">
        <v>255</v>
      </c>
      <c r="Y194">
        <f t="shared" si="150"/>
        <v>218</v>
      </c>
      <c r="Z194">
        <f t="shared" si="151"/>
        <v>0</v>
      </c>
      <c r="AA194">
        <f t="shared" si="152"/>
        <v>896</v>
      </c>
      <c r="AB194">
        <v>424</v>
      </c>
      <c r="AC194">
        <v>42.667000000000002</v>
      </c>
      <c r="AD194" s="4">
        <f t="shared" si="153"/>
        <v>42.930835271017081</v>
      </c>
      <c r="AE194">
        <f t="shared" si="154"/>
        <v>42.687996031992064</v>
      </c>
      <c r="AF194" s="6">
        <f t="shared" si="155"/>
        <v>-4.9209065535572145E-4</v>
      </c>
    </row>
    <row r="195" spans="1:32" hidden="1" x14ac:dyDescent="0.25"/>
    <row r="196" spans="1:32" hidden="1" x14ac:dyDescent="0.25">
      <c r="A196" t="s">
        <v>188</v>
      </c>
    </row>
    <row r="197" spans="1:32" hidden="1" x14ac:dyDescent="0.25"/>
    <row r="198" spans="1:32" x14ac:dyDescent="0.25">
      <c r="A198" t="s">
        <v>297</v>
      </c>
      <c r="B198">
        <v>22</v>
      </c>
      <c r="C198">
        <v>22</v>
      </c>
      <c r="D198">
        <v>22</v>
      </c>
      <c r="E198">
        <v>4</v>
      </c>
      <c r="F198">
        <v>18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66</v>
      </c>
      <c r="Q198">
        <v>136</v>
      </c>
      <c r="R198">
        <v>0</v>
      </c>
      <c r="S198">
        <v>0</v>
      </c>
      <c r="T198">
        <v>5</v>
      </c>
      <c r="U198">
        <v>0</v>
      </c>
      <c r="V198">
        <v>0</v>
      </c>
      <c r="W198">
        <v>226</v>
      </c>
      <c r="X198">
        <v>255</v>
      </c>
      <c r="Y198">
        <f t="shared" ref="Y198:Y200" si="156">MOD(SUM(E198:S198), 255) + 1 - FLOOR(SUM(E198:S198)/255,1)</f>
        <v>226</v>
      </c>
      <c r="Z198">
        <f t="shared" ref="Z198:Z200" si="157">W198-Y198</f>
        <v>0</v>
      </c>
      <c r="AA198">
        <f t="shared" ref="AA198:AA200" si="158">IF(P198&gt;0, P198-63, 0) * 256 + Q198</f>
        <v>904</v>
      </c>
      <c r="AB198">
        <v>445</v>
      </c>
      <c r="AC198">
        <v>45.334000000000003</v>
      </c>
      <c r="AD198" s="4">
        <f t="shared" ref="AD198:AD200" si="159" xml:space="preserve"> $AD$22 * EXP($AD$23*AA198)</f>
        <v>44.826090118565702</v>
      </c>
      <c r="AE198">
        <f t="shared" ref="AE198:AE200" si="160">42.1884/(127^2) * 4^(P198-63) * (127 + Q198)</f>
        <v>44.027227280054561</v>
      </c>
      <c r="AF198" s="6">
        <f t="shared" ref="AF198:AF200" si="161">(AC198-AE198)/AC198</f>
        <v>2.8825444918724189E-2</v>
      </c>
    </row>
    <row r="199" spans="1:32" x14ac:dyDescent="0.25">
      <c r="A199" t="s">
        <v>297</v>
      </c>
      <c r="B199">
        <v>22</v>
      </c>
      <c r="C199">
        <v>22</v>
      </c>
      <c r="D199">
        <v>22</v>
      </c>
      <c r="E199">
        <v>4</v>
      </c>
      <c r="F199">
        <v>18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66</v>
      </c>
      <c r="Q199">
        <v>136</v>
      </c>
      <c r="R199">
        <v>0</v>
      </c>
      <c r="S199">
        <v>0</v>
      </c>
      <c r="T199">
        <v>5</v>
      </c>
      <c r="U199">
        <v>0</v>
      </c>
      <c r="V199">
        <v>0</v>
      </c>
      <c r="W199">
        <v>226</v>
      </c>
      <c r="X199">
        <v>255</v>
      </c>
      <c r="Y199">
        <f t="shared" si="156"/>
        <v>226</v>
      </c>
      <c r="Z199">
        <f t="shared" si="157"/>
        <v>0</v>
      </c>
      <c r="AA199">
        <f t="shared" si="158"/>
        <v>904</v>
      </c>
      <c r="AB199">
        <v>445</v>
      </c>
      <c r="AC199">
        <v>45.334000000000003</v>
      </c>
      <c r="AD199" s="4">
        <f t="shared" si="159"/>
        <v>44.826090118565702</v>
      </c>
      <c r="AE199">
        <f t="shared" si="160"/>
        <v>44.027227280054561</v>
      </c>
      <c r="AF199" s="6">
        <f t="shared" si="161"/>
        <v>2.8825444918724189E-2</v>
      </c>
    </row>
    <row r="200" spans="1:32" x14ac:dyDescent="0.25">
      <c r="A200" t="s">
        <v>297</v>
      </c>
      <c r="B200">
        <v>22</v>
      </c>
      <c r="C200">
        <v>22</v>
      </c>
      <c r="D200">
        <v>22</v>
      </c>
      <c r="E200">
        <v>4</v>
      </c>
      <c r="F200">
        <v>18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66</v>
      </c>
      <c r="Q200">
        <v>136</v>
      </c>
      <c r="R200">
        <v>0</v>
      </c>
      <c r="S200">
        <v>0</v>
      </c>
      <c r="T200">
        <v>5</v>
      </c>
      <c r="U200">
        <v>0</v>
      </c>
      <c r="V200">
        <v>0</v>
      </c>
      <c r="W200">
        <v>226</v>
      </c>
      <c r="X200">
        <v>255</v>
      </c>
      <c r="Y200">
        <f t="shared" si="156"/>
        <v>226</v>
      </c>
      <c r="Z200">
        <f t="shared" si="157"/>
        <v>0</v>
      </c>
      <c r="AA200">
        <f t="shared" si="158"/>
        <v>904</v>
      </c>
      <c r="AB200">
        <v>445</v>
      </c>
      <c r="AC200">
        <v>45.334000000000003</v>
      </c>
      <c r="AD200" s="4">
        <f t="shared" si="159"/>
        <v>44.826090118565702</v>
      </c>
      <c r="AE200">
        <f t="shared" si="160"/>
        <v>44.027227280054561</v>
      </c>
      <c r="AF200" s="6">
        <f t="shared" si="161"/>
        <v>2.8825444918724189E-2</v>
      </c>
    </row>
    <row r="201" spans="1:32" hidden="1" x14ac:dyDescent="0.25"/>
    <row r="202" spans="1:32" hidden="1" x14ac:dyDescent="0.25">
      <c r="A202" t="s">
        <v>190</v>
      </c>
    </row>
    <row r="203" spans="1:32" hidden="1" x14ac:dyDescent="0.25"/>
    <row r="204" spans="1:32" x14ac:dyDescent="0.25">
      <c r="A204" t="s">
        <v>297</v>
      </c>
      <c r="B204">
        <v>22</v>
      </c>
      <c r="C204">
        <v>22</v>
      </c>
      <c r="D204">
        <v>22</v>
      </c>
      <c r="E204">
        <v>4</v>
      </c>
      <c r="F204">
        <v>18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66</v>
      </c>
      <c r="Q204">
        <v>142</v>
      </c>
      <c r="R204">
        <v>0</v>
      </c>
      <c r="S204">
        <v>0</v>
      </c>
      <c r="T204">
        <v>5</v>
      </c>
      <c r="U204">
        <v>0</v>
      </c>
      <c r="V204">
        <v>0</v>
      </c>
      <c r="W204">
        <v>232</v>
      </c>
      <c r="X204">
        <v>255</v>
      </c>
      <c r="Y204">
        <f t="shared" ref="Y204:Y206" si="162">MOD(SUM(E204:S204), 255) + 1 - FLOOR(SUM(E204:S204)/255,1)</f>
        <v>232</v>
      </c>
      <c r="Z204">
        <f t="shared" ref="Z204:Z206" si="163">W204-Y204</f>
        <v>0</v>
      </c>
      <c r="AA204">
        <f t="shared" ref="AA204:AA206" si="164">IF(P204&gt;0, P204-63, 0) * 256 + Q204</f>
        <v>910</v>
      </c>
      <c r="AB204">
        <v>466</v>
      </c>
      <c r="AC204">
        <v>47.334000000000003</v>
      </c>
      <c r="AD204" s="4">
        <f t="shared" ref="AD204:AD206" si="165" xml:space="preserve"> $AD$22 * EXP($AD$23*AA204)</f>
        <v>46.302239934092164</v>
      </c>
      <c r="AE204">
        <f t="shared" ref="AE204:AE206" si="166">42.1884/(127^2) * 4^(P204-63) * (127 + Q204)</f>
        <v>45.031650716101431</v>
      </c>
      <c r="AF204" s="6">
        <f t="shared" ref="AF204:AF206" si="167">(AC204-AE204)/AC204</f>
        <v>4.8640496976772966E-2</v>
      </c>
    </row>
    <row r="205" spans="1:32" x14ac:dyDescent="0.25">
      <c r="A205" t="s">
        <v>297</v>
      </c>
      <c r="B205">
        <v>22</v>
      </c>
      <c r="C205">
        <v>22</v>
      </c>
      <c r="D205">
        <v>22</v>
      </c>
      <c r="E205">
        <v>4</v>
      </c>
      <c r="F205">
        <v>18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66</v>
      </c>
      <c r="Q205">
        <v>142</v>
      </c>
      <c r="R205">
        <v>0</v>
      </c>
      <c r="S205">
        <v>0</v>
      </c>
      <c r="T205">
        <v>5</v>
      </c>
      <c r="U205">
        <v>0</v>
      </c>
      <c r="V205">
        <v>0</v>
      </c>
      <c r="W205">
        <v>232</v>
      </c>
      <c r="X205">
        <v>255</v>
      </c>
      <c r="Y205">
        <f t="shared" si="162"/>
        <v>232</v>
      </c>
      <c r="Z205">
        <f t="shared" si="163"/>
        <v>0</v>
      </c>
      <c r="AA205">
        <f t="shared" si="164"/>
        <v>910</v>
      </c>
      <c r="AB205">
        <v>466</v>
      </c>
      <c r="AC205">
        <v>47.334000000000003</v>
      </c>
      <c r="AD205" s="4">
        <f t="shared" si="165"/>
        <v>46.302239934092164</v>
      </c>
      <c r="AE205">
        <f t="shared" si="166"/>
        <v>45.031650716101431</v>
      </c>
      <c r="AF205" s="6">
        <f t="shared" si="167"/>
        <v>4.8640496976772966E-2</v>
      </c>
    </row>
    <row r="206" spans="1:32" x14ac:dyDescent="0.25">
      <c r="A206" t="s">
        <v>297</v>
      </c>
      <c r="B206">
        <v>22</v>
      </c>
      <c r="C206">
        <v>22</v>
      </c>
      <c r="D206">
        <v>22</v>
      </c>
      <c r="E206">
        <v>4</v>
      </c>
      <c r="F206">
        <v>18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66</v>
      </c>
      <c r="Q206">
        <v>142</v>
      </c>
      <c r="R206">
        <v>0</v>
      </c>
      <c r="S206">
        <v>0</v>
      </c>
      <c r="T206">
        <v>5</v>
      </c>
      <c r="U206">
        <v>0</v>
      </c>
      <c r="V206">
        <v>0</v>
      </c>
      <c r="W206">
        <v>232</v>
      </c>
      <c r="X206">
        <v>255</v>
      </c>
      <c r="Y206">
        <f t="shared" si="162"/>
        <v>232</v>
      </c>
      <c r="Z206">
        <f t="shared" si="163"/>
        <v>0</v>
      </c>
      <c r="AA206">
        <f t="shared" si="164"/>
        <v>910</v>
      </c>
      <c r="AB206">
        <v>466</v>
      </c>
      <c r="AC206">
        <v>47.334000000000003</v>
      </c>
      <c r="AD206" s="4">
        <f t="shared" si="165"/>
        <v>46.302239934092164</v>
      </c>
      <c r="AE206">
        <f t="shared" si="166"/>
        <v>45.031650716101431</v>
      </c>
      <c r="AF206" s="6">
        <f t="shared" si="167"/>
        <v>4.8640496976772966E-2</v>
      </c>
    </row>
    <row r="207" spans="1:32" hidden="1" x14ac:dyDescent="0.25"/>
    <row r="208" spans="1:32" hidden="1" x14ac:dyDescent="0.25">
      <c r="A208" t="s">
        <v>192</v>
      </c>
    </row>
    <row r="209" spans="1:32" hidden="1" x14ac:dyDescent="0.25"/>
    <row r="210" spans="1:32" x14ac:dyDescent="0.25">
      <c r="A210" t="s">
        <v>297</v>
      </c>
      <c r="B210">
        <v>22</v>
      </c>
      <c r="C210">
        <v>22</v>
      </c>
      <c r="D210">
        <v>22</v>
      </c>
      <c r="E210">
        <v>4</v>
      </c>
      <c r="F210">
        <v>18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66</v>
      </c>
      <c r="Q210">
        <v>148</v>
      </c>
      <c r="R210">
        <v>0</v>
      </c>
      <c r="S210">
        <v>0</v>
      </c>
      <c r="T210">
        <v>5</v>
      </c>
      <c r="U210">
        <v>0</v>
      </c>
      <c r="V210">
        <v>0</v>
      </c>
      <c r="W210">
        <v>238</v>
      </c>
      <c r="X210">
        <v>255</v>
      </c>
      <c r="Y210">
        <f t="shared" ref="Y210:Y212" si="168">MOD(SUM(E210:S210), 255) + 1 - FLOOR(SUM(E210:S210)/255,1)</f>
        <v>238</v>
      </c>
      <c r="Z210">
        <f t="shared" ref="Z210:Z212" si="169">W210-Y210</f>
        <v>0</v>
      </c>
      <c r="AA210">
        <f t="shared" ref="AA210:AA212" si="170">IF(P210&gt;0, P210-63, 0) * 256 + Q210</f>
        <v>916</v>
      </c>
      <c r="AB210">
        <v>487</v>
      </c>
      <c r="AC210">
        <v>49.334000000000003</v>
      </c>
      <c r="AD210" s="4">
        <f t="shared" ref="AD210:AD212" si="171" xml:space="preserve"> $AD$22 * EXP($AD$23*AA210)</f>
        <v>47.827000241234444</v>
      </c>
      <c r="AE210">
        <f t="shared" ref="AE210:AE212" si="172">42.1884/(127^2) * 4^(P210-63) * (127 + Q210)</f>
        <v>46.036074152148302</v>
      </c>
      <c r="AF210" s="6">
        <f t="shared" ref="AF210:AF212" si="173">(AC210-AE210)/AC210</f>
        <v>6.68489449031439E-2</v>
      </c>
    </row>
    <row r="211" spans="1:32" x14ac:dyDescent="0.25">
      <c r="A211" t="s">
        <v>297</v>
      </c>
      <c r="B211">
        <v>22</v>
      </c>
      <c r="C211">
        <v>22</v>
      </c>
      <c r="D211">
        <v>22</v>
      </c>
      <c r="E211">
        <v>4</v>
      </c>
      <c r="F211">
        <v>18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66</v>
      </c>
      <c r="Q211">
        <v>148</v>
      </c>
      <c r="R211">
        <v>0</v>
      </c>
      <c r="S211">
        <v>0</v>
      </c>
      <c r="T211">
        <v>5</v>
      </c>
      <c r="U211">
        <v>0</v>
      </c>
      <c r="V211">
        <v>0</v>
      </c>
      <c r="W211">
        <v>238</v>
      </c>
      <c r="X211">
        <v>255</v>
      </c>
      <c r="Y211">
        <f t="shared" si="168"/>
        <v>238</v>
      </c>
      <c r="Z211">
        <f t="shared" si="169"/>
        <v>0</v>
      </c>
      <c r="AA211">
        <f t="shared" si="170"/>
        <v>916</v>
      </c>
      <c r="AB211">
        <v>487</v>
      </c>
      <c r="AC211">
        <v>49.334000000000003</v>
      </c>
      <c r="AD211" s="4">
        <f t="shared" si="171"/>
        <v>47.827000241234444</v>
      </c>
      <c r="AE211">
        <f t="shared" si="172"/>
        <v>46.036074152148302</v>
      </c>
      <c r="AF211" s="6">
        <f t="shared" si="173"/>
        <v>6.68489449031439E-2</v>
      </c>
    </row>
    <row r="212" spans="1:32" x14ac:dyDescent="0.25">
      <c r="A212" t="s">
        <v>297</v>
      </c>
      <c r="B212">
        <v>22</v>
      </c>
      <c r="C212">
        <v>22</v>
      </c>
      <c r="D212">
        <v>22</v>
      </c>
      <c r="E212">
        <v>4</v>
      </c>
      <c r="F212">
        <v>18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66</v>
      </c>
      <c r="Q212">
        <v>148</v>
      </c>
      <c r="R212">
        <v>0</v>
      </c>
      <c r="S212">
        <v>0</v>
      </c>
      <c r="T212">
        <v>5</v>
      </c>
      <c r="U212">
        <v>0</v>
      </c>
      <c r="V212">
        <v>0</v>
      </c>
      <c r="W212">
        <v>238</v>
      </c>
      <c r="X212">
        <v>255</v>
      </c>
      <c r="Y212">
        <f t="shared" si="168"/>
        <v>238</v>
      </c>
      <c r="Z212">
        <f t="shared" si="169"/>
        <v>0</v>
      </c>
      <c r="AA212">
        <f t="shared" si="170"/>
        <v>916</v>
      </c>
      <c r="AB212">
        <v>487</v>
      </c>
      <c r="AC212">
        <v>49.334000000000003</v>
      </c>
      <c r="AD212" s="4">
        <f t="shared" si="171"/>
        <v>47.827000241234444</v>
      </c>
      <c r="AE212">
        <f t="shared" si="172"/>
        <v>46.036074152148302</v>
      </c>
      <c r="AF212" s="6">
        <f t="shared" si="173"/>
        <v>6.68489449031439E-2</v>
      </c>
    </row>
    <row r="213" spans="1:32" hidden="1" x14ac:dyDescent="0.25"/>
    <row r="214" spans="1:32" hidden="1" x14ac:dyDescent="0.25">
      <c r="A214" t="s">
        <v>194</v>
      </c>
    </row>
    <row r="215" spans="1:32" hidden="1" x14ac:dyDescent="0.25"/>
    <row r="216" spans="1:32" x14ac:dyDescent="0.25">
      <c r="A216" t="s">
        <v>297</v>
      </c>
      <c r="B216">
        <v>22</v>
      </c>
      <c r="C216">
        <v>22</v>
      </c>
      <c r="D216">
        <v>22</v>
      </c>
      <c r="E216">
        <v>4</v>
      </c>
      <c r="F216">
        <v>18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66</v>
      </c>
      <c r="Q216">
        <v>154</v>
      </c>
      <c r="R216">
        <v>0</v>
      </c>
      <c r="S216">
        <v>0</v>
      </c>
      <c r="T216">
        <v>5</v>
      </c>
      <c r="U216">
        <v>0</v>
      </c>
      <c r="V216">
        <v>0</v>
      </c>
      <c r="W216">
        <v>244</v>
      </c>
      <c r="X216">
        <v>255</v>
      </c>
      <c r="Y216">
        <f t="shared" ref="Y216:Y218" si="174">MOD(SUM(E216:S216), 255) + 1 - FLOOR(SUM(E216:S216)/255,1)</f>
        <v>244</v>
      </c>
      <c r="Z216">
        <f t="shared" ref="Z216:Z218" si="175">W216-Y216</f>
        <v>0</v>
      </c>
      <c r="AA216">
        <f t="shared" ref="AA216:AA218" si="176">IF(P216&gt;0, P216-63, 0) * 256 + Q216</f>
        <v>922</v>
      </c>
      <c r="AB216">
        <v>508</v>
      </c>
      <c r="AC216">
        <v>51.334000000000003</v>
      </c>
      <c r="AD216" s="4">
        <f t="shared" ref="AD216:AD218" si="177" xml:space="preserve"> $AD$22 * EXP($AD$23*AA216)</f>
        <v>49.401971812400809</v>
      </c>
      <c r="AE216">
        <f t="shared" ref="AE216:AE218" si="178">42.1884/(127^2) * 4^(P216-63) * (127 + Q216)</f>
        <v>47.04049758819518</v>
      </c>
      <c r="AF216" s="6">
        <f t="shared" ref="AF216:AF218" si="179">(AC216-AE216)/AC216</f>
        <v>8.3638571157611391E-2</v>
      </c>
    </row>
    <row r="217" spans="1:32" x14ac:dyDescent="0.25">
      <c r="A217" t="s">
        <v>297</v>
      </c>
      <c r="B217">
        <v>22</v>
      </c>
      <c r="C217">
        <v>22</v>
      </c>
      <c r="D217">
        <v>22</v>
      </c>
      <c r="E217">
        <v>4</v>
      </c>
      <c r="F217">
        <v>18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66</v>
      </c>
      <c r="Q217">
        <v>154</v>
      </c>
      <c r="R217">
        <v>0</v>
      </c>
      <c r="S217">
        <v>0</v>
      </c>
      <c r="T217">
        <v>5</v>
      </c>
      <c r="U217">
        <v>0</v>
      </c>
      <c r="V217">
        <v>0</v>
      </c>
      <c r="W217">
        <v>244</v>
      </c>
      <c r="X217">
        <v>255</v>
      </c>
      <c r="Y217">
        <f t="shared" si="174"/>
        <v>244</v>
      </c>
      <c r="Z217">
        <f t="shared" si="175"/>
        <v>0</v>
      </c>
      <c r="AA217">
        <f t="shared" si="176"/>
        <v>922</v>
      </c>
      <c r="AB217">
        <v>508</v>
      </c>
      <c r="AC217">
        <v>51.334000000000003</v>
      </c>
      <c r="AD217" s="4">
        <f t="shared" si="177"/>
        <v>49.401971812400809</v>
      </c>
      <c r="AE217">
        <f t="shared" si="178"/>
        <v>47.04049758819518</v>
      </c>
      <c r="AF217" s="6">
        <f t="shared" si="179"/>
        <v>8.3638571157611391E-2</v>
      </c>
    </row>
    <row r="218" spans="1:32" x14ac:dyDescent="0.25">
      <c r="A218" t="s">
        <v>297</v>
      </c>
      <c r="B218">
        <v>22</v>
      </c>
      <c r="C218">
        <v>22</v>
      </c>
      <c r="D218">
        <v>22</v>
      </c>
      <c r="E218">
        <v>4</v>
      </c>
      <c r="F218">
        <v>18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66</v>
      </c>
      <c r="Q218">
        <v>154</v>
      </c>
      <c r="R218">
        <v>0</v>
      </c>
      <c r="S218">
        <v>0</v>
      </c>
      <c r="T218">
        <v>5</v>
      </c>
      <c r="U218">
        <v>0</v>
      </c>
      <c r="V218">
        <v>0</v>
      </c>
      <c r="W218">
        <v>244</v>
      </c>
      <c r="X218">
        <v>255</v>
      </c>
      <c r="Y218">
        <f t="shared" si="174"/>
        <v>244</v>
      </c>
      <c r="Z218">
        <f t="shared" si="175"/>
        <v>0</v>
      </c>
      <c r="AA218">
        <f t="shared" si="176"/>
        <v>922</v>
      </c>
      <c r="AB218">
        <v>508</v>
      </c>
      <c r="AC218">
        <v>51.334000000000003</v>
      </c>
      <c r="AD218" s="4">
        <f t="shared" si="177"/>
        <v>49.401971812400809</v>
      </c>
      <c r="AE218">
        <f t="shared" si="178"/>
        <v>47.04049758819518</v>
      </c>
      <c r="AF218" s="6">
        <f t="shared" si="179"/>
        <v>8.3638571157611391E-2</v>
      </c>
    </row>
    <row r="219" spans="1:32" hidden="1" x14ac:dyDescent="0.25"/>
    <row r="220" spans="1:32" hidden="1" x14ac:dyDescent="0.25">
      <c r="A220" t="s">
        <v>196</v>
      </c>
    </row>
    <row r="221" spans="1:32" hidden="1" x14ac:dyDescent="0.25"/>
    <row r="222" spans="1:32" x14ac:dyDescent="0.25">
      <c r="A222" t="s">
        <v>297</v>
      </c>
      <c r="B222">
        <v>22</v>
      </c>
      <c r="C222">
        <v>22</v>
      </c>
      <c r="D222">
        <v>22</v>
      </c>
      <c r="E222">
        <v>4</v>
      </c>
      <c r="F222">
        <v>18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66</v>
      </c>
      <c r="Q222">
        <v>162</v>
      </c>
      <c r="R222">
        <v>0</v>
      </c>
      <c r="S222">
        <v>0</v>
      </c>
      <c r="T222">
        <v>5</v>
      </c>
      <c r="U222">
        <v>0</v>
      </c>
      <c r="V222">
        <v>0</v>
      </c>
      <c r="W222">
        <v>252</v>
      </c>
      <c r="X222">
        <v>255</v>
      </c>
      <c r="Y222">
        <f t="shared" ref="Y222:Y224" si="180">MOD(SUM(E222:S222), 255) + 1 - FLOOR(SUM(E222:S222)/255,1)</f>
        <v>252</v>
      </c>
      <c r="Z222">
        <f t="shared" ref="Z222:Z224" si="181">W222-Y222</f>
        <v>0</v>
      </c>
      <c r="AA222">
        <f t="shared" ref="AA222:AA224" si="182">IF(P222&gt;0, P222-63, 0) * 256 + Q222</f>
        <v>930</v>
      </c>
      <c r="AB222">
        <v>529</v>
      </c>
      <c r="AC222">
        <v>54</v>
      </c>
      <c r="AD222" s="4">
        <f t="shared" ref="AD222:AD224" si="183" xml:space="preserve"> $AD$22 * EXP($AD$23*AA222)</f>
        <v>51.58290600491862</v>
      </c>
      <c r="AE222">
        <f t="shared" ref="AE222:AE224" si="184">42.1884/(127^2) * 4^(P222-63) * (127 + Q222)</f>
        <v>48.379728836257677</v>
      </c>
      <c r="AF222" s="6">
        <f t="shared" ref="AF222:AF224" si="185">(AC222-AE222)/AC222</f>
        <v>0.10407909562485784</v>
      </c>
    </row>
    <row r="223" spans="1:32" x14ac:dyDescent="0.25">
      <c r="A223" t="s">
        <v>297</v>
      </c>
      <c r="B223">
        <v>22</v>
      </c>
      <c r="C223">
        <v>22</v>
      </c>
      <c r="D223">
        <v>22</v>
      </c>
      <c r="E223">
        <v>4</v>
      </c>
      <c r="F223">
        <v>18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66</v>
      </c>
      <c r="Q223">
        <v>160</v>
      </c>
      <c r="R223">
        <v>0</v>
      </c>
      <c r="S223">
        <v>0</v>
      </c>
      <c r="T223">
        <v>5</v>
      </c>
      <c r="U223">
        <v>0</v>
      </c>
      <c r="V223">
        <v>0</v>
      </c>
      <c r="W223">
        <v>250</v>
      </c>
      <c r="X223">
        <v>255</v>
      </c>
      <c r="Y223">
        <f t="shared" si="180"/>
        <v>250</v>
      </c>
      <c r="Z223">
        <f t="shared" si="181"/>
        <v>0</v>
      </c>
      <c r="AA223">
        <f t="shared" si="182"/>
        <v>928</v>
      </c>
      <c r="AB223">
        <v>529</v>
      </c>
      <c r="AC223">
        <v>54</v>
      </c>
      <c r="AD223" s="4">
        <f t="shared" si="183"/>
        <v>51.028808134387212</v>
      </c>
      <c r="AE223">
        <f t="shared" si="184"/>
        <v>48.044921024242051</v>
      </c>
      <c r="AF223" s="6">
        <f t="shared" si="185"/>
        <v>0.11027924029181388</v>
      </c>
    </row>
    <row r="224" spans="1:32" x14ac:dyDescent="0.25">
      <c r="A224" t="s">
        <v>297</v>
      </c>
      <c r="B224">
        <v>22</v>
      </c>
      <c r="C224">
        <v>22</v>
      </c>
      <c r="D224">
        <v>22</v>
      </c>
      <c r="E224">
        <v>4</v>
      </c>
      <c r="F224">
        <v>18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66</v>
      </c>
      <c r="Q224">
        <v>162</v>
      </c>
      <c r="R224">
        <v>0</v>
      </c>
      <c r="S224">
        <v>0</v>
      </c>
      <c r="T224">
        <v>5</v>
      </c>
      <c r="U224">
        <v>0</v>
      </c>
      <c r="V224">
        <v>0</v>
      </c>
      <c r="W224">
        <v>252</v>
      </c>
      <c r="X224">
        <v>255</v>
      </c>
      <c r="Y224">
        <f t="shared" si="180"/>
        <v>252</v>
      </c>
      <c r="Z224">
        <f t="shared" si="181"/>
        <v>0</v>
      </c>
      <c r="AA224">
        <f t="shared" si="182"/>
        <v>930</v>
      </c>
      <c r="AB224">
        <v>529</v>
      </c>
      <c r="AC224">
        <v>54</v>
      </c>
      <c r="AD224" s="4">
        <f t="shared" si="183"/>
        <v>51.58290600491862</v>
      </c>
      <c r="AE224">
        <f t="shared" si="184"/>
        <v>48.379728836257677</v>
      </c>
      <c r="AF224" s="6">
        <f t="shared" si="185"/>
        <v>0.10407909562485784</v>
      </c>
    </row>
    <row r="225" spans="1:30" hidden="1" x14ac:dyDescent="0.25"/>
    <row r="226" spans="1:30" hidden="1" x14ac:dyDescent="0.25">
      <c r="A226" t="s">
        <v>199</v>
      </c>
    </row>
    <row r="227" spans="1:30" hidden="1" x14ac:dyDescent="0.25"/>
    <row r="228" spans="1:30" hidden="1" x14ac:dyDescent="0.25">
      <c r="A228" t="s">
        <v>297</v>
      </c>
      <c r="B228">
        <v>22</v>
      </c>
      <c r="C228">
        <v>22</v>
      </c>
      <c r="D228">
        <v>22</v>
      </c>
      <c r="E228">
        <v>4</v>
      </c>
      <c r="F228">
        <v>18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66</v>
      </c>
      <c r="Q228">
        <v>168</v>
      </c>
      <c r="R228">
        <v>0</v>
      </c>
      <c r="S228">
        <v>0</v>
      </c>
      <c r="T228">
        <v>5</v>
      </c>
      <c r="U228">
        <v>0</v>
      </c>
      <c r="V228">
        <v>0</v>
      </c>
      <c r="W228">
        <v>2</v>
      </c>
      <c r="X228">
        <v>255</v>
      </c>
      <c r="Y228">
        <f t="shared" ref="Y228:Y230" si="186">MOD(SUM(E228:S228), 255)</f>
        <v>2</v>
      </c>
      <c r="Z228">
        <f t="shared" ref="Z228:Z230" si="187">W228-Y228</f>
        <v>0</v>
      </c>
      <c r="AA228">
        <f t="shared" ref="AA228:AA230" si="188">IF(P228&gt;0, P228-63, 0) * 256 + Q228</f>
        <v>936</v>
      </c>
      <c r="AB228">
        <v>550</v>
      </c>
      <c r="AC228">
        <v>56</v>
      </c>
      <c r="AD228" s="4">
        <f t="shared" ref="AD228:AD230" si="189" xml:space="preserve"> $AD$22 * EXP($AD$23*AA228)</f>
        <v>53.281561787345254</v>
      </c>
    </row>
    <row r="229" spans="1:30" hidden="1" x14ac:dyDescent="0.25">
      <c r="A229" t="s">
        <v>297</v>
      </c>
      <c r="B229">
        <v>22</v>
      </c>
      <c r="C229">
        <v>22</v>
      </c>
      <c r="D229">
        <v>22</v>
      </c>
      <c r="E229">
        <v>4</v>
      </c>
      <c r="F229">
        <v>18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66</v>
      </c>
      <c r="Q229">
        <v>168</v>
      </c>
      <c r="R229">
        <v>0</v>
      </c>
      <c r="S229">
        <v>0</v>
      </c>
      <c r="T229">
        <v>5</v>
      </c>
      <c r="U229">
        <v>0</v>
      </c>
      <c r="V229">
        <v>0</v>
      </c>
      <c r="W229">
        <v>2</v>
      </c>
      <c r="X229">
        <v>255</v>
      </c>
      <c r="Y229">
        <f t="shared" si="186"/>
        <v>2</v>
      </c>
      <c r="Z229">
        <f t="shared" si="187"/>
        <v>0</v>
      </c>
      <c r="AA229">
        <f t="shared" si="188"/>
        <v>936</v>
      </c>
      <c r="AB229">
        <v>550</v>
      </c>
      <c r="AC229">
        <v>56</v>
      </c>
      <c r="AD229" s="4">
        <f t="shared" si="189"/>
        <v>53.281561787345254</v>
      </c>
    </row>
    <row r="230" spans="1:30" hidden="1" x14ac:dyDescent="0.25">
      <c r="A230" t="s">
        <v>297</v>
      </c>
      <c r="B230">
        <v>22</v>
      </c>
      <c r="C230">
        <v>22</v>
      </c>
      <c r="D230">
        <v>22</v>
      </c>
      <c r="E230">
        <v>4</v>
      </c>
      <c r="F230">
        <v>18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66</v>
      </c>
      <c r="Q230">
        <v>168</v>
      </c>
      <c r="R230">
        <v>0</v>
      </c>
      <c r="S230">
        <v>0</v>
      </c>
      <c r="T230">
        <v>5</v>
      </c>
      <c r="U230">
        <v>0</v>
      </c>
      <c r="V230">
        <v>0</v>
      </c>
      <c r="W230">
        <v>2</v>
      </c>
      <c r="X230">
        <v>255</v>
      </c>
      <c r="Y230">
        <f t="shared" si="186"/>
        <v>2</v>
      </c>
      <c r="Z230">
        <f t="shared" si="187"/>
        <v>0</v>
      </c>
      <c r="AA230">
        <f t="shared" si="188"/>
        <v>936</v>
      </c>
      <c r="AB230">
        <v>550</v>
      </c>
      <c r="AC230">
        <v>56</v>
      </c>
      <c r="AD230" s="4">
        <f t="shared" si="189"/>
        <v>53.281561787345254</v>
      </c>
    </row>
    <row r="231" spans="1:30" hidden="1" x14ac:dyDescent="0.25"/>
    <row r="232" spans="1:30" hidden="1" x14ac:dyDescent="0.25">
      <c r="A232" t="s">
        <v>201</v>
      </c>
    </row>
    <row r="233" spans="1:30" hidden="1" x14ac:dyDescent="0.25"/>
    <row r="234" spans="1:30" hidden="1" x14ac:dyDescent="0.25">
      <c r="A234" t="s">
        <v>297</v>
      </c>
      <c r="B234">
        <v>22</v>
      </c>
      <c r="C234">
        <v>22</v>
      </c>
      <c r="D234">
        <v>22</v>
      </c>
      <c r="E234">
        <v>4</v>
      </c>
      <c r="F234">
        <v>18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66</v>
      </c>
      <c r="Q234">
        <v>174</v>
      </c>
      <c r="R234">
        <v>0</v>
      </c>
      <c r="S234">
        <v>0</v>
      </c>
      <c r="T234">
        <v>5</v>
      </c>
      <c r="U234">
        <v>0</v>
      </c>
      <c r="V234">
        <v>0</v>
      </c>
      <c r="W234">
        <v>8</v>
      </c>
      <c r="X234">
        <v>255</v>
      </c>
      <c r="Y234">
        <f t="shared" ref="Y234:Y236" si="190">MOD(SUM(E234:S234), 255)</f>
        <v>8</v>
      </c>
      <c r="Z234">
        <f t="shared" ref="Z234:Z236" si="191">W234-Y234</f>
        <v>0</v>
      </c>
      <c r="AA234">
        <f t="shared" ref="AA234:AA236" si="192">IF(P234&gt;0, P234-63, 0) * 256 + Q234</f>
        <v>942</v>
      </c>
      <c r="AB234">
        <v>573</v>
      </c>
      <c r="AC234">
        <v>58</v>
      </c>
      <c r="AD234" s="4">
        <f t="shared" ref="AD234:AD236" si="193" xml:space="preserve"> $AD$22 * EXP($AD$23*AA234)</f>
        <v>55.036155315250923</v>
      </c>
    </row>
    <row r="235" spans="1:30" hidden="1" x14ac:dyDescent="0.25">
      <c r="A235" t="s">
        <v>297</v>
      </c>
      <c r="B235">
        <v>22</v>
      </c>
      <c r="C235">
        <v>22</v>
      </c>
      <c r="D235">
        <v>22</v>
      </c>
      <c r="E235">
        <v>4</v>
      </c>
      <c r="F235">
        <v>18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66</v>
      </c>
      <c r="Q235">
        <v>174</v>
      </c>
      <c r="R235">
        <v>0</v>
      </c>
      <c r="S235">
        <v>0</v>
      </c>
      <c r="T235">
        <v>5</v>
      </c>
      <c r="U235">
        <v>0</v>
      </c>
      <c r="V235">
        <v>0</v>
      </c>
      <c r="W235">
        <v>8</v>
      </c>
      <c r="X235">
        <v>255</v>
      </c>
      <c r="Y235">
        <f t="shared" si="190"/>
        <v>8</v>
      </c>
      <c r="Z235">
        <f t="shared" si="191"/>
        <v>0</v>
      </c>
      <c r="AA235">
        <f t="shared" si="192"/>
        <v>942</v>
      </c>
      <c r="AB235">
        <v>573</v>
      </c>
      <c r="AC235">
        <v>58</v>
      </c>
      <c r="AD235" s="4">
        <f t="shared" si="193"/>
        <v>55.036155315250923</v>
      </c>
    </row>
    <row r="236" spans="1:30" hidden="1" x14ac:dyDescent="0.25">
      <c r="A236" t="s">
        <v>297</v>
      </c>
      <c r="B236">
        <v>22</v>
      </c>
      <c r="C236">
        <v>22</v>
      </c>
      <c r="D236">
        <v>22</v>
      </c>
      <c r="E236">
        <v>4</v>
      </c>
      <c r="F236">
        <v>18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66</v>
      </c>
      <c r="Q236">
        <v>174</v>
      </c>
      <c r="R236">
        <v>0</v>
      </c>
      <c r="S236">
        <v>0</v>
      </c>
      <c r="T236">
        <v>5</v>
      </c>
      <c r="U236">
        <v>0</v>
      </c>
      <c r="V236">
        <v>0</v>
      </c>
      <c r="W236">
        <v>8</v>
      </c>
      <c r="X236">
        <v>255</v>
      </c>
      <c r="Y236">
        <f t="shared" si="190"/>
        <v>8</v>
      </c>
      <c r="Z236">
        <f t="shared" si="191"/>
        <v>0</v>
      </c>
      <c r="AA236">
        <f t="shared" si="192"/>
        <v>942</v>
      </c>
      <c r="AB236">
        <v>573</v>
      </c>
      <c r="AC236">
        <v>58</v>
      </c>
      <c r="AD236" s="4">
        <f t="shared" si="193"/>
        <v>55.036155315250923</v>
      </c>
    </row>
    <row r="237" spans="1:30" hidden="1" x14ac:dyDescent="0.25"/>
    <row r="238" spans="1:30" hidden="1" x14ac:dyDescent="0.25">
      <c r="A238" t="s">
        <v>203</v>
      </c>
    </row>
    <row r="239" spans="1:30" hidden="1" x14ac:dyDescent="0.25"/>
    <row r="240" spans="1:30" hidden="1" x14ac:dyDescent="0.25">
      <c r="A240" t="s">
        <v>297</v>
      </c>
      <c r="B240">
        <v>22</v>
      </c>
      <c r="C240">
        <v>22</v>
      </c>
      <c r="D240">
        <v>22</v>
      </c>
      <c r="E240">
        <v>4</v>
      </c>
      <c r="F240">
        <v>18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66</v>
      </c>
      <c r="Q240">
        <v>182</v>
      </c>
      <c r="R240">
        <v>0</v>
      </c>
      <c r="S240">
        <v>0</v>
      </c>
      <c r="T240">
        <v>5</v>
      </c>
      <c r="U240">
        <v>0</v>
      </c>
      <c r="V240">
        <v>0</v>
      </c>
      <c r="W240">
        <v>16</v>
      </c>
      <c r="X240">
        <v>255</v>
      </c>
      <c r="Y240">
        <f t="shared" ref="Y240:Y242" si="194">MOD(SUM(E240:S240), 255)</f>
        <v>16</v>
      </c>
      <c r="Z240">
        <f t="shared" ref="Z240:Z242" si="195">W240-Y240</f>
        <v>0</v>
      </c>
      <c r="AA240">
        <f t="shared" ref="AA240:AA242" si="196">IF(P240&gt;0, P240-63, 0) * 256 + Q240</f>
        <v>950</v>
      </c>
      <c r="AB240">
        <v>595</v>
      </c>
      <c r="AC240">
        <v>60.667000000000002</v>
      </c>
      <c r="AD240" s="4">
        <f t="shared" ref="AD240:AD242" si="197" xml:space="preserve"> $AD$22 * EXP($AD$23*AA240)</f>
        <v>57.465820135261644</v>
      </c>
    </row>
    <row r="241" spans="1:30" hidden="1" x14ac:dyDescent="0.25">
      <c r="A241" t="s">
        <v>297</v>
      </c>
      <c r="B241">
        <v>22</v>
      </c>
      <c r="C241">
        <v>22</v>
      </c>
      <c r="D241">
        <v>22</v>
      </c>
      <c r="E241">
        <v>4</v>
      </c>
      <c r="F241">
        <v>18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66</v>
      </c>
      <c r="Q241">
        <v>182</v>
      </c>
      <c r="R241">
        <v>0</v>
      </c>
      <c r="S241">
        <v>0</v>
      </c>
      <c r="T241">
        <v>5</v>
      </c>
      <c r="U241">
        <v>0</v>
      </c>
      <c r="V241">
        <v>0</v>
      </c>
      <c r="W241">
        <v>16</v>
      </c>
      <c r="X241">
        <v>255</v>
      </c>
      <c r="Y241">
        <f t="shared" si="194"/>
        <v>16</v>
      </c>
      <c r="Z241">
        <f t="shared" si="195"/>
        <v>0</v>
      </c>
      <c r="AA241">
        <f t="shared" si="196"/>
        <v>950</v>
      </c>
      <c r="AB241">
        <v>595</v>
      </c>
      <c r="AC241">
        <v>60.667000000000002</v>
      </c>
      <c r="AD241" s="4">
        <f t="shared" si="197"/>
        <v>57.465820135261644</v>
      </c>
    </row>
    <row r="242" spans="1:30" hidden="1" x14ac:dyDescent="0.25">
      <c r="A242" t="s">
        <v>297</v>
      </c>
      <c r="B242">
        <v>22</v>
      </c>
      <c r="C242">
        <v>22</v>
      </c>
      <c r="D242">
        <v>22</v>
      </c>
      <c r="E242">
        <v>4</v>
      </c>
      <c r="F242">
        <v>18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66</v>
      </c>
      <c r="Q242">
        <v>182</v>
      </c>
      <c r="R242">
        <v>0</v>
      </c>
      <c r="S242">
        <v>0</v>
      </c>
      <c r="T242">
        <v>5</v>
      </c>
      <c r="U242">
        <v>0</v>
      </c>
      <c r="V242">
        <v>0</v>
      </c>
      <c r="W242">
        <v>16</v>
      </c>
      <c r="X242">
        <v>255</v>
      </c>
      <c r="Y242">
        <f t="shared" si="194"/>
        <v>16</v>
      </c>
      <c r="Z242">
        <f t="shared" si="195"/>
        <v>0</v>
      </c>
      <c r="AA242">
        <f t="shared" si="196"/>
        <v>950</v>
      </c>
      <c r="AB242">
        <v>595</v>
      </c>
      <c r="AC242">
        <v>60.667000000000002</v>
      </c>
      <c r="AD242" s="4">
        <f t="shared" si="197"/>
        <v>57.465820135261644</v>
      </c>
    </row>
    <row r="243" spans="1:30" hidden="1" x14ac:dyDescent="0.25"/>
    <row r="244" spans="1:30" hidden="1" x14ac:dyDescent="0.25">
      <c r="A244" t="s">
        <v>205</v>
      </c>
    </row>
    <row r="245" spans="1:30" hidden="1" x14ac:dyDescent="0.25"/>
    <row r="246" spans="1:30" hidden="1" x14ac:dyDescent="0.25">
      <c r="A246" t="s">
        <v>297</v>
      </c>
      <c r="B246">
        <v>22</v>
      </c>
      <c r="C246">
        <v>22</v>
      </c>
      <c r="D246">
        <v>22</v>
      </c>
      <c r="E246">
        <v>4</v>
      </c>
      <c r="F246">
        <v>18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66</v>
      </c>
      <c r="Q246">
        <v>190</v>
      </c>
      <c r="R246">
        <v>0</v>
      </c>
      <c r="S246">
        <v>0</v>
      </c>
      <c r="T246">
        <v>5</v>
      </c>
      <c r="U246">
        <v>0</v>
      </c>
      <c r="V246">
        <v>0</v>
      </c>
      <c r="W246">
        <v>24</v>
      </c>
      <c r="X246">
        <v>255</v>
      </c>
      <c r="Y246">
        <f t="shared" ref="Y246:Y248" si="198">MOD(SUM(E246:S246), 255)</f>
        <v>24</v>
      </c>
      <c r="Z246">
        <f t="shared" ref="Z246:Z248" si="199">W246-Y246</f>
        <v>0</v>
      </c>
      <c r="AA246">
        <f t="shared" ref="AA246:AA248" si="200">IF(P246&gt;0, P246-63, 0) * 256 + Q246</f>
        <v>958</v>
      </c>
      <c r="AB246">
        <v>624</v>
      </c>
      <c r="AC246">
        <v>63.334000000000003</v>
      </c>
      <c r="AD246" s="4">
        <f t="shared" ref="AD246:AD248" si="201" xml:space="preserve"> $AD$22 * EXP($AD$23*AA246)</f>
        <v>60.002746647223532</v>
      </c>
    </row>
    <row r="247" spans="1:30" hidden="1" x14ac:dyDescent="0.25">
      <c r="A247" t="s">
        <v>297</v>
      </c>
      <c r="B247">
        <v>22</v>
      </c>
      <c r="C247">
        <v>22</v>
      </c>
      <c r="D247">
        <v>22</v>
      </c>
      <c r="E247">
        <v>4</v>
      </c>
      <c r="F247">
        <v>18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66</v>
      </c>
      <c r="Q247">
        <v>190</v>
      </c>
      <c r="R247">
        <v>0</v>
      </c>
      <c r="S247">
        <v>0</v>
      </c>
      <c r="T247">
        <v>5</v>
      </c>
      <c r="U247">
        <v>0</v>
      </c>
      <c r="V247">
        <v>0</v>
      </c>
      <c r="W247">
        <v>24</v>
      </c>
      <c r="X247">
        <v>255</v>
      </c>
      <c r="Y247">
        <f t="shared" si="198"/>
        <v>24</v>
      </c>
      <c r="Z247">
        <f t="shared" si="199"/>
        <v>0</v>
      </c>
      <c r="AA247">
        <f t="shared" si="200"/>
        <v>958</v>
      </c>
      <c r="AB247">
        <v>624</v>
      </c>
      <c r="AC247">
        <v>63.334000000000003</v>
      </c>
      <c r="AD247" s="4">
        <f t="shared" si="201"/>
        <v>60.002746647223532</v>
      </c>
    </row>
    <row r="248" spans="1:30" hidden="1" x14ac:dyDescent="0.25">
      <c r="A248" t="s">
        <v>297</v>
      </c>
      <c r="B248">
        <v>22</v>
      </c>
      <c r="C248">
        <v>22</v>
      </c>
      <c r="D248">
        <v>22</v>
      </c>
      <c r="E248">
        <v>4</v>
      </c>
      <c r="F248">
        <v>18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66</v>
      </c>
      <c r="Q248">
        <v>190</v>
      </c>
      <c r="R248">
        <v>0</v>
      </c>
      <c r="S248">
        <v>0</v>
      </c>
      <c r="T248">
        <v>5</v>
      </c>
      <c r="U248">
        <v>0</v>
      </c>
      <c r="V248">
        <v>0</v>
      </c>
      <c r="W248">
        <v>24</v>
      </c>
      <c r="X248">
        <v>255</v>
      </c>
      <c r="Y248">
        <f t="shared" si="198"/>
        <v>24</v>
      </c>
      <c r="Z248">
        <f t="shared" si="199"/>
        <v>0</v>
      </c>
      <c r="AA248">
        <f t="shared" si="200"/>
        <v>958</v>
      </c>
      <c r="AB248">
        <v>624</v>
      </c>
      <c r="AC248">
        <v>63.334000000000003</v>
      </c>
      <c r="AD248" s="4">
        <f t="shared" si="201"/>
        <v>60.002746647223532</v>
      </c>
    </row>
    <row r="249" spans="1:30" hidden="1" x14ac:dyDescent="0.25"/>
    <row r="250" spans="1:30" hidden="1" x14ac:dyDescent="0.25">
      <c r="A250" t="s">
        <v>207</v>
      </c>
    </row>
    <row r="251" spans="1:30" hidden="1" x14ac:dyDescent="0.25"/>
    <row r="252" spans="1:30" hidden="1" x14ac:dyDescent="0.25">
      <c r="A252" t="s">
        <v>297</v>
      </c>
      <c r="B252">
        <v>22</v>
      </c>
      <c r="C252">
        <v>22</v>
      </c>
      <c r="D252">
        <v>22</v>
      </c>
      <c r="E252">
        <v>4</v>
      </c>
      <c r="F252">
        <v>18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66</v>
      </c>
      <c r="Q252">
        <v>196</v>
      </c>
      <c r="R252">
        <v>0</v>
      </c>
      <c r="S252">
        <v>0</v>
      </c>
      <c r="T252">
        <v>5</v>
      </c>
      <c r="U252">
        <v>0</v>
      </c>
      <c r="V252">
        <v>0</v>
      </c>
      <c r="W252">
        <v>30</v>
      </c>
      <c r="X252">
        <v>255</v>
      </c>
      <c r="Y252">
        <f t="shared" ref="Y252:Y254" si="202">MOD(SUM(E252:S252), 255)</f>
        <v>30</v>
      </c>
      <c r="Z252">
        <f t="shared" ref="Z252:Z254" si="203">W252-Y252</f>
        <v>0</v>
      </c>
      <c r="AA252">
        <f t="shared" ref="AA252:AA254" si="204">IF(P252&gt;0, P252-63, 0) * 256 + Q252</f>
        <v>964</v>
      </c>
      <c r="AB252">
        <v>645</v>
      </c>
      <c r="AC252">
        <v>65.334000000000003</v>
      </c>
      <c r="AD252" s="4">
        <f t="shared" ref="AD252:AD254" si="205" xml:space="preserve"> $AD$22 * EXP($AD$23*AA252)</f>
        <v>61.978672791129966</v>
      </c>
    </row>
    <row r="253" spans="1:30" hidden="1" x14ac:dyDescent="0.25">
      <c r="A253" t="s">
        <v>297</v>
      </c>
      <c r="B253">
        <v>22</v>
      </c>
      <c r="C253">
        <v>22</v>
      </c>
      <c r="D253">
        <v>22</v>
      </c>
      <c r="E253">
        <v>4</v>
      </c>
      <c r="F253">
        <v>18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66</v>
      </c>
      <c r="Q253">
        <v>196</v>
      </c>
      <c r="R253">
        <v>0</v>
      </c>
      <c r="S253">
        <v>0</v>
      </c>
      <c r="T253">
        <v>5</v>
      </c>
      <c r="U253">
        <v>0</v>
      </c>
      <c r="V253">
        <v>0</v>
      </c>
      <c r="W253">
        <v>30</v>
      </c>
      <c r="X253">
        <v>255</v>
      </c>
      <c r="Y253">
        <f t="shared" si="202"/>
        <v>30</v>
      </c>
      <c r="Z253">
        <f t="shared" si="203"/>
        <v>0</v>
      </c>
      <c r="AA253">
        <f t="shared" si="204"/>
        <v>964</v>
      </c>
      <c r="AB253">
        <v>645</v>
      </c>
      <c r="AC253">
        <v>65.334000000000003</v>
      </c>
      <c r="AD253" s="4">
        <f t="shared" si="205"/>
        <v>61.978672791129966</v>
      </c>
    </row>
    <row r="254" spans="1:30" hidden="1" x14ac:dyDescent="0.25">
      <c r="A254" t="s">
        <v>297</v>
      </c>
      <c r="B254">
        <v>22</v>
      </c>
      <c r="C254">
        <v>22</v>
      </c>
      <c r="D254">
        <v>22</v>
      </c>
      <c r="E254">
        <v>4</v>
      </c>
      <c r="F254">
        <v>18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66</v>
      </c>
      <c r="Q254">
        <v>196</v>
      </c>
      <c r="R254">
        <v>0</v>
      </c>
      <c r="S254">
        <v>0</v>
      </c>
      <c r="T254">
        <v>5</v>
      </c>
      <c r="U254">
        <v>0</v>
      </c>
      <c r="V254">
        <v>0</v>
      </c>
      <c r="W254">
        <v>30</v>
      </c>
      <c r="X254">
        <v>255</v>
      </c>
      <c r="Y254">
        <f t="shared" si="202"/>
        <v>30</v>
      </c>
      <c r="Z254">
        <f t="shared" si="203"/>
        <v>0</v>
      </c>
      <c r="AA254">
        <f t="shared" si="204"/>
        <v>964</v>
      </c>
      <c r="AB254">
        <v>645</v>
      </c>
      <c r="AC254">
        <v>65.334000000000003</v>
      </c>
      <c r="AD254" s="4">
        <f t="shared" si="205"/>
        <v>61.978672791129966</v>
      </c>
    </row>
    <row r="255" spans="1:30" hidden="1" x14ac:dyDescent="0.25"/>
    <row r="256" spans="1:30" hidden="1" x14ac:dyDescent="0.25">
      <c r="A256" t="s">
        <v>209</v>
      </c>
    </row>
    <row r="257" spans="1:30" hidden="1" x14ac:dyDescent="0.25"/>
    <row r="258" spans="1:30" hidden="1" x14ac:dyDescent="0.25">
      <c r="A258" t="s">
        <v>297</v>
      </c>
      <c r="B258">
        <v>22</v>
      </c>
      <c r="C258">
        <v>22</v>
      </c>
      <c r="D258">
        <v>22</v>
      </c>
      <c r="E258">
        <v>4</v>
      </c>
      <c r="F258">
        <v>18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66</v>
      </c>
      <c r="Q258">
        <v>202</v>
      </c>
      <c r="R258">
        <v>0</v>
      </c>
      <c r="S258">
        <v>0</v>
      </c>
      <c r="T258">
        <v>5</v>
      </c>
      <c r="U258">
        <v>0</v>
      </c>
      <c r="V258">
        <v>0</v>
      </c>
      <c r="W258">
        <v>36</v>
      </c>
      <c r="X258">
        <v>255</v>
      </c>
      <c r="Y258">
        <f t="shared" ref="Y258:Y260" si="206">MOD(SUM(E258:S258), 255)</f>
        <v>36</v>
      </c>
      <c r="Z258">
        <f t="shared" ref="Z258:Z260" si="207">W258-Y258</f>
        <v>0</v>
      </c>
      <c r="AA258">
        <f t="shared" ref="AA258:AA260" si="208">IF(P258&gt;0, P258-63, 0) * 256 + Q258</f>
        <v>970</v>
      </c>
      <c r="AB258">
        <v>660</v>
      </c>
      <c r="AC258">
        <v>67.334000000000003</v>
      </c>
      <c r="AD258" s="4">
        <f t="shared" ref="AD258:AD260" si="209" xml:space="preserve"> $AD$22 * EXP($AD$23*AA258)</f>
        <v>64.019667358472546</v>
      </c>
    </row>
    <row r="259" spans="1:30" hidden="1" x14ac:dyDescent="0.25">
      <c r="A259" t="s">
        <v>297</v>
      </c>
      <c r="B259">
        <v>22</v>
      </c>
      <c r="C259">
        <v>22</v>
      </c>
      <c r="D259">
        <v>22</v>
      </c>
      <c r="E259">
        <v>4</v>
      </c>
      <c r="F259">
        <v>18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66</v>
      </c>
      <c r="Q259">
        <v>202</v>
      </c>
      <c r="R259">
        <v>0</v>
      </c>
      <c r="S259">
        <v>0</v>
      </c>
      <c r="T259">
        <v>5</v>
      </c>
      <c r="U259">
        <v>0</v>
      </c>
      <c r="V259">
        <v>0</v>
      </c>
      <c r="W259">
        <v>36</v>
      </c>
      <c r="X259">
        <v>255</v>
      </c>
      <c r="Y259">
        <f t="shared" si="206"/>
        <v>36</v>
      </c>
      <c r="Z259">
        <f t="shared" si="207"/>
        <v>0</v>
      </c>
      <c r="AA259">
        <f t="shared" si="208"/>
        <v>970</v>
      </c>
      <c r="AB259">
        <v>660</v>
      </c>
      <c r="AC259">
        <v>67.334000000000003</v>
      </c>
      <c r="AD259" s="4">
        <f t="shared" si="209"/>
        <v>64.019667358472546</v>
      </c>
    </row>
    <row r="260" spans="1:30" hidden="1" x14ac:dyDescent="0.25">
      <c r="A260" t="s">
        <v>297</v>
      </c>
      <c r="B260">
        <v>22</v>
      </c>
      <c r="C260">
        <v>22</v>
      </c>
      <c r="D260">
        <v>22</v>
      </c>
      <c r="E260">
        <v>4</v>
      </c>
      <c r="F260">
        <v>18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66</v>
      </c>
      <c r="Q260">
        <v>202</v>
      </c>
      <c r="R260">
        <v>0</v>
      </c>
      <c r="S260">
        <v>0</v>
      </c>
      <c r="T260">
        <v>5</v>
      </c>
      <c r="U260">
        <v>0</v>
      </c>
      <c r="V260">
        <v>0</v>
      </c>
      <c r="W260">
        <v>36</v>
      </c>
      <c r="X260">
        <v>255</v>
      </c>
      <c r="Y260">
        <f t="shared" si="206"/>
        <v>36</v>
      </c>
      <c r="Z260">
        <f t="shared" si="207"/>
        <v>0</v>
      </c>
      <c r="AA260">
        <f t="shared" si="208"/>
        <v>970</v>
      </c>
      <c r="AB260">
        <v>660</v>
      </c>
      <c r="AC260">
        <v>67.334000000000003</v>
      </c>
      <c r="AD260" s="4">
        <f t="shared" si="209"/>
        <v>64.019667358472546</v>
      </c>
    </row>
    <row r="261" spans="1:30" hidden="1" x14ac:dyDescent="0.25"/>
    <row r="262" spans="1:30" hidden="1" x14ac:dyDescent="0.25"/>
    <row r="263" spans="1:30" hidden="1" x14ac:dyDescent="0.25">
      <c r="A263" t="s">
        <v>211</v>
      </c>
    </row>
    <row r="264" spans="1:30" hidden="1" x14ac:dyDescent="0.25"/>
    <row r="265" spans="1:30" hidden="1" x14ac:dyDescent="0.25">
      <c r="A265" t="s">
        <v>297</v>
      </c>
      <c r="B265">
        <v>22</v>
      </c>
      <c r="C265">
        <v>22</v>
      </c>
      <c r="D265">
        <v>22</v>
      </c>
      <c r="E265">
        <v>4</v>
      </c>
      <c r="F265">
        <v>18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66</v>
      </c>
      <c r="Q265">
        <v>206</v>
      </c>
      <c r="R265">
        <v>0</v>
      </c>
      <c r="S265">
        <v>0</v>
      </c>
      <c r="T265">
        <v>5</v>
      </c>
      <c r="U265">
        <v>0</v>
      </c>
      <c r="V265">
        <v>0</v>
      </c>
      <c r="W265">
        <v>40</v>
      </c>
      <c r="X265">
        <v>255</v>
      </c>
      <c r="Y265">
        <f t="shared" ref="Y265:Y267" si="210">MOD(SUM(E265:S265), 255)</f>
        <v>40</v>
      </c>
      <c r="Z265">
        <f t="shared" ref="Z265:Z267" si="211">W265-Y265</f>
        <v>0</v>
      </c>
      <c r="AA265">
        <f t="shared" ref="AA265:AA267" si="212">IF(P265&gt;0, P265-63, 0) * 256 + Q265</f>
        <v>974</v>
      </c>
      <c r="AB265">
        <v>675</v>
      </c>
      <c r="AC265">
        <v>68.667000000000002</v>
      </c>
      <c r="AD265" s="4">
        <f t="shared" ref="AD265:AD267" si="213" xml:space="preserve"> $AD$22 * EXP($AD$23*AA265)</f>
        <v>65.417534793045718</v>
      </c>
    </row>
    <row r="266" spans="1:30" hidden="1" x14ac:dyDescent="0.25">
      <c r="A266" t="s">
        <v>297</v>
      </c>
      <c r="B266">
        <v>22</v>
      </c>
      <c r="C266">
        <v>22</v>
      </c>
      <c r="D266">
        <v>22</v>
      </c>
      <c r="E266">
        <v>4</v>
      </c>
      <c r="F266">
        <v>18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66</v>
      </c>
      <c r="Q266">
        <v>206</v>
      </c>
      <c r="R266">
        <v>0</v>
      </c>
      <c r="S266">
        <v>0</v>
      </c>
      <c r="T266">
        <v>5</v>
      </c>
      <c r="U266">
        <v>0</v>
      </c>
      <c r="V266">
        <v>0</v>
      </c>
      <c r="W266">
        <v>40</v>
      </c>
      <c r="X266">
        <v>255</v>
      </c>
      <c r="Y266">
        <f t="shared" si="210"/>
        <v>40</v>
      </c>
      <c r="Z266">
        <f t="shared" si="211"/>
        <v>0</v>
      </c>
      <c r="AA266">
        <f t="shared" si="212"/>
        <v>974</v>
      </c>
      <c r="AB266">
        <v>675</v>
      </c>
      <c r="AC266">
        <v>68.667000000000002</v>
      </c>
      <c r="AD266" s="4">
        <f t="shared" si="213"/>
        <v>65.417534793045718</v>
      </c>
    </row>
    <row r="267" spans="1:30" hidden="1" x14ac:dyDescent="0.25">
      <c r="A267" t="s">
        <v>297</v>
      </c>
      <c r="B267">
        <v>22</v>
      </c>
      <c r="C267">
        <v>22</v>
      </c>
      <c r="D267">
        <v>22</v>
      </c>
      <c r="E267">
        <v>4</v>
      </c>
      <c r="F267">
        <v>18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66</v>
      </c>
      <c r="Q267">
        <v>206</v>
      </c>
      <c r="R267">
        <v>0</v>
      </c>
      <c r="S267">
        <v>0</v>
      </c>
      <c r="T267">
        <v>5</v>
      </c>
      <c r="U267">
        <v>0</v>
      </c>
      <c r="V267">
        <v>0</v>
      </c>
      <c r="W267">
        <v>40</v>
      </c>
      <c r="X267">
        <v>255</v>
      </c>
      <c r="Y267">
        <f t="shared" si="210"/>
        <v>40</v>
      </c>
      <c r="Z267">
        <f t="shared" si="211"/>
        <v>0</v>
      </c>
      <c r="AA267">
        <f t="shared" si="212"/>
        <v>974</v>
      </c>
      <c r="AB267">
        <v>675</v>
      </c>
      <c r="AC267">
        <v>68.667000000000002</v>
      </c>
      <c r="AD267" s="4">
        <f t="shared" si="213"/>
        <v>65.417534793045718</v>
      </c>
    </row>
    <row r="268" spans="1:30" hidden="1" x14ac:dyDescent="0.25"/>
    <row r="269" spans="1:30" hidden="1" x14ac:dyDescent="0.25">
      <c r="A269" t="s">
        <v>213</v>
      </c>
    </row>
    <row r="270" spans="1:30" hidden="1" x14ac:dyDescent="0.25"/>
    <row r="271" spans="1:30" hidden="1" x14ac:dyDescent="0.25">
      <c r="A271" t="s">
        <v>297</v>
      </c>
      <c r="B271">
        <v>22</v>
      </c>
      <c r="C271">
        <v>22</v>
      </c>
      <c r="D271">
        <v>22</v>
      </c>
      <c r="E271">
        <v>4</v>
      </c>
      <c r="F271">
        <v>18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66</v>
      </c>
      <c r="Q271">
        <v>214</v>
      </c>
      <c r="R271">
        <v>0</v>
      </c>
      <c r="S271">
        <v>0</v>
      </c>
      <c r="T271">
        <v>5</v>
      </c>
      <c r="U271">
        <v>0</v>
      </c>
      <c r="V271">
        <v>0</v>
      </c>
      <c r="W271">
        <v>48</v>
      </c>
      <c r="X271">
        <v>255</v>
      </c>
      <c r="Y271">
        <f t="shared" ref="Y271:Y273" si="214">MOD(SUM(E271:S271), 255)</f>
        <v>48</v>
      </c>
      <c r="Z271">
        <f t="shared" ref="Z271:Z273" si="215">W271-Y271</f>
        <v>0</v>
      </c>
      <c r="AA271">
        <f t="shared" ref="AA271:AA273" si="216">IF(P271&gt;0, P271-63, 0) * 256 + Q271</f>
        <v>982</v>
      </c>
      <c r="AB271">
        <v>700</v>
      </c>
      <c r="AC271">
        <v>71.334000000000003</v>
      </c>
      <c r="AD271" s="4">
        <f t="shared" ref="AD271:AD273" si="217" xml:space="preserve"> $AD$22 * EXP($AD$23*AA271)</f>
        <v>68.305503292808396</v>
      </c>
    </row>
    <row r="272" spans="1:30" hidden="1" x14ac:dyDescent="0.25">
      <c r="A272" t="s">
        <v>297</v>
      </c>
      <c r="B272">
        <v>22</v>
      </c>
      <c r="C272">
        <v>22</v>
      </c>
      <c r="D272">
        <v>22</v>
      </c>
      <c r="E272">
        <v>4</v>
      </c>
      <c r="F272">
        <v>18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66</v>
      </c>
      <c r="Q272">
        <v>214</v>
      </c>
      <c r="R272">
        <v>0</v>
      </c>
      <c r="S272">
        <v>0</v>
      </c>
      <c r="T272">
        <v>5</v>
      </c>
      <c r="U272">
        <v>0</v>
      </c>
      <c r="V272">
        <v>0</v>
      </c>
      <c r="W272">
        <v>48</v>
      </c>
      <c r="X272">
        <v>255</v>
      </c>
      <c r="Y272">
        <f t="shared" si="214"/>
        <v>48</v>
      </c>
      <c r="Z272">
        <f t="shared" si="215"/>
        <v>0</v>
      </c>
      <c r="AA272">
        <f t="shared" si="216"/>
        <v>982</v>
      </c>
      <c r="AB272">
        <v>700</v>
      </c>
      <c r="AC272">
        <v>71.334000000000003</v>
      </c>
      <c r="AD272" s="4">
        <f t="shared" si="217"/>
        <v>68.305503292808396</v>
      </c>
    </row>
    <row r="273" spans="1:32" hidden="1" x14ac:dyDescent="0.25">
      <c r="A273" t="s">
        <v>297</v>
      </c>
      <c r="B273">
        <v>22</v>
      </c>
      <c r="C273">
        <v>22</v>
      </c>
      <c r="D273">
        <v>22</v>
      </c>
      <c r="E273">
        <v>4</v>
      </c>
      <c r="F273">
        <v>18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66</v>
      </c>
      <c r="Q273">
        <v>214</v>
      </c>
      <c r="R273">
        <v>0</v>
      </c>
      <c r="S273">
        <v>0</v>
      </c>
      <c r="T273">
        <v>5</v>
      </c>
      <c r="U273">
        <v>0</v>
      </c>
      <c r="V273">
        <v>0</v>
      </c>
      <c r="W273">
        <v>48</v>
      </c>
      <c r="X273">
        <v>255</v>
      </c>
      <c r="Y273">
        <f t="shared" si="214"/>
        <v>48</v>
      </c>
      <c r="Z273">
        <f t="shared" si="215"/>
        <v>0</v>
      </c>
      <c r="AA273">
        <f t="shared" si="216"/>
        <v>982</v>
      </c>
      <c r="AB273">
        <v>700</v>
      </c>
      <c r="AC273">
        <v>71.334000000000003</v>
      </c>
      <c r="AD273" s="4">
        <f t="shared" si="217"/>
        <v>68.305503292808396</v>
      </c>
    </row>
    <row r="274" spans="1:32" hidden="1" x14ac:dyDescent="0.25"/>
    <row r="275" spans="1:32" hidden="1" x14ac:dyDescent="0.25">
      <c r="A275" t="s">
        <v>324</v>
      </c>
      <c r="B275" t="s">
        <v>325</v>
      </c>
    </row>
    <row r="276" spans="1:32" hidden="1" x14ac:dyDescent="0.25">
      <c r="A276" t="s">
        <v>216</v>
      </c>
    </row>
    <row r="277" spans="1:32" hidden="1" x14ac:dyDescent="0.25"/>
    <row r="278" spans="1:32" x14ac:dyDescent="0.25">
      <c r="A278" t="s">
        <v>297</v>
      </c>
      <c r="B278">
        <v>22</v>
      </c>
      <c r="C278">
        <v>22</v>
      </c>
      <c r="D278">
        <v>22</v>
      </c>
      <c r="E278">
        <v>4</v>
      </c>
      <c r="F278">
        <v>18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5</v>
      </c>
      <c r="U278">
        <v>0</v>
      </c>
      <c r="V278">
        <v>0</v>
      </c>
      <c r="W278">
        <v>24</v>
      </c>
      <c r="X278">
        <v>255</v>
      </c>
      <c r="Y278">
        <f t="shared" ref="Y278:Y280" si="218">MOD(SUM(E278:S278), 255) + 1 - FLOOR(SUM(E278:S278)/255,1)</f>
        <v>24</v>
      </c>
      <c r="Z278">
        <f t="shared" ref="Z278" si="219">W278-Y278</f>
        <v>0</v>
      </c>
      <c r="AA278">
        <f t="shared" ref="AA278:AA280" si="220">IF(P278&gt;0, P278-63, 0) * 256 + Q278</f>
        <v>0</v>
      </c>
      <c r="AB278">
        <v>0</v>
      </c>
      <c r="AC278">
        <v>0</v>
      </c>
      <c r="AE278">
        <f t="shared" ref="AE278:AE280" si="221">42.1884/(127^2) * 4^(P278-63) * (127 + Q278)</f>
        <v>3.9048996748213381E-39</v>
      </c>
      <c r="AF278" s="6" t="e">
        <f t="shared" ref="AF278:AF280" si="222">(AC278-AE278)/AC278</f>
        <v>#DIV/0!</v>
      </c>
    </row>
    <row r="279" spans="1:32" x14ac:dyDescent="0.25">
      <c r="A279" t="s">
        <v>297</v>
      </c>
      <c r="B279">
        <v>22</v>
      </c>
      <c r="C279">
        <v>22</v>
      </c>
      <c r="D279">
        <v>22</v>
      </c>
      <c r="E279">
        <v>4</v>
      </c>
      <c r="F279">
        <v>18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5</v>
      </c>
      <c r="U279">
        <v>0</v>
      </c>
      <c r="V279">
        <v>0</v>
      </c>
      <c r="W279">
        <v>24</v>
      </c>
      <c r="X279">
        <v>255</v>
      </c>
      <c r="Y279">
        <f t="shared" si="218"/>
        <v>24</v>
      </c>
      <c r="Z279">
        <f t="shared" ref="Z279:Z280" si="223">W279-Y279</f>
        <v>0</v>
      </c>
      <c r="AA279">
        <f t="shared" si="220"/>
        <v>0</v>
      </c>
      <c r="AB279">
        <v>0</v>
      </c>
      <c r="AC279">
        <v>0</v>
      </c>
      <c r="AE279">
        <f t="shared" si="221"/>
        <v>3.9048996748213381E-39</v>
      </c>
      <c r="AF279" s="6" t="e">
        <f t="shared" si="222"/>
        <v>#DIV/0!</v>
      </c>
    </row>
    <row r="280" spans="1:32" x14ac:dyDescent="0.25">
      <c r="A280" t="s">
        <v>297</v>
      </c>
      <c r="B280">
        <v>22</v>
      </c>
      <c r="C280">
        <v>22</v>
      </c>
      <c r="D280">
        <v>22</v>
      </c>
      <c r="E280">
        <v>4</v>
      </c>
      <c r="F280">
        <v>18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5</v>
      </c>
      <c r="U280">
        <v>0</v>
      </c>
      <c r="V280">
        <v>0</v>
      </c>
      <c r="W280">
        <v>24</v>
      </c>
      <c r="X280">
        <v>255</v>
      </c>
      <c r="Y280">
        <f t="shared" si="218"/>
        <v>24</v>
      </c>
      <c r="Z280">
        <f t="shared" si="223"/>
        <v>0</v>
      </c>
      <c r="AA280">
        <f t="shared" si="220"/>
        <v>0</v>
      </c>
      <c r="AB280">
        <v>0</v>
      </c>
      <c r="AC280">
        <v>0</v>
      </c>
      <c r="AE280">
        <f t="shared" si="221"/>
        <v>3.9048996748213381E-39</v>
      </c>
      <c r="AF280" s="6" t="e">
        <f t="shared" si="222"/>
        <v>#DIV/0!</v>
      </c>
    </row>
  </sheetData>
  <autoFilter ref="A26:AD280" xr:uid="{DB5F358F-9E06-4037-ACB4-6F3075E24399}">
    <filterColumn colId="25">
      <filters>
        <filter val="1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D28B-7BE9-403A-9A34-7A924635B47D}">
  <sheetPr filterMode="1"/>
  <dimension ref="A23:AK353"/>
  <sheetViews>
    <sheetView topLeftCell="O318" workbookViewId="0">
      <selection activeCell="Z320" sqref="Z320"/>
    </sheetView>
  </sheetViews>
  <sheetFormatPr defaultRowHeight="15" x14ac:dyDescent="0.25"/>
  <cols>
    <col min="27" max="27" width="14.42578125" customWidth="1"/>
    <col min="30" max="30" width="11.85546875" bestFit="1" customWidth="1"/>
  </cols>
  <sheetData>
    <row r="23" spans="1:36" x14ac:dyDescent="0.25">
      <c r="A23" t="s">
        <v>215</v>
      </c>
      <c r="AA23" t="s">
        <v>363</v>
      </c>
      <c r="AB23">
        <v>255</v>
      </c>
    </row>
    <row r="24" spans="1:36" x14ac:dyDescent="0.25">
      <c r="A24" t="s">
        <v>216</v>
      </c>
      <c r="H24" t="s">
        <v>338</v>
      </c>
      <c r="P24" t="s">
        <v>339</v>
      </c>
      <c r="W24" t="s">
        <v>365</v>
      </c>
    </row>
    <row r="25" spans="1:36" x14ac:dyDescent="0.25">
      <c r="A25" t="s">
        <v>323</v>
      </c>
      <c r="B25" s="1" t="s">
        <v>300</v>
      </c>
      <c r="C25" s="1" t="s">
        <v>301</v>
      </c>
      <c r="D25" s="1" t="s">
        <v>302</v>
      </c>
      <c r="E25" s="1" t="s">
        <v>303</v>
      </c>
      <c r="F25" s="1" t="s">
        <v>304</v>
      </c>
      <c r="G25" s="1" t="s">
        <v>305</v>
      </c>
      <c r="H25" s="2" t="s">
        <v>306</v>
      </c>
      <c r="I25" s="2" t="s">
        <v>307</v>
      </c>
      <c r="J25" s="2" t="s">
        <v>308</v>
      </c>
      <c r="K25" s="1" t="s">
        <v>309</v>
      </c>
      <c r="L25" t="s">
        <v>310</v>
      </c>
      <c r="M25" t="s">
        <v>311</v>
      </c>
      <c r="N25" t="s">
        <v>312</v>
      </c>
      <c r="O25" t="s">
        <v>313</v>
      </c>
      <c r="P25" s="3" t="s">
        <v>314</v>
      </c>
      <c r="Q25" s="3" t="s">
        <v>315</v>
      </c>
      <c r="R25" s="1" t="s">
        <v>316</v>
      </c>
      <c r="S25" s="1" t="s">
        <v>317</v>
      </c>
      <c r="T25" s="1" t="s">
        <v>318</v>
      </c>
      <c r="U25" s="1" t="s">
        <v>319</v>
      </c>
      <c r="V25" s="1" t="s">
        <v>320</v>
      </c>
      <c r="W25" t="s">
        <v>321</v>
      </c>
      <c r="X25" t="s">
        <v>322</v>
      </c>
      <c r="Y25" s="1" t="s">
        <v>333</v>
      </c>
      <c r="Z25" s="1" t="s">
        <v>340</v>
      </c>
      <c r="AA25" s="1" t="s">
        <v>362</v>
      </c>
      <c r="AB25" s="1" t="s">
        <v>361</v>
      </c>
      <c r="AC25" s="1" t="s">
        <v>364</v>
      </c>
      <c r="AD25" s="1" t="s">
        <v>390</v>
      </c>
      <c r="AE25" s="1" t="s">
        <v>391</v>
      </c>
      <c r="AF25" s="1" t="s">
        <v>374</v>
      </c>
      <c r="AG25" s="1" t="s">
        <v>363</v>
      </c>
      <c r="AH25" s="1" t="s">
        <v>417</v>
      </c>
      <c r="AI25" s="1" t="s">
        <v>418</v>
      </c>
      <c r="AJ25" s="1" t="s">
        <v>344</v>
      </c>
    </row>
    <row r="26" spans="1:36" hidden="1" x14ac:dyDescent="0.25">
      <c r="A26" t="s">
        <v>297</v>
      </c>
      <c r="B26">
        <v>22</v>
      </c>
      <c r="C26">
        <v>22</v>
      </c>
      <c r="D26">
        <v>22</v>
      </c>
      <c r="E26">
        <v>4</v>
      </c>
      <c r="F26">
        <v>18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5</v>
      </c>
      <c r="U26">
        <v>0</v>
      </c>
      <c r="V26">
        <v>0</v>
      </c>
      <c r="W26">
        <v>24</v>
      </c>
      <c r="X26">
        <v>255</v>
      </c>
      <c r="Y26">
        <v>0</v>
      </c>
      <c r="Z26">
        <v>0</v>
      </c>
    </row>
    <row r="27" spans="1:36" hidden="1" x14ac:dyDescent="0.25">
      <c r="A27" t="s">
        <v>297</v>
      </c>
      <c r="B27">
        <v>22</v>
      </c>
      <c r="C27">
        <v>22</v>
      </c>
      <c r="D27">
        <v>22</v>
      </c>
      <c r="E27">
        <v>4</v>
      </c>
      <c r="F27">
        <v>18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5</v>
      </c>
      <c r="U27">
        <v>0</v>
      </c>
      <c r="V27">
        <v>0</v>
      </c>
      <c r="W27">
        <v>24</v>
      </c>
      <c r="X27">
        <v>255</v>
      </c>
      <c r="Y27">
        <v>0</v>
      </c>
      <c r="Z27">
        <v>0</v>
      </c>
    </row>
    <row r="28" spans="1:36" hidden="1" x14ac:dyDescent="0.25">
      <c r="A28" t="s">
        <v>297</v>
      </c>
      <c r="B28">
        <v>22</v>
      </c>
      <c r="C28">
        <v>22</v>
      </c>
      <c r="D28">
        <v>22</v>
      </c>
      <c r="E28">
        <v>4</v>
      </c>
      <c r="F28">
        <v>18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5</v>
      </c>
      <c r="U28">
        <v>0</v>
      </c>
      <c r="V28">
        <v>0</v>
      </c>
      <c r="W28">
        <v>24</v>
      </c>
      <c r="X28">
        <v>255</v>
      </c>
      <c r="Y28">
        <v>0</v>
      </c>
      <c r="Z28">
        <v>0</v>
      </c>
    </row>
    <row r="29" spans="1:36" hidden="1" x14ac:dyDescent="0.25"/>
    <row r="30" spans="1:36" hidden="1" x14ac:dyDescent="0.25">
      <c r="A30" t="s">
        <v>324</v>
      </c>
      <c r="B30" t="s">
        <v>326</v>
      </c>
    </row>
    <row r="31" spans="1:36" hidden="1" x14ac:dyDescent="0.25">
      <c r="A31" t="s">
        <v>218</v>
      </c>
    </row>
    <row r="32" spans="1:36" hidden="1" x14ac:dyDescent="0.25"/>
    <row r="33" spans="1:36" hidden="1" x14ac:dyDescent="0.25">
      <c r="A33" t="s">
        <v>219</v>
      </c>
    </row>
    <row r="34" spans="1:36" hidden="1" x14ac:dyDescent="0.25"/>
    <row r="35" spans="1:36" x14ac:dyDescent="0.25">
      <c r="A35" t="s">
        <v>297</v>
      </c>
      <c r="B35">
        <v>22</v>
      </c>
      <c r="C35">
        <v>22</v>
      </c>
      <c r="D35">
        <v>22</v>
      </c>
      <c r="E35">
        <v>4</v>
      </c>
      <c r="F35">
        <v>18</v>
      </c>
      <c r="G35">
        <v>1</v>
      </c>
      <c r="H35">
        <v>71</v>
      </c>
      <c r="I35">
        <v>6</v>
      </c>
      <c r="J35">
        <v>96</v>
      </c>
      <c r="K35">
        <v>0</v>
      </c>
      <c r="L35">
        <v>63</v>
      </c>
      <c r="M35">
        <v>243</v>
      </c>
      <c r="N35">
        <v>51</v>
      </c>
      <c r="O35">
        <v>51</v>
      </c>
      <c r="P35">
        <v>65</v>
      </c>
      <c r="Q35">
        <v>48</v>
      </c>
      <c r="R35">
        <v>0</v>
      </c>
      <c r="S35">
        <v>0</v>
      </c>
      <c r="T35">
        <v>5</v>
      </c>
      <c r="U35">
        <v>0</v>
      </c>
      <c r="V35">
        <v>0</v>
      </c>
      <c r="W35">
        <v>206</v>
      </c>
      <c r="X35">
        <v>255</v>
      </c>
      <c r="Y35">
        <v>35</v>
      </c>
      <c r="Z35">
        <v>1.9</v>
      </c>
      <c r="AA35">
        <f>SUM(E35:S35)</f>
        <v>717</v>
      </c>
      <c r="AB35">
        <f>MOD(AA35,$AB$23) + 1 - FLOOR(AA35/255,1)</f>
        <v>206</v>
      </c>
      <c r="AC35">
        <f>W35-AB35</f>
        <v>0</v>
      </c>
      <c r="AD35">
        <f>64/(127^2) * 4^(L35-63) * (127 + M35 + 0.1 * N35)</f>
        <v>1.4883997767995538</v>
      </c>
      <c r="AE35" s="5">
        <f>(AD35-Z35)/Z35</f>
        <v>-0.21663169642128743</v>
      </c>
      <c r="AF35">
        <f>SUM(F35:V35)</f>
        <v>718</v>
      </c>
      <c r="AG35">
        <f>MOD(AF35,255)</f>
        <v>208</v>
      </c>
      <c r="AH35">
        <f>FLOOR(AF35/255,1)</f>
        <v>2</v>
      </c>
      <c r="AI35">
        <f>AG35-AH35</f>
        <v>206</v>
      </c>
      <c r="AJ35">
        <f>AB35-AI35</f>
        <v>0</v>
      </c>
    </row>
    <row r="36" spans="1:36" x14ac:dyDescent="0.25">
      <c r="A36" t="s">
        <v>297</v>
      </c>
      <c r="B36">
        <v>22</v>
      </c>
      <c r="C36">
        <v>22</v>
      </c>
      <c r="D36">
        <v>22</v>
      </c>
      <c r="E36">
        <v>4</v>
      </c>
      <c r="F36">
        <v>18</v>
      </c>
      <c r="G36">
        <v>1</v>
      </c>
      <c r="H36">
        <v>71</v>
      </c>
      <c r="I36">
        <v>6</v>
      </c>
      <c r="J36">
        <v>96</v>
      </c>
      <c r="K36">
        <v>0</v>
      </c>
      <c r="L36">
        <v>63</v>
      </c>
      <c r="M36">
        <v>243</v>
      </c>
      <c r="N36">
        <v>51</v>
      </c>
      <c r="O36">
        <v>51</v>
      </c>
      <c r="P36">
        <v>65</v>
      </c>
      <c r="Q36">
        <v>48</v>
      </c>
      <c r="R36">
        <v>0</v>
      </c>
      <c r="S36">
        <v>0</v>
      </c>
      <c r="T36">
        <v>5</v>
      </c>
      <c r="U36">
        <v>0</v>
      </c>
      <c r="V36">
        <v>0</v>
      </c>
      <c r="W36">
        <v>206</v>
      </c>
      <c r="X36">
        <v>255</v>
      </c>
      <c r="Y36">
        <v>35</v>
      </c>
      <c r="Z36">
        <v>1.9</v>
      </c>
      <c r="AA36">
        <f t="shared" ref="AA36:AA37" si="0">SUM(E36:S36)</f>
        <v>717</v>
      </c>
      <c r="AB36">
        <f t="shared" ref="AB36:AB37" si="1">MOD(AA36,$AB$23) + 1 - FLOOR(AA36/255,1)</f>
        <v>206</v>
      </c>
      <c r="AC36">
        <f t="shared" ref="AC36:AC37" si="2">W36-AB36</f>
        <v>0</v>
      </c>
      <c r="AD36">
        <f t="shared" ref="AD36:AD37" si="3">64/(127^2) * 4^(L36-63) * (127 + M36 + 0.1 * N36)</f>
        <v>1.4883997767995538</v>
      </c>
      <c r="AE36" s="5">
        <f t="shared" ref="AE36:AE37" si="4">(AD36-Z36)/Z36</f>
        <v>-0.21663169642128743</v>
      </c>
      <c r="AF36">
        <f t="shared" ref="AF36:AF37" si="5">SUM(F36:V36)</f>
        <v>718</v>
      </c>
      <c r="AG36">
        <f t="shared" ref="AG36:AG37" si="6">MOD(AF36,255)</f>
        <v>208</v>
      </c>
      <c r="AH36">
        <f t="shared" ref="AH36:AH37" si="7">FLOOR(AF36/255,1)</f>
        <v>2</v>
      </c>
      <c r="AI36">
        <f t="shared" ref="AI36:AI37" si="8">AG36-AH36</f>
        <v>206</v>
      </c>
      <c r="AJ36">
        <f t="shared" ref="AJ36:AJ37" si="9">AB36-AI36</f>
        <v>0</v>
      </c>
    </row>
    <row r="37" spans="1:36" x14ac:dyDescent="0.25">
      <c r="A37" t="s">
        <v>297</v>
      </c>
      <c r="B37">
        <v>22</v>
      </c>
      <c r="C37">
        <v>22</v>
      </c>
      <c r="D37">
        <v>22</v>
      </c>
      <c r="E37">
        <v>4</v>
      </c>
      <c r="F37">
        <v>18</v>
      </c>
      <c r="G37">
        <v>1</v>
      </c>
      <c r="H37">
        <v>71</v>
      </c>
      <c r="I37">
        <v>6</v>
      </c>
      <c r="J37">
        <v>96</v>
      </c>
      <c r="K37">
        <v>0</v>
      </c>
      <c r="L37">
        <v>63</v>
      </c>
      <c r="M37">
        <v>243</v>
      </c>
      <c r="N37">
        <v>51</v>
      </c>
      <c r="O37">
        <v>51</v>
      </c>
      <c r="P37">
        <v>65</v>
      </c>
      <c r="Q37">
        <v>48</v>
      </c>
      <c r="R37">
        <v>0</v>
      </c>
      <c r="S37">
        <v>0</v>
      </c>
      <c r="T37">
        <v>5</v>
      </c>
      <c r="U37">
        <v>0</v>
      </c>
      <c r="V37">
        <v>0</v>
      </c>
      <c r="W37">
        <v>206</v>
      </c>
      <c r="X37">
        <v>255</v>
      </c>
      <c r="Y37">
        <v>35</v>
      </c>
      <c r="Z37">
        <v>1.9</v>
      </c>
      <c r="AA37">
        <f t="shared" si="0"/>
        <v>717</v>
      </c>
      <c r="AB37">
        <f t="shared" si="1"/>
        <v>206</v>
      </c>
      <c r="AC37">
        <f t="shared" si="2"/>
        <v>0</v>
      </c>
      <c r="AD37">
        <f t="shared" si="3"/>
        <v>1.4883997767995538</v>
      </c>
      <c r="AE37" s="5">
        <f t="shared" si="4"/>
        <v>-0.21663169642128743</v>
      </c>
      <c r="AF37">
        <f t="shared" si="5"/>
        <v>718</v>
      </c>
      <c r="AG37">
        <f t="shared" si="6"/>
        <v>208</v>
      </c>
      <c r="AH37">
        <f t="shared" si="7"/>
        <v>2</v>
      </c>
      <c r="AI37">
        <f t="shared" si="8"/>
        <v>206</v>
      </c>
      <c r="AJ37">
        <f t="shared" si="9"/>
        <v>0</v>
      </c>
    </row>
    <row r="38" spans="1:36" hidden="1" x14ac:dyDescent="0.25"/>
    <row r="39" spans="1:36" hidden="1" x14ac:dyDescent="0.25">
      <c r="A39" t="s">
        <v>221</v>
      </c>
    </row>
    <row r="40" spans="1:36" hidden="1" x14ac:dyDescent="0.25"/>
    <row r="41" spans="1:36" x14ac:dyDescent="0.25">
      <c r="A41" t="s">
        <v>297</v>
      </c>
      <c r="B41">
        <v>22</v>
      </c>
      <c r="C41">
        <v>22</v>
      </c>
      <c r="D41">
        <v>22</v>
      </c>
      <c r="E41">
        <v>4</v>
      </c>
      <c r="F41">
        <v>18</v>
      </c>
      <c r="G41">
        <v>1</v>
      </c>
      <c r="H41">
        <v>71</v>
      </c>
      <c r="I41">
        <v>6</v>
      </c>
      <c r="J41">
        <v>96</v>
      </c>
      <c r="K41">
        <v>0</v>
      </c>
      <c r="L41">
        <v>64</v>
      </c>
      <c r="M41">
        <v>96</v>
      </c>
      <c r="N41">
        <v>0</v>
      </c>
      <c r="O41">
        <v>0</v>
      </c>
      <c r="P41">
        <v>65</v>
      </c>
      <c r="Q41">
        <v>112</v>
      </c>
      <c r="R41">
        <v>0</v>
      </c>
      <c r="S41">
        <v>0</v>
      </c>
      <c r="T41">
        <v>5</v>
      </c>
      <c r="U41">
        <v>0</v>
      </c>
      <c r="V41">
        <v>0</v>
      </c>
      <c r="W41">
        <v>22</v>
      </c>
      <c r="X41">
        <v>255</v>
      </c>
      <c r="Y41">
        <v>35</v>
      </c>
      <c r="Z41">
        <v>3.5</v>
      </c>
      <c r="AA41">
        <f t="shared" ref="AA41:AA43" si="10">SUM(E41:S41)</f>
        <v>533</v>
      </c>
      <c r="AB41">
        <f t="shared" ref="AB41:AB43" si="11">MOD(AA41,$AB$23) + 1 - FLOOR(AA41/255,1)</f>
        <v>22</v>
      </c>
      <c r="AC41">
        <f t="shared" ref="AC41:AC43" si="12">W41-AB41</f>
        <v>0</v>
      </c>
      <c r="AD41">
        <f t="shared" ref="AD41:AD43" si="13">64/(127^2) * 4^(L41-63) * (127 + M41 + 0.1 * N41)</f>
        <v>3.5394630789261581</v>
      </c>
      <c r="AE41" s="5">
        <f t="shared" ref="AE41:AE43" si="14">(AD41-Z41)/Z41</f>
        <v>1.1275165407473737E-2</v>
      </c>
      <c r="AF41">
        <f t="shared" ref="AF41:AF43" si="15">SUM(F41:V41)</f>
        <v>534</v>
      </c>
      <c r="AG41">
        <f t="shared" ref="AG41:AG43" si="16">MOD(AF41,255)</f>
        <v>24</v>
      </c>
      <c r="AH41">
        <f t="shared" ref="AH41:AH43" si="17">FLOOR(AF41/255,1)</f>
        <v>2</v>
      </c>
      <c r="AI41">
        <f t="shared" ref="AI41:AI43" si="18">AG41-AH41</f>
        <v>22</v>
      </c>
      <c r="AJ41">
        <f t="shared" ref="AJ41:AJ43" si="19">AB41-AI41</f>
        <v>0</v>
      </c>
    </row>
    <row r="42" spans="1:36" x14ac:dyDescent="0.25">
      <c r="A42" t="s">
        <v>297</v>
      </c>
      <c r="B42">
        <v>22</v>
      </c>
      <c r="C42">
        <v>22</v>
      </c>
      <c r="D42">
        <v>22</v>
      </c>
      <c r="E42">
        <v>4</v>
      </c>
      <c r="F42">
        <v>18</v>
      </c>
      <c r="G42">
        <v>1</v>
      </c>
      <c r="H42">
        <v>71</v>
      </c>
      <c r="I42">
        <v>6</v>
      </c>
      <c r="J42">
        <v>96</v>
      </c>
      <c r="K42">
        <v>0</v>
      </c>
      <c r="L42">
        <v>64</v>
      </c>
      <c r="M42">
        <v>96</v>
      </c>
      <c r="N42">
        <v>0</v>
      </c>
      <c r="O42">
        <v>0</v>
      </c>
      <c r="P42">
        <v>65</v>
      </c>
      <c r="Q42">
        <v>112</v>
      </c>
      <c r="R42">
        <v>0</v>
      </c>
      <c r="S42">
        <v>0</v>
      </c>
      <c r="T42">
        <v>5</v>
      </c>
      <c r="U42">
        <v>0</v>
      </c>
      <c r="V42">
        <v>0</v>
      </c>
      <c r="W42">
        <v>22</v>
      </c>
      <c r="X42">
        <v>255</v>
      </c>
      <c r="Y42">
        <v>35</v>
      </c>
      <c r="Z42">
        <v>3.5</v>
      </c>
      <c r="AA42">
        <f t="shared" si="10"/>
        <v>533</v>
      </c>
      <c r="AB42">
        <f t="shared" si="11"/>
        <v>22</v>
      </c>
      <c r="AC42">
        <f t="shared" si="12"/>
        <v>0</v>
      </c>
      <c r="AD42">
        <f t="shared" si="13"/>
        <v>3.5394630789261581</v>
      </c>
      <c r="AE42" s="5">
        <f t="shared" si="14"/>
        <v>1.1275165407473737E-2</v>
      </c>
      <c r="AF42">
        <f t="shared" si="15"/>
        <v>534</v>
      </c>
      <c r="AG42">
        <f t="shared" si="16"/>
        <v>24</v>
      </c>
      <c r="AH42">
        <f t="shared" si="17"/>
        <v>2</v>
      </c>
      <c r="AI42">
        <f t="shared" si="18"/>
        <v>22</v>
      </c>
      <c r="AJ42">
        <f t="shared" si="19"/>
        <v>0</v>
      </c>
    </row>
    <row r="43" spans="1:36" x14ac:dyDescent="0.25">
      <c r="A43" t="s">
        <v>297</v>
      </c>
      <c r="B43">
        <v>22</v>
      </c>
      <c r="C43">
        <v>22</v>
      </c>
      <c r="D43">
        <v>22</v>
      </c>
      <c r="E43">
        <v>4</v>
      </c>
      <c r="F43">
        <v>18</v>
      </c>
      <c r="G43">
        <v>1</v>
      </c>
      <c r="H43">
        <v>71</v>
      </c>
      <c r="I43">
        <v>6</v>
      </c>
      <c r="J43">
        <v>96</v>
      </c>
      <c r="K43">
        <v>0</v>
      </c>
      <c r="L43">
        <v>64</v>
      </c>
      <c r="M43">
        <v>96</v>
      </c>
      <c r="N43">
        <v>0</v>
      </c>
      <c r="O43">
        <v>0</v>
      </c>
      <c r="P43">
        <v>65</v>
      </c>
      <c r="Q43">
        <v>112</v>
      </c>
      <c r="R43">
        <v>0</v>
      </c>
      <c r="S43">
        <v>0</v>
      </c>
      <c r="T43">
        <v>5</v>
      </c>
      <c r="U43">
        <v>0</v>
      </c>
      <c r="V43">
        <v>0</v>
      </c>
      <c r="W43">
        <v>22</v>
      </c>
      <c r="X43">
        <v>255</v>
      </c>
      <c r="Y43">
        <v>35</v>
      </c>
      <c r="Z43">
        <v>3.5</v>
      </c>
      <c r="AA43">
        <f t="shared" si="10"/>
        <v>533</v>
      </c>
      <c r="AB43">
        <f t="shared" si="11"/>
        <v>22</v>
      </c>
      <c r="AC43">
        <f t="shared" si="12"/>
        <v>0</v>
      </c>
      <c r="AD43">
        <f t="shared" si="13"/>
        <v>3.5394630789261581</v>
      </c>
      <c r="AE43" s="5">
        <f t="shared" si="14"/>
        <v>1.1275165407473737E-2</v>
      </c>
      <c r="AF43">
        <f t="shared" si="15"/>
        <v>534</v>
      </c>
      <c r="AG43">
        <f t="shared" si="16"/>
        <v>24</v>
      </c>
      <c r="AH43">
        <f t="shared" si="17"/>
        <v>2</v>
      </c>
      <c r="AI43">
        <f t="shared" si="18"/>
        <v>22</v>
      </c>
      <c r="AJ43">
        <f t="shared" si="19"/>
        <v>0</v>
      </c>
    </row>
    <row r="44" spans="1:36" hidden="1" x14ac:dyDescent="0.25"/>
    <row r="45" spans="1:36" hidden="1" x14ac:dyDescent="0.25">
      <c r="A45" t="s">
        <v>223</v>
      </c>
    </row>
    <row r="46" spans="1:36" hidden="1" x14ac:dyDescent="0.25"/>
    <row r="47" spans="1:36" x14ac:dyDescent="0.25">
      <c r="A47" t="s">
        <v>297</v>
      </c>
      <c r="B47">
        <v>22</v>
      </c>
      <c r="C47">
        <v>22</v>
      </c>
      <c r="D47">
        <v>22</v>
      </c>
      <c r="E47">
        <v>4</v>
      </c>
      <c r="F47">
        <v>18</v>
      </c>
      <c r="G47">
        <v>1</v>
      </c>
      <c r="H47">
        <v>71</v>
      </c>
      <c r="I47">
        <v>6</v>
      </c>
      <c r="J47">
        <v>96</v>
      </c>
      <c r="K47">
        <v>0</v>
      </c>
      <c r="L47">
        <v>65</v>
      </c>
      <c r="M47">
        <v>3</v>
      </c>
      <c r="N47">
        <v>51</v>
      </c>
      <c r="O47">
        <v>51</v>
      </c>
      <c r="P47">
        <v>65</v>
      </c>
      <c r="Q47">
        <v>176</v>
      </c>
      <c r="R47">
        <v>0</v>
      </c>
      <c r="S47">
        <v>0</v>
      </c>
      <c r="T47">
        <v>5</v>
      </c>
      <c r="U47">
        <v>0</v>
      </c>
      <c r="V47">
        <v>0</v>
      </c>
      <c r="W47">
        <v>96</v>
      </c>
      <c r="X47">
        <v>255</v>
      </c>
      <c r="Y47">
        <v>35</v>
      </c>
      <c r="Z47">
        <v>8.1999999999999993</v>
      </c>
      <c r="AA47">
        <f t="shared" ref="AA47:AA49" si="20">SUM(E47:S47)</f>
        <v>607</v>
      </c>
      <c r="AB47">
        <f t="shared" ref="AB47:AB49" si="21">MOD(AA47,$AB$23) + 1 - FLOOR(AA47/255,1)</f>
        <v>96</v>
      </c>
      <c r="AC47">
        <f t="shared" ref="AC47:AC49" si="22">W47-AB47</f>
        <v>0</v>
      </c>
      <c r="AD47">
        <f t="shared" ref="AD47:AD49" si="23">64/(127^2) * 4^(L47-63) * (127 + M47 + 0.1 * N47)</f>
        <v>8.5772459544919091</v>
      </c>
      <c r="AE47" s="5">
        <f t="shared" ref="AE47:AE49" si="24">(AD47-Z47)/Z47</f>
        <v>4.6005604206330465E-2</v>
      </c>
      <c r="AF47">
        <f t="shared" ref="AF47:AF49" si="25">SUM(F47:V47)</f>
        <v>608</v>
      </c>
      <c r="AG47">
        <f t="shared" ref="AG47:AG49" si="26">MOD(AF47,255)</f>
        <v>98</v>
      </c>
      <c r="AH47">
        <f t="shared" ref="AH47:AH49" si="27">FLOOR(AF47/255,1)</f>
        <v>2</v>
      </c>
      <c r="AI47">
        <f t="shared" ref="AI47:AI49" si="28">AG47-AH47</f>
        <v>96</v>
      </c>
      <c r="AJ47">
        <f t="shared" ref="AJ47:AJ49" si="29">AB47-AI47</f>
        <v>0</v>
      </c>
    </row>
    <row r="48" spans="1:36" x14ac:dyDescent="0.25">
      <c r="A48" t="s">
        <v>297</v>
      </c>
      <c r="B48">
        <v>22</v>
      </c>
      <c r="C48">
        <v>22</v>
      </c>
      <c r="D48">
        <v>22</v>
      </c>
      <c r="E48">
        <v>4</v>
      </c>
      <c r="F48">
        <v>18</v>
      </c>
      <c r="G48">
        <v>1</v>
      </c>
      <c r="H48">
        <v>71</v>
      </c>
      <c r="I48">
        <v>6</v>
      </c>
      <c r="J48">
        <v>96</v>
      </c>
      <c r="K48">
        <v>0</v>
      </c>
      <c r="L48">
        <v>65</v>
      </c>
      <c r="M48">
        <v>3</v>
      </c>
      <c r="N48">
        <v>51</v>
      </c>
      <c r="O48">
        <v>51</v>
      </c>
      <c r="P48">
        <v>65</v>
      </c>
      <c r="Q48">
        <v>176</v>
      </c>
      <c r="R48">
        <v>0</v>
      </c>
      <c r="S48">
        <v>0</v>
      </c>
      <c r="T48">
        <v>5</v>
      </c>
      <c r="U48">
        <v>0</v>
      </c>
      <c r="V48">
        <v>0</v>
      </c>
      <c r="W48">
        <v>96</v>
      </c>
      <c r="X48">
        <v>255</v>
      </c>
      <c r="Y48">
        <v>35</v>
      </c>
      <c r="Z48">
        <v>8.1999999999999993</v>
      </c>
      <c r="AA48">
        <f t="shared" si="20"/>
        <v>607</v>
      </c>
      <c r="AB48">
        <f t="shared" si="21"/>
        <v>96</v>
      </c>
      <c r="AC48">
        <f t="shared" si="22"/>
        <v>0</v>
      </c>
      <c r="AD48">
        <f t="shared" si="23"/>
        <v>8.5772459544919091</v>
      </c>
      <c r="AE48" s="5">
        <f t="shared" si="24"/>
        <v>4.6005604206330465E-2</v>
      </c>
      <c r="AF48">
        <f t="shared" si="25"/>
        <v>608</v>
      </c>
      <c r="AG48">
        <f t="shared" si="26"/>
        <v>98</v>
      </c>
      <c r="AH48">
        <f t="shared" si="27"/>
        <v>2</v>
      </c>
      <c r="AI48">
        <f t="shared" si="28"/>
        <v>96</v>
      </c>
      <c r="AJ48">
        <f t="shared" si="29"/>
        <v>0</v>
      </c>
    </row>
    <row r="49" spans="1:36" x14ac:dyDescent="0.25">
      <c r="A49" t="s">
        <v>297</v>
      </c>
      <c r="B49">
        <v>22</v>
      </c>
      <c r="C49">
        <v>22</v>
      </c>
      <c r="D49">
        <v>22</v>
      </c>
      <c r="E49">
        <v>4</v>
      </c>
      <c r="F49">
        <v>18</v>
      </c>
      <c r="G49">
        <v>1</v>
      </c>
      <c r="H49">
        <v>71</v>
      </c>
      <c r="I49">
        <v>6</v>
      </c>
      <c r="J49">
        <v>196</v>
      </c>
      <c r="K49">
        <v>0</v>
      </c>
      <c r="L49">
        <v>65</v>
      </c>
      <c r="M49">
        <v>3</v>
      </c>
      <c r="N49">
        <v>51</v>
      </c>
      <c r="O49">
        <v>51</v>
      </c>
      <c r="P49">
        <v>65</v>
      </c>
      <c r="Q49">
        <v>176</v>
      </c>
      <c r="R49">
        <v>0</v>
      </c>
      <c r="S49">
        <v>0</v>
      </c>
      <c r="T49">
        <v>5</v>
      </c>
      <c r="U49">
        <v>0</v>
      </c>
      <c r="V49">
        <v>0</v>
      </c>
      <c r="W49">
        <v>196</v>
      </c>
      <c r="X49">
        <v>255</v>
      </c>
      <c r="Y49">
        <v>35</v>
      </c>
      <c r="Z49">
        <v>8.1999999999999993</v>
      </c>
      <c r="AA49">
        <f t="shared" si="20"/>
        <v>707</v>
      </c>
      <c r="AB49">
        <f t="shared" si="21"/>
        <v>196</v>
      </c>
      <c r="AC49">
        <f t="shared" si="22"/>
        <v>0</v>
      </c>
      <c r="AD49">
        <f t="shared" si="23"/>
        <v>8.5772459544919091</v>
      </c>
      <c r="AE49" s="5">
        <f t="shared" si="24"/>
        <v>4.6005604206330465E-2</v>
      </c>
      <c r="AF49">
        <f t="shared" si="25"/>
        <v>708</v>
      </c>
      <c r="AG49">
        <f t="shared" si="26"/>
        <v>198</v>
      </c>
      <c r="AH49">
        <f t="shared" si="27"/>
        <v>2</v>
      </c>
      <c r="AI49">
        <f t="shared" si="28"/>
        <v>196</v>
      </c>
      <c r="AJ49">
        <f t="shared" si="29"/>
        <v>0</v>
      </c>
    </row>
    <row r="50" spans="1:36" hidden="1" x14ac:dyDescent="0.25"/>
    <row r="51" spans="1:36" hidden="1" x14ac:dyDescent="0.25">
      <c r="A51" t="s">
        <v>226</v>
      </c>
    </row>
    <row r="52" spans="1:36" hidden="1" x14ac:dyDescent="0.25"/>
    <row r="53" spans="1:36" x14ac:dyDescent="0.25">
      <c r="A53" t="s">
        <v>297</v>
      </c>
      <c r="B53">
        <v>22</v>
      </c>
      <c r="C53">
        <v>22</v>
      </c>
      <c r="D53">
        <v>22</v>
      </c>
      <c r="E53">
        <v>4</v>
      </c>
      <c r="F53">
        <v>18</v>
      </c>
      <c r="G53">
        <v>1</v>
      </c>
      <c r="H53">
        <v>71</v>
      </c>
      <c r="I53">
        <v>6</v>
      </c>
      <c r="J53">
        <v>96</v>
      </c>
      <c r="K53">
        <v>0</v>
      </c>
      <c r="L53">
        <v>65</v>
      </c>
      <c r="M53">
        <v>112</v>
      </c>
      <c r="N53">
        <v>0</v>
      </c>
      <c r="O53">
        <v>0</v>
      </c>
      <c r="P53">
        <v>65</v>
      </c>
      <c r="Q53">
        <v>240</v>
      </c>
      <c r="R53">
        <v>0</v>
      </c>
      <c r="S53">
        <v>0</v>
      </c>
      <c r="T53">
        <v>5</v>
      </c>
      <c r="U53">
        <v>0</v>
      </c>
      <c r="V53">
        <v>0</v>
      </c>
      <c r="W53">
        <v>167</v>
      </c>
      <c r="X53">
        <v>255</v>
      </c>
      <c r="Y53">
        <v>35</v>
      </c>
      <c r="Z53">
        <v>15</v>
      </c>
      <c r="AA53">
        <f t="shared" ref="AA53:AA55" si="30">SUM(E53:S53)</f>
        <v>678</v>
      </c>
      <c r="AB53">
        <f t="shared" ref="AB53:AB55" si="31">MOD(AA53,$AB$23) + 1 - FLOOR(AA53/255,1)</f>
        <v>167</v>
      </c>
      <c r="AC53">
        <f t="shared" ref="AC53:AC55" si="32">W53-AB53</f>
        <v>0</v>
      </c>
      <c r="AD53">
        <f t="shared" ref="AD53:AD55" si="33">64/(127^2) * 4^(L53-63) * (127 + M53 + 0.1 * N53)</f>
        <v>15.173662347324695</v>
      </c>
      <c r="AE53" s="5">
        <f t="shared" ref="AE53:AE55" si="34">(AD53-Z53)/Z53</f>
        <v>1.1577489821646362E-2</v>
      </c>
      <c r="AF53">
        <f t="shared" ref="AF53:AF55" si="35">SUM(F53:V53)</f>
        <v>679</v>
      </c>
      <c r="AG53">
        <f t="shared" ref="AG53:AG55" si="36">MOD(AF53,255)</f>
        <v>169</v>
      </c>
      <c r="AH53">
        <f t="shared" ref="AH53:AH55" si="37">FLOOR(AF53/255,1)</f>
        <v>2</v>
      </c>
      <c r="AI53">
        <f t="shared" ref="AI53:AI55" si="38">AG53-AH53</f>
        <v>167</v>
      </c>
      <c r="AJ53">
        <f t="shared" ref="AJ53:AJ55" si="39">AB53-AI53</f>
        <v>0</v>
      </c>
    </row>
    <row r="54" spans="1:36" x14ac:dyDescent="0.25">
      <c r="A54" t="s">
        <v>297</v>
      </c>
      <c r="B54">
        <v>22</v>
      </c>
      <c r="C54">
        <v>22</v>
      </c>
      <c r="D54">
        <v>22</v>
      </c>
      <c r="E54">
        <v>4</v>
      </c>
      <c r="F54">
        <v>18</v>
      </c>
      <c r="G54">
        <v>1</v>
      </c>
      <c r="H54">
        <v>71</v>
      </c>
      <c r="I54">
        <v>6</v>
      </c>
      <c r="J54">
        <v>96</v>
      </c>
      <c r="K54">
        <v>0</v>
      </c>
      <c r="L54">
        <v>65</v>
      </c>
      <c r="M54">
        <v>112</v>
      </c>
      <c r="N54">
        <v>0</v>
      </c>
      <c r="O54">
        <v>0</v>
      </c>
      <c r="P54">
        <v>65</v>
      </c>
      <c r="Q54">
        <v>240</v>
      </c>
      <c r="R54">
        <v>0</v>
      </c>
      <c r="S54">
        <v>0</v>
      </c>
      <c r="T54">
        <v>5</v>
      </c>
      <c r="U54">
        <v>0</v>
      </c>
      <c r="V54">
        <v>0</v>
      </c>
      <c r="W54">
        <v>167</v>
      </c>
      <c r="X54">
        <v>255</v>
      </c>
      <c r="Y54">
        <v>35</v>
      </c>
      <c r="Z54">
        <v>15</v>
      </c>
      <c r="AA54">
        <f t="shared" si="30"/>
        <v>678</v>
      </c>
      <c r="AB54">
        <f t="shared" si="31"/>
        <v>167</v>
      </c>
      <c r="AC54">
        <f t="shared" si="32"/>
        <v>0</v>
      </c>
      <c r="AD54">
        <f t="shared" si="33"/>
        <v>15.173662347324695</v>
      </c>
      <c r="AE54" s="5">
        <f t="shared" si="34"/>
        <v>1.1577489821646362E-2</v>
      </c>
      <c r="AF54">
        <f t="shared" si="35"/>
        <v>679</v>
      </c>
      <c r="AG54">
        <f t="shared" si="36"/>
        <v>169</v>
      </c>
      <c r="AH54">
        <f t="shared" si="37"/>
        <v>2</v>
      </c>
      <c r="AI54">
        <f t="shared" si="38"/>
        <v>167</v>
      </c>
      <c r="AJ54">
        <f t="shared" si="39"/>
        <v>0</v>
      </c>
    </row>
    <row r="55" spans="1:36" x14ac:dyDescent="0.25">
      <c r="A55" t="s">
        <v>297</v>
      </c>
      <c r="B55">
        <v>22</v>
      </c>
      <c r="C55">
        <v>22</v>
      </c>
      <c r="D55">
        <v>22</v>
      </c>
      <c r="E55">
        <v>4</v>
      </c>
      <c r="F55">
        <v>18</v>
      </c>
      <c r="G55">
        <v>1</v>
      </c>
      <c r="H55">
        <v>71</v>
      </c>
      <c r="I55">
        <v>6</v>
      </c>
      <c r="J55">
        <v>96</v>
      </c>
      <c r="K55">
        <v>0</v>
      </c>
      <c r="L55">
        <v>65</v>
      </c>
      <c r="M55">
        <v>112</v>
      </c>
      <c r="N55">
        <v>0</v>
      </c>
      <c r="O55">
        <v>0</v>
      </c>
      <c r="P55">
        <v>65</v>
      </c>
      <c r="Q55">
        <v>240</v>
      </c>
      <c r="R55">
        <v>0</v>
      </c>
      <c r="S55">
        <v>0</v>
      </c>
      <c r="T55">
        <v>5</v>
      </c>
      <c r="U55">
        <v>0</v>
      </c>
      <c r="V55">
        <v>0</v>
      </c>
      <c r="W55">
        <v>167</v>
      </c>
      <c r="X55">
        <v>255</v>
      </c>
      <c r="Y55">
        <v>35</v>
      </c>
      <c r="Z55">
        <v>15</v>
      </c>
      <c r="AA55">
        <f t="shared" si="30"/>
        <v>678</v>
      </c>
      <c r="AB55">
        <f t="shared" si="31"/>
        <v>167</v>
      </c>
      <c r="AC55">
        <f t="shared" si="32"/>
        <v>0</v>
      </c>
      <c r="AD55">
        <f t="shared" si="33"/>
        <v>15.173662347324695</v>
      </c>
      <c r="AE55" s="5">
        <f t="shared" si="34"/>
        <v>1.1577489821646362E-2</v>
      </c>
      <c r="AF55">
        <f t="shared" si="35"/>
        <v>679</v>
      </c>
      <c r="AG55">
        <f t="shared" si="36"/>
        <v>169</v>
      </c>
      <c r="AH55">
        <f t="shared" si="37"/>
        <v>2</v>
      </c>
      <c r="AI55">
        <f t="shared" si="38"/>
        <v>167</v>
      </c>
      <c r="AJ55">
        <f t="shared" si="39"/>
        <v>0</v>
      </c>
    </row>
    <row r="56" spans="1:36" hidden="1" x14ac:dyDescent="0.25"/>
    <row r="57" spans="1:36" hidden="1" x14ac:dyDescent="0.25">
      <c r="A57" t="s">
        <v>228</v>
      </c>
    </row>
    <row r="58" spans="1:36" hidden="1" x14ac:dyDescent="0.25"/>
    <row r="59" spans="1:36" x14ac:dyDescent="0.25">
      <c r="A59" t="s">
        <v>297</v>
      </c>
      <c r="B59">
        <v>22</v>
      </c>
      <c r="C59">
        <v>22</v>
      </c>
      <c r="D59">
        <v>22</v>
      </c>
      <c r="E59">
        <v>4</v>
      </c>
      <c r="F59">
        <v>18</v>
      </c>
      <c r="G59">
        <v>1</v>
      </c>
      <c r="H59">
        <v>71</v>
      </c>
      <c r="I59">
        <v>6</v>
      </c>
      <c r="J59">
        <v>96</v>
      </c>
      <c r="K59">
        <v>0</v>
      </c>
      <c r="L59">
        <v>65</v>
      </c>
      <c r="M59">
        <v>143</v>
      </c>
      <c r="N59">
        <v>51</v>
      </c>
      <c r="O59">
        <v>51</v>
      </c>
      <c r="P59">
        <v>66</v>
      </c>
      <c r="Q59">
        <v>4</v>
      </c>
      <c r="R59">
        <v>0</v>
      </c>
      <c r="S59">
        <v>0</v>
      </c>
      <c r="T59">
        <v>5</v>
      </c>
      <c r="U59">
        <v>0</v>
      </c>
      <c r="V59">
        <v>0</v>
      </c>
      <c r="W59">
        <v>65</v>
      </c>
      <c r="X59">
        <v>255</v>
      </c>
      <c r="Y59">
        <v>35</v>
      </c>
      <c r="Z59">
        <v>17.899999999999999</v>
      </c>
      <c r="AA59">
        <f t="shared" ref="AA59:AA61" si="40">SUM(E59:S59)</f>
        <v>576</v>
      </c>
      <c r="AB59">
        <f t="shared" ref="AB59:AB61" si="41">MOD(AA59,$AB$23) + 1 - FLOOR(AA59/255,1)</f>
        <v>65</v>
      </c>
      <c r="AC59">
        <f t="shared" ref="AC59:AC61" si="42">W59-AB59</f>
        <v>0</v>
      </c>
      <c r="AD59">
        <f t="shared" ref="AD59:AD61" si="43">64/(127^2) * 4^(L59-63) * (127 + M59 + 0.1 * N59)</f>
        <v>17.465583731167467</v>
      </c>
      <c r="AE59" s="5">
        <f t="shared" ref="AE59:AE61" si="44">(AD59-Z59)/Z59</f>
        <v>-2.4269065297906813E-2</v>
      </c>
      <c r="AF59">
        <f t="shared" ref="AF59:AF61" si="45">SUM(F59:V59)</f>
        <v>577</v>
      </c>
      <c r="AG59">
        <f t="shared" ref="AG59:AG61" si="46">MOD(AF59,255)</f>
        <v>67</v>
      </c>
      <c r="AH59">
        <f t="shared" ref="AH59:AH61" si="47">FLOOR(AF59/255,1)</f>
        <v>2</v>
      </c>
      <c r="AI59">
        <f t="shared" ref="AI59:AI61" si="48">AG59-AH59</f>
        <v>65</v>
      </c>
      <c r="AJ59">
        <f t="shared" ref="AJ59:AJ61" si="49">AB59-AI59</f>
        <v>0</v>
      </c>
    </row>
    <row r="60" spans="1:36" x14ac:dyDescent="0.25">
      <c r="A60" t="s">
        <v>297</v>
      </c>
      <c r="B60">
        <v>22</v>
      </c>
      <c r="C60">
        <v>22</v>
      </c>
      <c r="D60">
        <v>22</v>
      </c>
      <c r="E60">
        <v>4</v>
      </c>
      <c r="F60">
        <v>18</v>
      </c>
      <c r="G60">
        <v>1</v>
      </c>
      <c r="H60">
        <v>71</v>
      </c>
      <c r="I60">
        <v>6</v>
      </c>
      <c r="J60">
        <v>96</v>
      </c>
      <c r="K60">
        <v>0</v>
      </c>
      <c r="L60">
        <v>65</v>
      </c>
      <c r="M60">
        <v>143</v>
      </c>
      <c r="N60">
        <v>51</v>
      </c>
      <c r="O60">
        <v>51</v>
      </c>
      <c r="P60">
        <v>66</v>
      </c>
      <c r="Q60">
        <v>4</v>
      </c>
      <c r="R60">
        <v>0</v>
      </c>
      <c r="S60">
        <v>0</v>
      </c>
      <c r="T60">
        <v>5</v>
      </c>
      <c r="U60">
        <v>0</v>
      </c>
      <c r="V60">
        <v>0</v>
      </c>
      <c r="W60">
        <v>65</v>
      </c>
      <c r="X60">
        <v>255</v>
      </c>
      <c r="Y60">
        <v>35</v>
      </c>
      <c r="Z60">
        <v>17.899999999999999</v>
      </c>
      <c r="AA60">
        <f t="shared" si="40"/>
        <v>576</v>
      </c>
      <c r="AB60">
        <f t="shared" si="41"/>
        <v>65</v>
      </c>
      <c r="AC60">
        <f t="shared" si="42"/>
        <v>0</v>
      </c>
      <c r="AD60">
        <f t="shared" si="43"/>
        <v>17.465583731167467</v>
      </c>
      <c r="AE60" s="5">
        <f t="shared" si="44"/>
        <v>-2.4269065297906813E-2</v>
      </c>
      <c r="AF60">
        <f t="shared" si="45"/>
        <v>577</v>
      </c>
      <c r="AG60">
        <f t="shared" si="46"/>
        <v>67</v>
      </c>
      <c r="AH60">
        <f t="shared" si="47"/>
        <v>2</v>
      </c>
      <c r="AI60">
        <f t="shared" si="48"/>
        <v>65</v>
      </c>
      <c r="AJ60">
        <f t="shared" si="49"/>
        <v>0</v>
      </c>
    </row>
    <row r="61" spans="1:36" x14ac:dyDescent="0.25">
      <c r="A61" t="s">
        <v>297</v>
      </c>
      <c r="B61">
        <v>22</v>
      </c>
      <c r="C61">
        <v>22</v>
      </c>
      <c r="D61">
        <v>22</v>
      </c>
      <c r="E61">
        <v>4</v>
      </c>
      <c r="F61">
        <v>18</v>
      </c>
      <c r="G61">
        <v>1</v>
      </c>
      <c r="H61">
        <v>71</v>
      </c>
      <c r="I61">
        <v>6</v>
      </c>
      <c r="J61">
        <v>96</v>
      </c>
      <c r="K61">
        <v>0</v>
      </c>
      <c r="L61">
        <v>65</v>
      </c>
      <c r="M61">
        <v>143</v>
      </c>
      <c r="N61">
        <v>51</v>
      </c>
      <c r="O61">
        <v>51</v>
      </c>
      <c r="P61">
        <v>66</v>
      </c>
      <c r="Q61">
        <v>4</v>
      </c>
      <c r="R61">
        <v>0</v>
      </c>
      <c r="S61">
        <v>0</v>
      </c>
      <c r="T61">
        <v>5</v>
      </c>
      <c r="U61">
        <v>0</v>
      </c>
      <c r="V61">
        <v>0</v>
      </c>
      <c r="W61">
        <v>65</v>
      </c>
      <c r="X61">
        <v>255</v>
      </c>
      <c r="Y61">
        <v>35</v>
      </c>
      <c r="Z61">
        <v>17.899999999999999</v>
      </c>
      <c r="AA61">
        <f t="shared" si="40"/>
        <v>576</v>
      </c>
      <c r="AB61">
        <f t="shared" si="41"/>
        <v>65</v>
      </c>
      <c r="AC61">
        <f t="shared" si="42"/>
        <v>0</v>
      </c>
      <c r="AD61">
        <f t="shared" si="43"/>
        <v>17.465583731167467</v>
      </c>
      <c r="AE61" s="5">
        <f t="shared" si="44"/>
        <v>-2.4269065297906813E-2</v>
      </c>
      <c r="AF61">
        <f t="shared" si="45"/>
        <v>577</v>
      </c>
      <c r="AG61">
        <f t="shared" si="46"/>
        <v>67</v>
      </c>
      <c r="AH61">
        <f t="shared" si="47"/>
        <v>2</v>
      </c>
      <c r="AI61">
        <f t="shared" si="48"/>
        <v>65</v>
      </c>
      <c r="AJ61">
        <f t="shared" si="49"/>
        <v>0</v>
      </c>
    </row>
    <row r="62" spans="1:36" hidden="1" x14ac:dyDescent="0.25"/>
    <row r="63" spans="1:36" hidden="1" x14ac:dyDescent="0.25">
      <c r="A63" t="s">
        <v>230</v>
      </c>
    </row>
    <row r="64" spans="1:36" hidden="1" x14ac:dyDescent="0.25"/>
    <row r="65" spans="1:36" x14ac:dyDescent="0.25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71</v>
      </c>
      <c r="I65">
        <v>6</v>
      </c>
      <c r="J65">
        <v>96</v>
      </c>
      <c r="K65">
        <v>0</v>
      </c>
      <c r="L65">
        <v>65</v>
      </c>
      <c r="M65">
        <v>221</v>
      </c>
      <c r="N65">
        <v>153</v>
      </c>
      <c r="O65">
        <v>153</v>
      </c>
      <c r="P65">
        <v>66</v>
      </c>
      <c r="Q65">
        <v>40</v>
      </c>
      <c r="R65">
        <v>0</v>
      </c>
      <c r="S65">
        <v>0</v>
      </c>
      <c r="T65">
        <v>5</v>
      </c>
      <c r="U65">
        <v>0</v>
      </c>
      <c r="V65">
        <v>0</v>
      </c>
      <c r="W65">
        <v>127</v>
      </c>
      <c r="X65">
        <v>255</v>
      </c>
      <c r="Y65">
        <v>35</v>
      </c>
      <c r="Z65">
        <v>27.6</v>
      </c>
      <c r="AA65">
        <f t="shared" ref="AA65:AA67" si="50">SUM(E65:S65)</f>
        <v>894</v>
      </c>
      <c r="AB65">
        <f t="shared" ref="AB65:AB67" si="51">MOD(AA65,$AB$23) + 1 - FLOOR(AA65/255,1)</f>
        <v>127</v>
      </c>
      <c r="AC65">
        <f t="shared" ref="AC65:AC67" si="52">W65-AB65</f>
        <v>0</v>
      </c>
      <c r="AD65">
        <f t="shared" ref="AD65:AD67" si="53">64/(127^2) * 4^(L65-63) * (127 + M65 + 0.1 * N65)</f>
        <v>23.065236530473065</v>
      </c>
      <c r="AE65" s="5">
        <f t="shared" ref="AE65:AE67" si="54">(AD65-Z65)/Z65</f>
        <v>-0.16430302425822232</v>
      </c>
      <c r="AF65">
        <f t="shared" ref="AF65:AF67" si="55">SUM(F65:V65)</f>
        <v>895</v>
      </c>
      <c r="AG65">
        <f t="shared" ref="AG65:AG67" si="56">MOD(AF65,255)</f>
        <v>130</v>
      </c>
      <c r="AH65">
        <f t="shared" ref="AH65:AH67" si="57">FLOOR(AF65/255,1)</f>
        <v>3</v>
      </c>
      <c r="AI65">
        <f t="shared" ref="AI65:AI67" si="58">AG65-AH65</f>
        <v>127</v>
      </c>
      <c r="AJ65">
        <f t="shared" ref="AJ65:AJ67" si="59">AB65-AI65</f>
        <v>0</v>
      </c>
    </row>
    <row r="66" spans="1:36" x14ac:dyDescent="0.25">
      <c r="A66" t="s">
        <v>297</v>
      </c>
      <c r="B66">
        <v>22</v>
      </c>
      <c r="C66">
        <v>22</v>
      </c>
      <c r="D66">
        <v>22</v>
      </c>
      <c r="E66">
        <v>4</v>
      </c>
      <c r="F66">
        <v>18</v>
      </c>
      <c r="G66">
        <v>1</v>
      </c>
      <c r="H66">
        <v>71</v>
      </c>
      <c r="I66">
        <v>6</v>
      </c>
      <c r="J66">
        <v>96</v>
      </c>
      <c r="K66">
        <v>0</v>
      </c>
      <c r="L66">
        <v>65</v>
      </c>
      <c r="M66">
        <v>221</v>
      </c>
      <c r="N66">
        <v>153</v>
      </c>
      <c r="O66">
        <v>153</v>
      </c>
      <c r="P66">
        <v>66</v>
      </c>
      <c r="Q66">
        <v>40</v>
      </c>
      <c r="R66">
        <v>0</v>
      </c>
      <c r="S66">
        <v>0</v>
      </c>
      <c r="T66">
        <v>5</v>
      </c>
      <c r="U66">
        <v>0</v>
      </c>
      <c r="V66">
        <v>0</v>
      </c>
      <c r="W66">
        <v>127</v>
      </c>
      <c r="X66">
        <v>255</v>
      </c>
      <c r="Y66">
        <v>35</v>
      </c>
      <c r="Z66">
        <v>27.6</v>
      </c>
      <c r="AA66">
        <f t="shared" si="50"/>
        <v>894</v>
      </c>
      <c r="AB66">
        <f t="shared" si="51"/>
        <v>127</v>
      </c>
      <c r="AC66">
        <f t="shared" si="52"/>
        <v>0</v>
      </c>
      <c r="AD66">
        <f t="shared" si="53"/>
        <v>23.065236530473065</v>
      </c>
      <c r="AE66" s="5">
        <f t="shared" si="54"/>
        <v>-0.16430302425822232</v>
      </c>
      <c r="AF66">
        <f t="shared" si="55"/>
        <v>895</v>
      </c>
      <c r="AG66">
        <f t="shared" si="56"/>
        <v>130</v>
      </c>
      <c r="AH66">
        <f t="shared" si="57"/>
        <v>3</v>
      </c>
      <c r="AI66">
        <f t="shared" si="58"/>
        <v>127</v>
      </c>
      <c r="AJ66">
        <f t="shared" si="59"/>
        <v>0</v>
      </c>
    </row>
    <row r="67" spans="1:36" x14ac:dyDescent="0.25">
      <c r="A67" t="s">
        <v>297</v>
      </c>
      <c r="B67">
        <v>22</v>
      </c>
      <c r="C67">
        <v>22</v>
      </c>
      <c r="D67">
        <v>22</v>
      </c>
      <c r="E67">
        <v>4</v>
      </c>
      <c r="F67">
        <v>18</v>
      </c>
      <c r="G67">
        <v>1</v>
      </c>
      <c r="H67">
        <v>71</v>
      </c>
      <c r="I67">
        <v>6</v>
      </c>
      <c r="J67">
        <v>96</v>
      </c>
      <c r="K67">
        <v>0</v>
      </c>
      <c r="L67">
        <v>65</v>
      </c>
      <c r="M67">
        <v>220</v>
      </c>
      <c r="N67">
        <v>204</v>
      </c>
      <c r="O67">
        <v>204</v>
      </c>
      <c r="P67">
        <v>66</v>
      </c>
      <c r="Q67">
        <v>40</v>
      </c>
      <c r="R67">
        <v>0</v>
      </c>
      <c r="S67">
        <v>0</v>
      </c>
      <c r="T67">
        <v>5</v>
      </c>
      <c r="U67">
        <v>0</v>
      </c>
      <c r="V67">
        <v>0</v>
      </c>
      <c r="W67">
        <v>228</v>
      </c>
      <c r="X67">
        <v>255</v>
      </c>
      <c r="Y67">
        <v>35</v>
      </c>
      <c r="Z67">
        <v>27.6</v>
      </c>
      <c r="AA67">
        <f t="shared" si="50"/>
        <v>995</v>
      </c>
      <c r="AB67">
        <f t="shared" si="51"/>
        <v>228</v>
      </c>
      <c r="AC67">
        <f t="shared" si="52"/>
        <v>0</v>
      </c>
      <c r="AD67">
        <f t="shared" si="53"/>
        <v>23.325537851075701</v>
      </c>
      <c r="AE67" s="5">
        <f t="shared" si="54"/>
        <v>-0.15487181699001087</v>
      </c>
      <c r="AF67">
        <f t="shared" si="55"/>
        <v>996</v>
      </c>
      <c r="AG67">
        <f t="shared" si="56"/>
        <v>231</v>
      </c>
      <c r="AH67">
        <f t="shared" si="57"/>
        <v>3</v>
      </c>
      <c r="AI67">
        <f t="shared" si="58"/>
        <v>228</v>
      </c>
      <c r="AJ67">
        <f t="shared" si="59"/>
        <v>0</v>
      </c>
    </row>
    <row r="68" spans="1:36" hidden="1" x14ac:dyDescent="0.25"/>
    <row r="69" spans="1:36" hidden="1" x14ac:dyDescent="0.25">
      <c r="A69" t="s">
        <v>233</v>
      </c>
    </row>
    <row r="70" spans="1:36" hidden="1" x14ac:dyDescent="0.25"/>
    <row r="71" spans="1:36" x14ac:dyDescent="0.25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71</v>
      </c>
      <c r="I71">
        <v>6</v>
      </c>
      <c r="J71">
        <v>96</v>
      </c>
      <c r="K71">
        <v>0</v>
      </c>
      <c r="L71">
        <v>66</v>
      </c>
      <c r="M71">
        <v>26</v>
      </c>
      <c r="N71">
        <v>102</v>
      </c>
      <c r="O71">
        <v>102</v>
      </c>
      <c r="P71">
        <v>66</v>
      </c>
      <c r="Q71">
        <v>68</v>
      </c>
      <c r="R71">
        <v>0</v>
      </c>
      <c r="S71">
        <v>0</v>
      </c>
      <c r="T71">
        <v>5</v>
      </c>
      <c r="U71">
        <v>0</v>
      </c>
      <c r="V71">
        <v>0</v>
      </c>
      <c r="W71">
        <v>115</v>
      </c>
      <c r="X71">
        <v>255</v>
      </c>
      <c r="Y71">
        <v>35</v>
      </c>
      <c r="Z71">
        <v>38.700000000000003</v>
      </c>
      <c r="AA71">
        <f t="shared" ref="AA71:AA73" si="60">SUM(E71:S71)</f>
        <v>626</v>
      </c>
      <c r="AB71">
        <f t="shared" ref="AB71:AB73" si="61">MOD(AA71,$AB$23) + 1 - FLOOR(AA71/255,1)</f>
        <v>115</v>
      </c>
      <c r="AC71">
        <f t="shared" ref="AC71:AC73" si="62">W71-AB71</f>
        <v>0</v>
      </c>
      <c r="AD71">
        <f t="shared" ref="AD71:AD73" si="63">64/(127^2) * 4^(L71-63) * (127 + M71 + 0.1 * N71)</f>
        <v>41.445049290098581</v>
      </c>
      <c r="AE71" s="5">
        <f t="shared" ref="AE71:AE73" si="64">(AD71-Z71)/Z71</f>
        <v>7.0931506204097619E-2</v>
      </c>
      <c r="AF71">
        <f t="shared" ref="AF71:AF73" si="65">SUM(F71:V71)</f>
        <v>627</v>
      </c>
      <c r="AG71">
        <f t="shared" ref="AG71:AG73" si="66">MOD(AF71,255)</f>
        <v>117</v>
      </c>
      <c r="AH71">
        <f t="shared" ref="AH71:AH73" si="67">FLOOR(AF71/255,1)</f>
        <v>2</v>
      </c>
      <c r="AI71">
        <f t="shared" ref="AI71:AI73" si="68">AG71-AH71</f>
        <v>115</v>
      </c>
      <c r="AJ71">
        <f t="shared" ref="AJ71:AJ73" si="69">AB71-AI71</f>
        <v>0</v>
      </c>
    </row>
    <row r="72" spans="1:36" x14ac:dyDescent="0.25">
      <c r="A72" t="s">
        <v>297</v>
      </c>
      <c r="B72">
        <v>22</v>
      </c>
      <c r="C72">
        <v>22</v>
      </c>
      <c r="D72">
        <v>22</v>
      </c>
      <c r="E72">
        <v>4</v>
      </c>
      <c r="F72">
        <v>18</v>
      </c>
      <c r="G72">
        <v>1</v>
      </c>
      <c r="H72">
        <v>71</v>
      </c>
      <c r="I72">
        <v>6</v>
      </c>
      <c r="J72">
        <v>196</v>
      </c>
      <c r="K72">
        <v>0</v>
      </c>
      <c r="L72">
        <v>66</v>
      </c>
      <c r="M72">
        <v>26</v>
      </c>
      <c r="N72">
        <v>204</v>
      </c>
      <c r="O72">
        <v>204</v>
      </c>
      <c r="P72">
        <v>66</v>
      </c>
      <c r="Q72">
        <v>68</v>
      </c>
      <c r="R72">
        <v>0</v>
      </c>
      <c r="S72">
        <v>0</v>
      </c>
      <c r="T72">
        <v>5</v>
      </c>
      <c r="U72">
        <v>0</v>
      </c>
      <c r="V72">
        <v>0</v>
      </c>
      <c r="W72">
        <v>163</v>
      </c>
      <c r="X72">
        <v>255</v>
      </c>
      <c r="Y72">
        <v>35</v>
      </c>
      <c r="Z72">
        <v>38.700000000000003</v>
      </c>
      <c r="AA72">
        <f t="shared" si="60"/>
        <v>930</v>
      </c>
      <c r="AB72">
        <f t="shared" si="61"/>
        <v>163</v>
      </c>
      <c r="AC72">
        <f t="shared" si="62"/>
        <v>0</v>
      </c>
      <c r="AD72">
        <f t="shared" si="63"/>
        <v>44.035364870729744</v>
      </c>
      <c r="AE72" s="5">
        <f t="shared" si="64"/>
        <v>0.13786472534185376</v>
      </c>
      <c r="AF72">
        <f t="shared" si="65"/>
        <v>931</v>
      </c>
      <c r="AG72">
        <f t="shared" si="66"/>
        <v>166</v>
      </c>
      <c r="AH72">
        <f t="shared" si="67"/>
        <v>3</v>
      </c>
      <c r="AI72">
        <f t="shared" si="68"/>
        <v>163</v>
      </c>
      <c r="AJ72">
        <f t="shared" si="69"/>
        <v>0</v>
      </c>
    </row>
    <row r="73" spans="1:36" x14ac:dyDescent="0.25">
      <c r="A73" t="s">
        <v>297</v>
      </c>
      <c r="B73">
        <v>22</v>
      </c>
      <c r="C73">
        <v>22</v>
      </c>
      <c r="D73">
        <v>22</v>
      </c>
      <c r="E73">
        <v>4</v>
      </c>
      <c r="F73">
        <v>18</v>
      </c>
      <c r="G73">
        <v>1</v>
      </c>
      <c r="H73">
        <v>71</v>
      </c>
      <c r="I73">
        <v>6</v>
      </c>
      <c r="J73">
        <v>96</v>
      </c>
      <c r="K73">
        <v>0</v>
      </c>
      <c r="L73">
        <v>66</v>
      </c>
      <c r="M73">
        <v>26</v>
      </c>
      <c r="N73">
        <v>204</v>
      </c>
      <c r="O73">
        <v>204</v>
      </c>
      <c r="P73">
        <v>66</v>
      </c>
      <c r="Q73">
        <v>68</v>
      </c>
      <c r="R73">
        <v>0</v>
      </c>
      <c r="S73">
        <v>0</v>
      </c>
      <c r="T73">
        <v>5</v>
      </c>
      <c r="U73">
        <v>0</v>
      </c>
      <c r="V73">
        <v>0</v>
      </c>
      <c r="W73">
        <v>63</v>
      </c>
      <c r="X73">
        <v>255</v>
      </c>
      <c r="Y73">
        <v>35</v>
      </c>
      <c r="Z73">
        <v>38.700000000000003</v>
      </c>
      <c r="AA73">
        <f t="shared" si="60"/>
        <v>830</v>
      </c>
      <c r="AB73">
        <f t="shared" si="61"/>
        <v>63</v>
      </c>
      <c r="AC73">
        <f t="shared" si="62"/>
        <v>0</v>
      </c>
      <c r="AD73">
        <f t="shared" si="63"/>
        <v>44.035364870729744</v>
      </c>
      <c r="AE73" s="5">
        <f t="shared" si="64"/>
        <v>0.13786472534185376</v>
      </c>
      <c r="AF73">
        <f t="shared" si="65"/>
        <v>831</v>
      </c>
      <c r="AG73">
        <f t="shared" si="66"/>
        <v>66</v>
      </c>
      <c r="AH73">
        <f t="shared" si="67"/>
        <v>3</v>
      </c>
      <c r="AI73">
        <f t="shared" si="68"/>
        <v>63</v>
      </c>
      <c r="AJ73">
        <f t="shared" si="69"/>
        <v>0</v>
      </c>
    </row>
    <row r="74" spans="1:36" hidden="1" x14ac:dyDescent="0.25"/>
    <row r="75" spans="1:36" hidden="1" x14ac:dyDescent="0.25">
      <c r="A75" t="s">
        <v>237</v>
      </c>
    </row>
    <row r="76" spans="1:36" hidden="1" x14ac:dyDescent="0.25"/>
    <row r="77" spans="1:36" x14ac:dyDescent="0.25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71</v>
      </c>
      <c r="I77">
        <v>6</v>
      </c>
      <c r="J77">
        <v>96</v>
      </c>
      <c r="K77">
        <v>0</v>
      </c>
      <c r="L77">
        <v>66</v>
      </c>
      <c r="M77">
        <v>70</v>
      </c>
      <c r="N77">
        <v>0</v>
      </c>
      <c r="O77">
        <v>0</v>
      </c>
      <c r="P77">
        <v>66</v>
      </c>
      <c r="Q77">
        <v>96</v>
      </c>
      <c r="R77">
        <v>0</v>
      </c>
      <c r="S77">
        <v>0</v>
      </c>
      <c r="T77">
        <v>5</v>
      </c>
      <c r="U77">
        <v>0</v>
      </c>
      <c r="V77">
        <v>0</v>
      </c>
      <c r="W77">
        <v>239</v>
      </c>
      <c r="X77">
        <v>255</v>
      </c>
      <c r="Y77">
        <v>35</v>
      </c>
      <c r="Z77">
        <v>49.3</v>
      </c>
      <c r="AA77">
        <f t="shared" ref="AA77:AA79" si="70">SUM(E77:S77)</f>
        <v>494</v>
      </c>
      <c r="AB77">
        <f t="shared" ref="AB77:AB79" si="71">MOD(AA77,$AB$23) + 1 - FLOOR(AA77/255,1)</f>
        <v>239</v>
      </c>
      <c r="AC77">
        <f t="shared" ref="AC77:AC79" si="72">W77-AB77</f>
        <v>0</v>
      </c>
      <c r="AD77">
        <f t="shared" ref="AD77:AD79" si="73">64/(127^2) * 4^(L77-63) * (127 + M77 + 0.1 * N77)</f>
        <v>50.028644057288119</v>
      </c>
      <c r="AE77" s="5">
        <f t="shared" ref="AE77:AE79" si="74">(AD77-Z77)/Z77</f>
        <v>1.4779798322274279E-2</v>
      </c>
      <c r="AF77">
        <f t="shared" ref="AF77:AF79" si="75">SUM(F77:V77)</f>
        <v>495</v>
      </c>
      <c r="AG77">
        <f t="shared" ref="AG77:AG79" si="76">MOD(AF77,255)</f>
        <v>240</v>
      </c>
      <c r="AH77">
        <f t="shared" ref="AH77:AH79" si="77">FLOOR(AF77/255,1)</f>
        <v>1</v>
      </c>
      <c r="AI77">
        <f t="shared" ref="AI77:AI79" si="78">AG77-AH77</f>
        <v>239</v>
      </c>
      <c r="AJ77">
        <f t="shared" ref="AJ77:AJ79" si="79">AB77-AI77</f>
        <v>0</v>
      </c>
    </row>
    <row r="78" spans="1:36" x14ac:dyDescent="0.25">
      <c r="A78" t="s">
        <v>297</v>
      </c>
      <c r="B78">
        <v>22</v>
      </c>
      <c r="C78">
        <v>22</v>
      </c>
      <c r="D78">
        <v>22</v>
      </c>
      <c r="E78">
        <v>4</v>
      </c>
      <c r="F78">
        <v>18</v>
      </c>
      <c r="G78">
        <v>1</v>
      </c>
      <c r="H78">
        <v>71</v>
      </c>
      <c r="I78">
        <v>6</v>
      </c>
      <c r="J78">
        <v>96</v>
      </c>
      <c r="K78">
        <v>0</v>
      </c>
      <c r="L78">
        <v>66</v>
      </c>
      <c r="M78">
        <v>69</v>
      </c>
      <c r="N78">
        <v>153</v>
      </c>
      <c r="O78">
        <v>153</v>
      </c>
      <c r="P78">
        <v>66</v>
      </c>
      <c r="Q78">
        <v>96</v>
      </c>
      <c r="R78">
        <v>0</v>
      </c>
      <c r="S78">
        <v>0</v>
      </c>
      <c r="T78">
        <v>5</v>
      </c>
      <c r="U78">
        <v>0</v>
      </c>
      <c r="V78">
        <v>0</v>
      </c>
      <c r="W78">
        <v>32</v>
      </c>
      <c r="X78">
        <v>255</v>
      </c>
      <c r="Y78">
        <v>35</v>
      </c>
      <c r="Z78">
        <v>49.3</v>
      </c>
      <c r="AA78">
        <f t="shared" si="70"/>
        <v>799</v>
      </c>
      <c r="AB78">
        <f t="shared" si="71"/>
        <v>32</v>
      </c>
      <c r="AC78">
        <f t="shared" si="72"/>
        <v>0</v>
      </c>
      <c r="AD78">
        <f t="shared" si="73"/>
        <v>53.660164920329848</v>
      </c>
      <c r="AE78" s="5">
        <f t="shared" si="74"/>
        <v>8.8441479114195753E-2</v>
      </c>
      <c r="AF78">
        <f t="shared" si="75"/>
        <v>800</v>
      </c>
      <c r="AG78">
        <f t="shared" si="76"/>
        <v>35</v>
      </c>
      <c r="AH78">
        <f t="shared" si="77"/>
        <v>3</v>
      </c>
      <c r="AI78">
        <f t="shared" si="78"/>
        <v>32</v>
      </c>
      <c r="AJ78">
        <f t="shared" si="79"/>
        <v>0</v>
      </c>
    </row>
    <row r="79" spans="1:36" x14ac:dyDescent="0.25">
      <c r="A79" t="s">
        <v>297</v>
      </c>
      <c r="B79">
        <v>22</v>
      </c>
      <c r="C79">
        <v>22</v>
      </c>
      <c r="D79">
        <v>22</v>
      </c>
      <c r="E79">
        <v>4</v>
      </c>
      <c r="F79">
        <v>18</v>
      </c>
      <c r="G79">
        <v>1</v>
      </c>
      <c r="H79">
        <v>71</v>
      </c>
      <c r="I79">
        <v>6</v>
      </c>
      <c r="J79">
        <v>96</v>
      </c>
      <c r="K79">
        <v>0</v>
      </c>
      <c r="L79">
        <v>66</v>
      </c>
      <c r="M79">
        <v>69</v>
      </c>
      <c r="N79">
        <v>51</v>
      </c>
      <c r="O79">
        <v>51</v>
      </c>
      <c r="P79">
        <v>66</v>
      </c>
      <c r="Q79">
        <v>96</v>
      </c>
      <c r="R79">
        <v>0</v>
      </c>
      <c r="S79">
        <v>0</v>
      </c>
      <c r="T79">
        <v>5</v>
      </c>
      <c r="U79">
        <v>0</v>
      </c>
      <c r="V79">
        <v>0</v>
      </c>
      <c r="W79">
        <v>84</v>
      </c>
      <c r="X79">
        <v>255</v>
      </c>
      <c r="Y79">
        <v>35</v>
      </c>
      <c r="Z79">
        <v>49.3</v>
      </c>
      <c r="AA79">
        <f t="shared" si="70"/>
        <v>595</v>
      </c>
      <c r="AB79">
        <f t="shared" si="71"/>
        <v>84</v>
      </c>
      <c r="AC79">
        <f t="shared" si="72"/>
        <v>0</v>
      </c>
      <c r="AD79">
        <f t="shared" si="73"/>
        <v>51.069849339698685</v>
      </c>
      <c r="AE79" s="5">
        <f t="shared" si="74"/>
        <v>3.5899580926951072E-2</v>
      </c>
      <c r="AF79">
        <f t="shared" si="75"/>
        <v>596</v>
      </c>
      <c r="AG79">
        <f t="shared" si="76"/>
        <v>86</v>
      </c>
      <c r="AH79">
        <f t="shared" si="77"/>
        <v>2</v>
      </c>
      <c r="AI79">
        <f t="shared" si="78"/>
        <v>84</v>
      </c>
      <c r="AJ79">
        <f t="shared" si="79"/>
        <v>0</v>
      </c>
    </row>
    <row r="80" spans="1:36" hidden="1" x14ac:dyDescent="0.25"/>
    <row r="81" spans="1:36" hidden="1" x14ac:dyDescent="0.25">
      <c r="A81" t="s">
        <v>241</v>
      </c>
    </row>
    <row r="82" spans="1:36" hidden="1" x14ac:dyDescent="0.25"/>
    <row r="83" spans="1:36" x14ac:dyDescent="0.25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71</v>
      </c>
      <c r="I83">
        <v>6</v>
      </c>
      <c r="J83">
        <v>196</v>
      </c>
      <c r="K83">
        <v>0</v>
      </c>
      <c r="L83">
        <v>66</v>
      </c>
      <c r="M83">
        <v>131</v>
      </c>
      <c r="N83">
        <v>102</v>
      </c>
      <c r="O83">
        <v>102</v>
      </c>
      <c r="P83">
        <v>66</v>
      </c>
      <c r="Q83">
        <v>130</v>
      </c>
      <c r="R83">
        <v>0</v>
      </c>
      <c r="S83">
        <v>0</v>
      </c>
      <c r="T83">
        <v>5</v>
      </c>
      <c r="U83">
        <v>0</v>
      </c>
      <c r="V83">
        <v>0</v>
      </c>
      <c r="W83">
        <v>126</v>
      </c>
      <c r="X83">
        <v>255</v>
      </c>
      <c r="Y83">
        <v>35</v>
      </c>
      <c r="Z83">
        <v>65.7</v>
      </c>
      <c r="AA83">
        <f t="shared" ref="AA83:AA85" si="80">SUM(E83:S83)</f>
        <v>893</v>
      </c>
      <c r="AB83">
        <f t="shared" ref="AB83:AB85" si="81">MOD(AA83,$AB$23) + 1 - FLOOR(AA83/255,1)</f>
        <v>126</v>
      </c>
      <c r="AC83">
        <f t="shared" ref="AC83:AC85" si="82">W83-AB83</f>
        <v>0</v>
      </c>
      <c r="AD83">
        <f t="shared" ref="AD83:AD85" si="83">64/(127^2) * 4^(L83-63) * (127 + M83 + 0.1 * N83)</f>
        <v>68.110062620125248</v>
      </c>
      <c r="AE83" s="5">
        <f t="shared" ref="AE83:AE85" si="84">(AD83-Z83)/Z83</f>
        <v>3.6682840488968728E-2</v>
      </c>
      <c r="AF83">
        <f t="shared" ref="AF83:AF85" si="85">SUM(F83:V83)</f>
        <v>894</v>
      </c>
      <c r="AG83">
        <f t="shared" ref="AG83:AG85" si="86">MOD(AF83,255)</f>
        <v>129</v>
      </c>
      <c r="AH83">
        <f t="shared" ref="AH83:AH85" si="87">FLOOR(AF83/255,1)</f>
        <v>3</v>
      </c>
      <c r="AI83">
        <f t="shared" ref="AI83:AI85" si="88">AG83-AH83</f>
        <v>126</v>
      </c>
      <c r="AJ83">
        <f t="shared" ref="AJ83:AJ85" si="89">AB83-AI83</f>
        <v>0</v>
      </c>
    </row>
    <row r="84" spans="1:36" x14ac:dyDescent="0.25">
      <c r="A84" t="s">
        <v>297</v>
      </c>
      <c r="B84">
        <v>22</v>
      </c>
      <c r="C84">
        <v>22</v>
      </c>
      <c r="D84">
        <v>22</v>
      </c>
      <c r="E84">
        <v>4</v>
      </c>
      <c r="F84">
        <v>18</v>
      </c>
      <c r="G84">
        <v>1</v>
      </c>
      <c r="H84">
        <v>71</v>
      </c>
      <c r="I84">
        <v>6</v>
      </c>
      <c r="J84">
        <v>196</v>
      </c>
      <c r="K84">
        <v>0</v>
      </c>
      <c r="L84">
        <v>66</v>
      </c>
      <c r="M84">
        <v>131</v>
      </c>
      <c r="N84">
        <v>102</v>
      </c>
      <c r="O84">
        <v>102</v>
      </c>
      <c r="P84">
        <v>66</v>
      </c>
      <c r="Q84">
        <v>130</v>
      </c>
      <c r="R84">
        <v>0</v>
      </c>
      <c r="S84">
        <v>0</v>
      </c>
      <c r="T84">
        <v>5</v>
      </c>
      <c r="U84">
        <v>0</v>
      </c>
      <c r="V84">
        <v>0</v>
      </c>
      <c r="W84">
        <v>126</v>
      </c>
      <c r="X84">
        <v>255</v>
      </c>
      <c r="Y84">
        <v>35</v>
      </c>
      <c r="Z84">
        <v>65.7</v>
      </c>
      <c r="AA84">
        <f t="shared" si="80"/>
        <v>893</v>
      </c>
      <c r="AB84">
        <f t="shared" si="81"/>
        <v>126</v>
      </c>
      <c r="AC84">
        <f t="shared" si="82"/>
        <v>0</v>
      </c>
      <c r="AD84">
        <f t="shared" si="83"/>
        <v>68.110062620125248</v>
      </c>
      <c r="AE84" s="5">
        <f t="shared" si="84"/>
        <v>3.6682840488968728E-2</v>
      </c>
      <c r="AF84">
        <f t="shared" si="85"/>
        <v>894</v>
      </c>
      <c r="AG84">
        <f t="shared" si="86"/>
        <v>129</v>
      </c>
      <c r="AH84">
        <f t="shared" si="87"/>
        <v>3</v>
      </c>
      <c r="AI84">
        <f t="shared" si="88"/>
        <v>126</v>
      </c>
      <c r="AJ84">
        <f t="shared" si="89"/>
        <v>0</v>
      </c>
    </row>
    <row r="85" spans="1:36" x14ac:dyDescent="0.25">
      <c r="A85" t="s">
        <v>297</v>
      </c>
      <c r="B85">
        <v>22</v>
      </c>
      <c r="C85">
        <v>22</v>
      </c>
      <c r="D85">
        <v>22</v>
      </c>
      <c r="E85">
        <v>4</v>
      </c>
      <c r="F85">
        <v>18</v>
      </c>
      <c r="G85">
        <v>1</v>
      </c>
      <c r="H85">
        <v>71</v>
      </c>
      <c r="I85">
        <v>6</v>
      </c>
      <c r="J85">
        <v>96</v>
      </c>
      <c r="K85">
        <v>0</v>
      </c>
      <c r="L85">
        <v>66</v>
      </c>
      <c r="M85">
        <v>131</v>
      </c>
      <c r="N85">
        <v>51</v>
      </c>
      <c r="O85">
        <v>51</v>
      </c>
      <c r="P85">
        <v>66</v>
      </c>
      <c r="Q85">
        <v>130</v>
      </c>
      <c r="R85">
        <v>0</v>
      </c>
      <c r="S85">
        <v>0</v>
      </c>
      <c r="T85">
        <v>5</v>
      </c>
      <c r="U85">
        <v>0</v>
      </c>
      <c r="V85">
        <v>0</v>
      </c>
      <c r="W85">
        <v>180</v>
      </c>
      <c r="X85">
        <v>255</v>
      </c>
      <c r="Y85">
        <v>35</v>
      </c>
      <c r="Z85">
        <v>65.7</v>
      </c>
      <c r="AA85">
        <f t="shared" si="80"/>
        <v>691</v>
      </c>
      <c r="AB85">
        <f t="shared" si="81"/>
        <v>180</v>
      </c>
      <c r="AC85">
        <f t="shared" si="82"/>
        <v>0</v>
      </c>
      <c r="AD85">
        <f t="shared" si="83"/>
        <v>66.814904829809677</v>
      </c>
      <c r="AE85" s="5">
        <f t="shared" si="84"/>
        <v>1.6969632112780433E-2</v>
      </c>
      <c r="AF85">
        <f t="shared" si="85"/>
        <v>692</v>
      </c>
      <c r="AG85">
        <f t="shared" si="86"/>
        <v>182</v>
      </c>
      <c r="AH85">
        <f t="shared" si="87"/>
        <v>2</v>
      </c>
      <c r="AI85">
        <f t="shared" si="88"/>
        <v>180</v>
      </c>
      <c r="AJ85">
        <f t="shared" si="89"/>
        <v>0</v>
      </c>
    </row>
    <row r="86" spans="1:36" hidden="1" x14ac:dyDescent="0.25"/>
    <row r="87" spans="1:36" hidden="1" x14ac:dyDescent="0.25">
      <c r="A87" t="s">
        <v>244</v>
      </c>
    </row>
    <row r="88" spans="1:36" hidden="1" x14ac:dyDescent="0.25"/>
    <row r="89" spans="1:36" x14ac:dyDescent="0.25">
      <c r="A89" t="s">
        <v>297</v>
      </c>
      <c r="B89">
        <v>22</v>
      </c>
      <c r="C89">
        <v>22</v>
      </c>
      <c r="D89">
        <v>22</v>
      </c>
      <c r="E89">
        <v>4</v>
      </c>
      <c r="F89">
        <v>18</v>
      </c>
      <c r="G89">
        <v>1</v>
      </c>
      <c r="H89">
        <v>71</v>
      </c>
      <c r="I89">
        <v>6</v>
      </c>
      <c r="J89">
        <v>96</v>
      </c>
      <c r="K89">
        <v>0</v>
      </c>
      <c r="L89">
        <v>66</v>
      </c>
      <c r="M89">
        <v>163</v>
      </c>
      <c r="N89">
        <v>102</v>
      </c>
      <c r="O89">
        <v>102</v>
      </c>
      <c r="P89">
        <v>66</v>
      </c>
      <c r="Q89">
        <v>144</v>
      </c>
      <c r="R89">
        <v>0</v>
      </c>
      <c r="S89">
        <v>0</v>
      </c>
      <c r="T89">
        <v>5</v>
      </c>
      <c r="U89">
        <v>0</v>
      </c>
      <c r="V89">
        <v>0</v>
      </c>
      <c r="W89">
        <v>72</v>
      </c>
      <c r="X89">
        <v>255</v>
      </c>
      <c r="Y89">
        <v>35</v>
      </c>
      <c r="Z89">
        <v>81.7</v>
      </c>
      <c r="AA89">
        <f t="shared" ref="AA89:AA91" si="90">SUM(E89:S89)</f>
        <v>839</v>
      </c>
      <c r="AB89">
        <f t="shared" ref="AB89:AB91" si="91">MOD(AA89,$AB$23) + 1 - FLOOR(AA89/255,1)</f>
        <v>72</v>
      </c>
      <c r="AC89">
        <f t="shared" ref="AC89:AC91" si="92">W89-AB89</f>
        <v>0</v>
      </c>
      <c r="AD89">
        <f t="shared" ref="AD89:AD91" si="93">64/(127^2) * 4^(L89-63) * (127 + M89 + 0.1 * N89)</f>
        <v>76.236542873085753</v>
      </c>
      <c r="AE89" s="5">
        <f t="shared" ref="AE89:AE91" si="94">(AD89-Z89)/Z89</f>
        <v>-6.6872180255988373E-2</v>
      </c>
      <c r="AF89">
        <f t="shared" ref="AF89:AF91" si="95">SUM(F89:V89)</f>
        <v>840</v>
      </c>
      <c r="AG89">
        <f t="shared" ref="AG89:AG91" si="96">MOD(AF89,255)</f>
        <v>75</v>
      </c>
      <c r="AH89">
        <f t="shared" ref="AH89:AH91" si="97">FLOOR(AF89/255,1)</f>
        <v>3</v>
      </c>
      <c r="AI89">
        <f t="shared" ref="AI89:AI91" si="98">AG89-AH89</f>
        <v>72</v>
      </c>
      <c r="AJ89">
        <f t="shared" ref="AJ89:AJ91" si="99">AB89-AI89</f>
        <v>0</v>
      </c>
    </row>
    <row r="90" spans="1:36" x14ac:dyDescent="0.25">
      <c r="A90" t="s">
        <v>297</v>
      </c>
      <c r="B90">
        <v>22</v>
      </c>
      <c r="C90">
        <v>22</v>
      </c>
      <c r="D90">
        <v>22</v>
      </c>
      <c r="E90">
        <v>4</v>
      </c>
      <c r="F90">
        <v>18</v>
      </c>
      <c r="G90">
        <v>1</v>
      </c>
      <c r="H90">
        <v>71</v>
      </c>
      <c r="I90">
        <v>6</v>
      </c>
      <c r="J90">
        <v>196</v>
      </c>
      <c r="K90">
        <v>0</v>
      </c>
      <c r="L90">
        <v>66</v>
      </c>
      <c r="M90">
        <v>163</v>
      </c>
      <c r="N90">
        <v>51</v>
      </c>
      <c r="O90">
        <v>51</v>
      </c>
      <c r="P90">
        <v>66</v>
      </c>
      <c r="Q90">
        <v>144</v>
      </c>
      <c r="R90">
        <v>0</v>
      </c>
      <c r="S90">
        <v>0</v>
      </c>
      <c r="T90">
        <v>5</v>
      </c>
      <c r="U90">
        <v>0</v>
      </c>
      <c r="V90">
        <v>0</v>
      </c>
      <c r="W90">
        <v>70</v>
      </c>
      <c r="X90">
        <v>255</v>
      </c>
      <c r="Y90">
        <v>35</v>
      </c>
      <c r="Z90">
        <v>81.7</v>
      </c>
      <c r="AA90">
        <f t="shared" si="90"/>
        <v>837</v>
      </c>
      <c r="AB90">
        <f t="shared" si="91"/>
        <v>70</v>
      </c>
      <c r="AC90">
        <f t="shared" si="92"/>
        <v>0</v>
      </c>
      <c r="AD90">
        <f t="shared" si="93"/>
        <v>74.941385082770182</v>
      </c>
      <c r="AE90" s="5">
        <f t="shared" si="94"/>
        <v>-8.2724784788614697E-2</v>
      </c>
      <c r="AF90">
        <f t="shared" si="95"/>
        <v>838</v>
      </c>
      <c r="AG90">
        <f t="shared" si="96"/>
        <v>73</v>
      </c>
      <c r="AH90">
        <f t="shared" si="97"/>
        <v>3</v>
      </c>
      <c r="AI90">
        <f t="shared" si="98"/>
        <v>70</v>
      </c>
      <c r="AJ90">
        <f t="shared" si="99"/>
        <v>0</v>
      </c>
    </row>
    <row r="91" spans="1:36" x14ac:dyDescent="0.25">
      <c r="A91" t="s">
        <v>297</v>
      </c>
      <c r="B91">
        <v>22</v>
      </c>
      <c r="C91">
        <v>22</v>
      </c>
      <c r="D91">
        <v>22</v>
      </c>
      <c r="E91">
        <v>4</v>
      </c>
      <c r="F91">
        <v>18</v>
      </c>
      <c r="G91">
        <v>1</v>
      </c>
      <c r="H91">
        <v>71</v>
      </c>
      <c r="I91">
        <v>6</v>
      </c>
      <c r="J91">
        <v>96</v>
      </c>
      <c r="K91">
        <v>0</v>
      </c>
      <c r="L91">
        <v>66</v>
      </c>
      <c r="M91">
        <v>163</v>
      </c>
      <c r="N91">
        <v>102</v>
      </c>
      <c r="O91">
        <v>102</v>
      </c>
      <c r="P91">
        <v>66</v>
      </c>
      <c r="Q91">
        <v>144</v>
      </c>
      <c r="R91">
        <v>0</v>
      </c>
      <c r="S91">
        <v>0</v>
      </c>
      <c r="T91">
        <v>5</v>
      </c>
      <c r="U91">
        <v>0</v>
      </c>
      <c r="V91">
        <v>0</v>
      </c>
      <c r="W91">
        <v>72</v>
      </c>
      <c r="X91">
        <v>255</v>
      </c>
      <c r="Y91">
        <v>35</v>
      </c>
      <c r="Z91">
        <v>81.7</v>
      </c>
      <c r="AA91">
        <f t="shared" si="90"/>
        <v>839</v>
      </c>
      <c r="AB91">
        <f t="shared" si="91"/>
        <v>72</v>
      </c>
      <c r="AC91">
        <f t="shared" si="92"/>
        <v>0</v>
      </c>
      <c r="AD91">
        <f t="shared" si="93"/>
        <v>76.236542873085753</v>
      </c>
      <c r="AE91" s="5">
        <f t="shared" si="94"/>
        <v>-6.6872180255988373E-2</v>
      </c>
      <c r="AF91">
        <f t="shared" si="95"/>
        <v>840</v>
      </c>
      <c r="AG91">
        <f t="shared" si="96"/>
        <v>75</v>
      </c>
      <c r="AH91">
        <f t="shared" si="97"/>
        <v>3</v>
      </c>
      <c r="AI91">
        <f t="shared" si="98"/>
        <v>72</v>
      </c>
      <c r="AJ91">
        <f t="shared" si="99"/>
        <v>0</v>
      </c>
    </row>
    <row r="92" spans="1:36" hidden="1" x14ac:dyDescent="0.25"/>
    <row r="93" spans="1:36" hidden="1" x14ac:dyDescent="0.25">
      <c r="A93" t="s">
        <v>247</v>
      </c>
    </row>
    <row r="94" spans="1:36" hidden="1" x14ac:dyDescent="0.25"/>
    <row r="95" spans="1:36" x14ac:dyDescent="0.25">
      <c r="A95" t="s">
        <v>297</v>
      </c>
      <c r="B95">
        <v>22</v>
      </c>
      <c r="C95">
        <v>22</v>
      </c>
      <c r="D95">
        <v>22</v>
      </c>
      <c r="E95">
        <v>4</v>
      </c>
      <c r="F95">
        <v>18</v>
      </c>
      <c r="G95">
        <v>1</v>
      </c>
      <c r="H95">
        <v>71</v>
      </c>
      <c r="I95">
        <v>6</v>
      </c>
      <c r="J95">
        <v>196</v>
      </c>
      <c r="K95">
        <v>0</v>
      </c>
      <c r="L95">
        <v>66</v>
      </c>
      <c r="M95">
        <v>197</v>
      </c>
      <c r="N95">
        <v>153</v>
      </c>
      <c r="O95">
        <v>153</v>
      </c>
      <c r="P95">
        <v>66</v>
      </c>
      <c r="Q95">
        <v>160</v>
      </c>
      <c r="R95">
        <v>0</v>
      </c>
      <c r="S95">
        <v>0</v>
      </c>
      <c r="T95">
        <v>5</v>
      </c>
      <c r="U95">
        <v>0</v>
      </c>
      <c r="V95">
        <v>0</v>
      </c>
      <c r="W95">
        <v>68</v>
      </c>
      <c r="X95">
        <v>255</v>
      </c>
      <c r="Y95">
        <v>35</v>
      </c>
      <c r="Z95">
        <v>99</v>
      </c>
      <c r="AA95">
        <f t="shared" ref="AA95:AA97" si="100">SUM(E95:S95)</f>
        <v>1091</v>
      </c>
      <c r="AB95">
        <f t="shared" ref="AB95:AB97" si="101">MOD(AA95,$AB$23) + 1 - FLOOR(AA95/255,1)</f>
        <v>68</v>
      </c>
      <c r="AC95">
        <f t="shared" ref="AC95:AC97" si="102">W95-AB95</f>
        <v>0</v>
      </c>
      <c r="AD95">
        <f t="shared" ref="AD95:AD97" si="103">64/(127^2) * 4^(L95-63) * (127 + M95 + 0.1 * N95)</f>
        <v>86.166085932171882</v>
      </c>
      <c r="AE95" s="5">
        <f t="shared" ref="AE95:AE97" si="104">(AD95-Z95)/Z95</f>
        <v>-0.12963549563462745</v>
      </c>
      <c r="AF95">
        <f t="shared" ref="AF95:AF97" si="105">SUM(F95:V95)</f>
        <v>1092</v>
      </c>
      <c r="AG95">
        <f t="shared" ref="AG95:AG97" si="106">MOD(AF95,255)</f>
        <v>72</v>
      </c>
      <c r="AH95">
        <f t="shared" ref="AH95:AH97" si="107">FLOOR(AF95/255,1)</f>
        <v>4</v>
      </c>
      <c r="AI95">
        <f t="shared" ref="AI95:AI97" si="108">AG95-AH95</f>
        <v>68</v>
      </c>
      <c r="AJ95">
        <f t="shared" ref="AJ95:AJ97" si="109">AB95-AI95</f>
        <v>0</v>
      </c>
    </row>
    <row r="96" spans="1:36" x14ac:dyDescent="0.25">
      <c r="A96" t="s">
        <v>297</v>
      </c>
      <c r="B96">
        <v>22</v>
      </c>
      <c r="C96">
        <v>22</v>
      </c>
      <c r="D96">
        <v>22</v>
      </c>
      <c r="E96">
        <v>4</v>
      </c>
      <c r="F96">
        <v>18</v>
      </c>
      <c r="G96">
        <v>1</v>
      </c>
      <c r="H96">
        <v>71</v>
      </c>
      <c r="I96">
        <v>6</v>
      </c>
      <c r="J96">
        <v>196</v>
      </c>
      <c r="K96">
        <v>0</v>
      </c>
      <c r="L96">
        <v>66</v>
      </c>
      <c r="M96">
        <v>198</v>
      </c>
      <c r="N96">
        <v>0</v>
      </c>
      <c r="O96">
        <v>0</v>
      </c>
      <c r="P96">
        <v>66</v>
      </c>
      <c r="Q96">
        <v>160</v>
      </c>
      <c r="R96">
        <v>0</v>
      </c>
      <c r="S96">
        <v>0</v>
      </c>
      <c r="T96">
        <v>5</v>
      </c>
      <c r="U96">
        <v>0</v>
      </c>
      <c r="V96">
        <v>0</v>
      </c>
      <c r="W96">
        <v>19</v>
      </c>
      <c r="X96">
        <v>255</v>
      </c>
      <c r="Y96">
        <v>35</v>
      </c>
      <c r="Z96">
        <v>99</v>
      </c>
      <c r="AA96">
        <f t="shared" si="100"/>
        <v>786</v>
      </c>
      <c r="AB96">
        <f t="shared" si="101"/>
        <v>19</v>
      </c>
      <c r="AC96">
        <f t="shared" si="102"/>
        <v>0</v>
      </c>
      <c r="AD96">
        <f t="shared" si="103"/>
        <v>82.534565069130153</v>
      </c>
      <c r="AE96" s="5">
        <f t="shared" si="104"/>
        <v>-0.16631752455424087</v>
      </c>
      <c r="AF96">
        <f t="shared" si="105"/>
        <v>787</v>
      </c>
      <c r="AG96">
        <f t="shared" si="106"/>
        <v>22</v>
      </c>
      <c r="AH96">
        <f t="shared" si="107"/>
        <v>3</v>
      </c>
      <c r="AI96">
        <f t="shared" si="108"/>
        <v>19</v>
      </c>
      <c r="AJ96">
        <f t="shared" si="109"/>
        <v>0</v>
      </c>
    </row>
    <row r="97" spans="1:36" x14ac:dyDescent="0.25">
      <c r="A97" t="s">
        <v>297</v>
      </c>
      <c r="B97">
        <v>22</v>
      </c>
      <c r="C97">
        <v>22</v>
      </c>
      <c r="D97">
        <v>22</v>
      </c>
      <c r="E97">
        <v>4</v>
      </c>
      <c r="F97">
        <v>18</v>
      </c>
      <c r="G97">
        <v>1</v>
      </c>
      <c r="H97">
        <v>71</v>
      </c>
      <c r="I97">
        <v>6</v>
      </c>
      <c r="J97">
        <v>96</v>
      </c>
      <c r="K97">
        <v>0</v>
      </c>
      <c r="L97">
        <v>66</v>
      </c>
      <c r="M97">
        <v>198</v>
      </c>
      <c r="N97">
        <v>0</v>
      </c>
      <c r="O97">
        <v>0</v>
      </c>
      <c r="P97">
        <v>66</v>
      </c>
      <c r="Q97">
        <v>160</v>
      </c>
      <c r="R97">
        <v>0</v>
      </c>
      <c r="S97">
        <v>0</v>
      </c>
      <c r="T97">
        <v>5</v>
      </c>
      <c r="U97">
        <v>0</v>
      </c>
      <c r="V97">
        <v>0</v>
      </c>
      <c r="W97">
        <v>175</v>
      </c>
      <c r="X97">
        <v>255</v>
      </c>
      <c r="Y97">
        <v>35</v>
      </c>
      <c r="Z97">
        <v>99</v>
      </c>
      <c r="AA97">
        <f t="shared" si="100"/>
        <v>686</v>
      </c>
      <c r="AB97">
        <f t="shared" si="101"/>
        <v>175</v>
      </c>
      <c r="AC97">
        <f t="shared" si="102"/>
        <v>0</v>
      </c>
      <c r="AD97">
        <f t="shared" si="103"/>
        <v>82.534565069130153</v>
      </c>
      <c r="AE97" s="5">
        <f t="shared" si="104"/>
        <v>-0.16631752455424087</v>
      </c>
      <c r="AF97">
        <f t="shared" si="105"/>
        <v>687</v>
      </c>
      <c r="AG97">
        <f t="shared" si="106"/>
        <v>177</v>
      </c>
      <c r="AH97">
        <f t="shared" si="107"/>
        <v>2</v>
      </c>
      <c r="AI97">
        <f t="shared" si="108"/>
        <v>175</v>
      </c>
      <c r="AJ97">
        <f t="shared" si="109"/>
        <v>0</v>
      </c>
    </row>
    <row r="98" spans="1:36" hidden="1" x14ac:dyDescent="0.25"/>
    <row r="99" spans="1:36" hidden="1" x14ac:dyDescent="0.25">
      <c r="A99" t="s">
        <v>251</v>
      </c>
    </row>
    <row r="100" spans="1:36" hidden="1" x14ac:dyDescent="0.25"/>
    <row r="101" spans="1:36" x14ac:dyDescent="0.25">
      <c r="A101" t="s">
        <v>297</v>
      </c>
      <c r="B101">
        <v>22</v>
      </c>
      <c r="C101">
        <v>22</v>
      </c>
      <c r="D101">
        <v>22</v>
      </c>
      <c r="E101">
        <v>4</v>
      </c>
      <c r="F101">
        <v>18</v>
      </c>
      <c r="G101">
        <v>1</v>
      </c>
      <c r="H101">
        <v>71</v>
      </c>
      <c r="I101">
        <v>6</v>
      </c>
      <c r="J101">
        <v>96</v>
      </c>
      <c r="K101">
        <v>0</v>
      </c>
      <c r="L101">
        <v>66</v>
      </c>
      <c r="M101">
        <v>236</v>
      </c>
      <c r="N101">
        <v>0</v>
      </c>
      <c r="O101">
        <v>0</v>
      </c>
      <c r="P101">
        <v>66</v>
      </c>
      <c r="Q101">
        <v>176</v>
      </c>
      <c r="R101">
        <v>0</v>
      </c>
      <c r="S101">
        <v>0</v>
      </c>
      <c r="T101">
        <v>5</v>
      </c>
      <c r="U101">
        <v>0</v>
      </c>
      <c r="V101">
        <v>0</v>
      </c>
      <c r="W101">
        <v>229</v>
      </c>
      <c r="X101">
        <v>255</v>
      </c>
      <c r="Y101">
        <v>35</v>
      </c>
      <c r="Z101">
        <v>118.1</v>
      </c>
      <c r="AA101">
        <f t="shared" ref="AA101:AA103" si="110">SUM(E101:S101)</f>
        <v>740</v>
      </c>
      <c r="AB101">
        <f t="shared" ref="AB101:AB103" si="111">MOD(AA101,$AB$23) + 1 - FLOOR(AA101/255,1)</f>
        <v>229</v>
      </c>
      <c r="AC101">
        <f t="shared" ref="AC101:AC103" si="112">W101-AB101</f>
        <v>0</v>
      </c>
      <c r="AD101">
        <f t="shared" ref="AD101:AD103" si="113">64/(127^2) * 4^(L101-63) * (127 + M101 + 0.1 * N101)</f>
        <v>92.184760369520745</v>
      </c>
      <c r="AE101" s="5">
        <f t="shared" ref="AE101:AE103" si="114">(AD101-Z101)/Z101</f>
        <v>-0.21943471321320279</v>
      </c>
      <c r="AF101">
        <f t="shared" ref="AF101:AF103" si="115">SUM(F101:V101)</f>
        <v>741</v>
      </c>
      <c r="AG101">
        <f t="shared" ref="AG101:AG103" si="116">MOD(AF101,255)</f>
        <v>231</v>
      </c>
      <c r="AH101">
        <f t="shared" ref="AH101:AH103" si="117">FLOOR(AF101/255,1)</f>
        <v>2</v>
      </c>
      <c r="AI101">
        <f t="shared" ref="AI101:AI103" si="118">AG101-AH101</f>
        <v>229</v>
      </c>
      <c r="AJ101">
        <f t="shared" ref="AJ101:AJ103" si="119">AB101-AI101</f>
        <v>0</v>
      </c>
    </row>
    <row r="102" spans="1:36" x14ac:dyDescent="0.25">
      <c r="A102" t="s">
        <v>297</v>
      </c>
      <c r="B102">
        <v>22</v>
      </c>
      <c r="C102">
        <v>22</v>
      </c>
      <c r="D102">
        <v>22</v>
      </c>
      <c r="E102">
        <v>4</v>
      </c>
      <c r="F102">
        <v>18</v>
      </c>
      <c r="G102">
        <v>1</v>
      </c>
      <c r="H102">
        <v>71</v>
      </c>
      <c r="I102">
        <v>6</v>
      </c>
      <c r="J102">
        <v>196</v>
      </c>
      <c r="K102">
        <v>0</v>
      </c>
      <c r="L102">
        <v>66</v>
      </c>
      <c r="M102">
        <v>236</v>
      </c>
      <c r="N102">
        <v>51</v>
      </c>
      <c r="O102">
        <v>51</v>
      </c>
      <c r="P102">
        <v>66</v>
      </c>
      <c r="Q102">
        <v>176</v>
      </c>
      <c r="R102">
        <v>0</v>
      </c>
      <c r="S102">
        <v>0</v>
      </c>
      <c r="T102">
        <v>5</v>
      </c>
      <c r="U102">
        <v>0</v>
      </c>
      <c r="V102">
        <v>0</v>
      </c>
      <c r="W102">
        <v>175</v>
      </c>
      <c r="X102">
        <v>255</v>
      </c>
      <c r="Y102">
        <v>35</v>
      </c>
      <c r="Z102">
        <v>118.1</v>
      </c>
      <c r="AA102">
        <f t="shared" si="110"/>
        <v>942</v>
      </c>
      <c r="AB102">
        <f t="shared" si="111"/>
        <v>175</v>
      </c>
      <c r="AC102">
        <f t="shared" si="112"/>
        <v>0</v>
      </c>
      <c r="AD102">
        <f t="shared" si="113"/>
        <v>93.47991815983633</v>
      </c>
      <c r="AE102" s="5">
        <f t="shared" si="114"/>
        <v>-0.20846809348148743</v>
      </c>
      <c r="AF102">
        <f t="shared" si="115"/>
        <v>943</v>
      </c>
      <c r="AG102">
        <f t="shared" si="116"/>
        <v>178</v>
      </c>
      <c r="AH102">
        <f t="shared" si="117"/>
        <v>3</v>
      </c>
      <c r="AI102">
        <f t="shared" si="118"/>
        <v>175</v>
      </c>
      <c r="AJ102">
        <f t="shared" si="119"/>
        <v>0</v>
      </c>
    </row>
    <row r="103" spans="1:36" x14ac:dyDescent="0.25">
      <c r="A103" t="s">
        <v>297</v>
      </c>
      <c r="B103">
        <v>22</v>
      </c>
      <c r="C103">
        <v>22</v>
      </c>
      <c r="D103">
        <v>22</v>
      </c>
      <c r="E103">
        <v>4</v>
      </c>
      <c r="F103">
        <v>18</v>
      </c>
      <c r="G103">
        <v>1</v>
      </c>
      <c r="H103">
        <v>71</v>
      </c>
      <c r="I103">
        <v>6</v>
      </c>
      <c r="J103">
        <v>196</v>
      </c>
      <c r="K103">
        <v>0</v>
      </c>
      <c r="L103">
        <v>66</v>
      </c>
      <c r="M103">
        <v>236</v>
      </c>
      <c r="N103">
        <v>51</v>
      </c>
      <c r="O103">
        <v>51</v>
      </c>
      <c r="P103">
        <v>66</v>
      </c>
      <c r="Q103">
        <v>176</v>
      </c>
      <c r="R103">
        <v>0</v>
      </c>
      <c r="S103">
        <v>0</v>
      </c>
      <c r="T103">
        <v>5</v>
      </c>
      <c r="U103">
        <v>0</v>
      </c>
      <c r="V103">
        <v>0</v>
      </c>
      <c r="W103">
        <v>175</v>
      </c>
      <c r="X103">
        <v>255</v>
      </c>
      <c r="Y103">
        <v>35</v>
      </c>
      <c r="Z103">
        <v>118.1</v>
      </c>
      <c r="AA103">
        <f t="shared" si="110"/>
        <v>942</v>
      </c>
      <c r="AB103">
        <f t="shared" si="111"/>
        <v>175</v>
      </c>
      <c r="AC103">
        <f t="shared" si="112"/>
        <v>0</v>
      </c>
      <c r="AD103">
        <f t="shared" si="113"/>
        <v>93.47991815983633</v>
      </c>
      <c r="AE103" s="5">
        <f t="shared" si="114"/>
        <v>-0.20846809348148743</v>
      </c>
      <c r="AF103">
        <f t="shared" si="115"/>
        <v>943</v>
      </c>
      <c r="AG103">
        <f t="shared" si="116"/>
        <v>178</v>
      </c>
      <c r="AH103">
        <f t="shared" si="117"/>
        <v>3</v>
      </c>
      <c r="AI103">
        <f t="shared" si="118"/>
        <v>175</v>
      </c>
      <c r="AJ103">
        <f t="shared" si="119"/>
        <v>0</v>
      </c>
    </row>
    <row r="104" spans="1:36" hidden="1" x14ac:dyDescent="0.25"/>
    <row r="105" spans="1:36" hidden="1" x14ac:dyDescent="0.25">
      <c r="A105" t="s">
        <v>254</v>
      </c>
    </row>
    <row r="106" spans="1:36" hidden="1" x14ac:dyDescent="0.25"/>
    <row r="107" spans="1:36" x14ac:dyDescent="0.25">
      <c r="A107" t="s">
        <v>297</v>
      </c>
      <c r="B107">
        <v>22</v>
      </c>
      <c r="C107">
        <v>22</v>
      </c>
      <c r="D107">
        <v>22</v>
      </c>
      <c r="E107">
        <v>4</v>
      </c>
      <c r="F107">
        <v>18</v>
      </c>
      <c r="G107">
        <v>1</v>
      </c>
      <c r="H107">
        <v>71</v>
      </c>
      <c r="I107">
        <v>6</v>
      </c>
      <c r="J107">
        <v>96</v>
      </c>
      <c r="K107">
        <v>0</v>
      </c>
      <c r="L107">
        <v>67</v>
      </c>
      <c r="M107">
        <v>14</v>
      </c>
      <c r="N107">
        <v>25</v>
      </c>
      <c r="O107">
        <v>153</v>
      </c>
      <c r="P107">
        <v>66</v>
      </c>
      <c r="Q107">
        <v>194</v>
      </c>
      <c r="R107">
        <v>0</v>
      </c>
      <c r="S107">
        <v>0</v>
      </c>
      <c r="T107">
        <v>5</v>
      </c>
      <c r="U107">
        <v>0</v>
      </c>
      <c r="V107">
        <v>0</v>
      </c>
      <c r="W107">
        <v>204</v>
      </c>
      <c r="X107">
        <v>255</v>
      </c>
      <c r="Y107">
        <v>35</v>
      </c>
      <c r="Z107">
        <v>142.1</v>
      </c>
      <c r="AA107">
        <f t="shared" ref="AA107:AA109" si="120">SUM(E107:S107)</f>
        <v>715</v>
      </c>
      <c r="AB107">
        <f t="shared" ref="AB107:AB109" si="121">MOD(AA107,$AB$23) + 1 - FLOOR(AA107/255,1)</f>
        <v>204</v>
      </c>
      <c r="AC107">
        <f t="shared" ref="AC107:AC109" si="122">W107-AB107</f>
        <v>0</v>
      </c>
      <c r="AD107">
        <f t="shared" ref="AD107:AD109" si="123">64/(127^2) * 4^(L107-63) * (127 + M107 + 0.1 * N107)</f>
        <v>145.76873953747909</v>
      </c>
      <c r="AE107" s="5">
        <f t="shared" ref="AE107:AE109" si="124">(AD107-Z107)/Z107</f>
        <v>2.5818012227157624E-2</v>
      </c>
      <c r="AF107">
        <f t="shared" ref="AF107:AF109" si="125">SUM(F107:V107)</f>
        <v>716</v>
      </c>
      <c r="AG107">
        <f t="shared" ref="AG107:AG109" si="126">MOD(AF107,255)</f>
        <v>206</v>
      </c>
      <c r="AH107">
        <f t="shared" ref="AH107:AH109" si="127">FLOOR(AF107/255,1)</f>
        <v>2</v>
      </c>
      <c r="AI107">
        <f t="shared" ref="AI107:AI109" si="128">AG107-AH107</f>
        <v>204</v>
      </c>
      <c r="AJ107">
        <f t="shared" ref="AJ107:AJ109" si="129">AB107-AI107</f>
        <v>0</v>
      </c>
    </row>
    <row r="108" spans="1:36" x14ac:dyDescent="0.25">
      <c r="A108" t="s">
        <v>297</v>
      </c>
      <c r="B108">
        <v>22</v>
      </c>
      <c r="C108">
        <v>22</v>
      </c>
      <c r="D108">
        <v>22</v>
      </c>
      <c r="E108">
        <v>4</v>
      </c>
      <c r="F108">
        <v>18</v>
      </c>
      <c r="G108">
        <v>1</v>
      </c>
      <c r="H108">
        <v>71</v>
      </c>
      <c r="I108">
        <v>6</v>
      </c>
      <c r="J108">
        <v>196</v>
      </c>
      <c r="K108">
        <v>0</v>
      </c>
      <c r="L108">
        <v>67</v>
      </c>
      <c r="M108">
        <v>13</v>
      </c>
      <c r="N108">
        <v>230</v>
      </c>
      <c r="O108">
        <v>102</v>
      </c>
      <c r="P108">
        <v>66</v>
      </c>
      <c r="Q108">
        <v>194</v>
      </c>
      <c r="R108">
        <v>0</v>
      </c>
      <c r="S108">
        <v>0</v>
      </c>
      <c r="T108">
        <v>5</v>
      </c>
      <c r="U108">
        <v>0</v>
      </c>
      <c r="V108">
        <v>0</v>
      </c>
      <c r="W108">
        <v>201</v>
      </c>
      <c r="X108">
        <v>255</v>
      </c>
      <c r="Y108">
        <v>35</v>
      </c>
      <c r="Z108">
        <v>142.1</v>
      </c>
      <c r="AA108">
        <f t="shared" si="120"/>
        <v>968</v>
      </c>
      <c r="AB108">
        <f t="shared" si="121"/>
        <v>201</v>
      </c>
      <c r="AC108">
        <f t="shared" si="122"/>
        <v>0</v>
      </c>
      <c r="AD108">
        <f t="shared" si="123"/>
        <v>165.57703515407033</v>
      </c>
      <c r="AE108" s="5">
        <f t="shared" si="124"/>
        <v>0.16521488496882714</v>
      </c>
      <c r="AF108">
        <f t="shared" si="125"/>
        <v>969</v>
      </c>
      <c r="AG108">
        <f t="shared" si="126"/>
        <v>204</v>
      </c>
      <c r="AH108">
        <f t="shared" si="127"/>
        <v>3</v>
      </c>
      <c r="AI108">
        <f t="shared" si="128"/>
        <v>201</v>
      </c>
      <c r="AJ108">
        <f t="shared" si="129"/>
        <v>0</v>
      </c>
    </row>
    <row r="109" spans="1:36" x14ac:dyDescent="0.25">
      <c r="A109" t="s">
        <v>297</v>
      </c>
      <c r="B109">
        <v>22</v>
      </c>
      <c r="C109">
        <v>22</v>
      </c>
      <c r="D109">
        <v>22</v>
      </c>
      <c r="E109">
        <v>4</v>
      </c>
      <c r="F109">
        <v>18</v>
      </c>
      <c r="G109">
        <v>1</v>
      </c>
      <c r="H109">
        <v>71</v>
      </c>
      <c r="I109">
        <v>6</v>
      </c>
      <c r="J109">
        <v>96</v>
      </c>
      <c r="K109">
        <v>0</v>
      </c>
      <c r="L109">
        <v>67</v>
      </c>
      <c r="M109">
        <v>14</v>
      </c>
      <c r="N109">
        <v>0</v>
      </c>
      <c r="O109">
        <v>0</v>
      </c>
      <c r="P109">
        <v>66</v>
      </c>
      <c r="Q109">
        <v>194</v>
      </c>
      <c r="R109">
        <v>0</v>
      </c>
      <c r="S109">
        <v>0</v>
      </c>
      <c r="T109">
        <v>5</v>
      </c>
      <c r="U109">
        <v>0</v>
      </c>
      <c r="V109">
        <v>0</v>
      </c>
      <c r="W109">
        <v>26</v>
      </c>
      <c r="X109">
        <v>255</v>
      </c>
      <c r="Y109">
        <v>35</v>
      </c>
      <c r="Z109">
        <v>142.1</v>
      </c>
      <c r="AA109">
        <f t="shared" si="120"/>
        <v>537</v>
      </c>
      <c r="AB109">
        <f t="shared" si="121"/>
        <v>26</v>
      </c>
      <c r="AC109">
        <f t="shared" si="122"/>
        <v>0</v>
      </c>
      <c r="AD109">
        <f t="shared" si="123"/>
        <v>143.22921445842894</v>
      </c>
      <c r="AE109" s="5">
        <f t="shared" si="124"/>
        <v>7.9466182859179984E-3</v>
      </c>
      <c r="AF109">
        <f t="shared" si="125"/>
        <v>538</v>
      </c>
      <c r="AG109">
        <f t="shared" si="126"/>
        <v>28</v>
      </c>
      <c r="AH109">
        <f t="shared" si="127"/>
        <v>2</v>
      </c>
      <c r="AI109">
        <f t="shared" si="128"/>
        <v>26</v>
      </c>
      <c r="AJ109">
        <f t="shared" si="129"/>
        <v>0</v>
      </c>
    </row>
    <row r="110" spans="1:36" hidden="1" x14ac:dyDescent="0.25"/>
    <row r="111" spans="1:36" hidden="1" x14ac:dyDescent="0.25">
      <c r="A111" t="s">
        <v>258</v>
      </c>
    </row>
    <row r="112" spans="1:36" hidden="1" x14ac:dyDescent="0.25"/>
    <row r="113" spans="1:36" x14ac:dyDescent="0.25">
      <c r="A113" t="s">
        <v>297</v>
      </c>
      <c r="B113">
        <v>22</v>
      </c>
      <c r="C113">
        <v>22</v>
      </c>
      <c r="D113">
        <v>22</v>
      </c>
      <c r="E113">
        <v>4</v>
      </c>
      <c r="F113">
        <v>18</v>
      </c>
      <c r="G113">
        <v>1</v>
      </c>
      <c r="H113">
        <v>71</v>
      </c>
      <c r="I113">
        <v>6</v>
      </c>
      <c r="J113">
        <v>196</v>
      </c>
      <c r="K113">
        <v>0</v>
      </c>
      <c r="L113">
        <v>67</v>
      </c>
      <c r="M113">
        <v>43</v>
      </c>
      <c r="N113">
        <v>230</v>
      </c>
      <c r="O113">
        <v>102</v>
      </c>
      <c r="P113">
        <v>66</v>
      </c>
      <c r="Q113">
        <v>214</v>
      </c>
      <c r="R113">
        <v>0</v>
      </c>
      <c r="S113">
        <v>0</v>
      </c>
      <c r="T113">
        <v>5</v>
      </c>
      <c r="U113">
        <v>0</v>
      </c>
      <c r="V113">
        <v>0</v>
      </c>
      <c r="W113">
        <v>251</v>
      </c>
      <c r="X113">
        <v>255</v>
      </c>
      <c r="Y113">
        <v>35</v>
      </c>
      <c r="Z113">
        <v>171.9</v>
      </c>
      <c r="AA113">
        <f t="shared" ref="AA113:AA115" si="130">SUM(E113:S113)</f>
        <v>1018</v>
      </c>
      <c r="AB113">
        <f t="shared" ref="AB113:AB115" si="131">MOD(AA113,$AB$23) + 1 - FLOOR(AA113/255,1)</f>
        <v>251</v>
      </c>
      <c r="AC113">
        <f t="shared" ref="AC113:AC115" si="132">W113-AB113</f>
        <v>0</v>
      </c>
      <c r="AD113">
        <f t="shared" ref="AD113:AD115" si="133">64/(127^2) * 4^(L113-63) * (127 + M113 + 0.1 * N113)</f>
        <v>196.05133610267222</v>
      </c>
      <c r="AE113" s="5">
        <f t="shared" ref="AE113:AE115" si="134">(AD113-Z113)/Z113</f>
        <v>0.14049642875318336</v>
      </c>
      <c r="AF113">
        <f t="shared" ref="AF113:AF115" si="135">SUM(F113:V113)</f>
        <v>1019</v>
      </c>
      <c r="AG113">
        <f t="shared" ref="AG113:AG115" si="136">MOD(AF113,255)</f>
        <v>254</v>
      </c>
      <c r="AH113">
        <f t="shared" ref="AH113:AH115" si="137">FLOOR(AF113/255,1)</f>
        <v>3</v>
      </c>
      <c r="AI113">
        <f t="shared" ref="AI113:AI115" si="138">AG113-AH113</f>
        <v>251</v>
      </c>
      <c r="AJ113">
        <f t="shared" ref="AJ113:AJ115" si="139">AB113-AI113</f>
        <v>0</v>
      </c>
    </row>
    <row r="114" spans="1:36" x14ac:dyDescent="0.25">
      <c r="A114" t="s">
        <v>297</v>
      </c>
      <c r="B114">
        <v>22</v>
      </c>
      <c r="C114">
        <v>22</v>
      </c>
      <c r="D114">
        <v>22</v>
      </c>
      <c r="E114">
        <v>4</v>
      </c>
      <c r="F114">
        <v>18</v>
      </c>
      <c r="G114">
        <v>1</v>
      </c>
      <c r="H114">
        <v>71</v>
      </c>
      <c r="I114">
        <v>6</v>
      </c>
      <c r="J114">
        <v>96</v>
      </c>
      <c r="K114">
        <v>0</v>
      </c>
      <c r="L114">
        <v>67</v>
      </c>
      <c r="M114">
        <v>43</v>
      </c>
      <c r="N114">
        <v>230</v>
      </c>
      <c r="O114">
        <v>102</v>
      </c>
      <c r="P114">
        <v>66</v>
      </c>
      <c r="Q114">
        <v>214</v>
      </c>
      <c r="R114">
        <v>0</v>
      </c>
      <c r="S114">
        <v>0</v>
      </c>
      <c r="T114">
        <v>5</v>
      </c>
      <c r="U114">
        <v>0</v>
      </c>
      <c r="V114">
        <v>0</v>
      </c>
      <c r="W114">
        <v>151</v>
      </c>
      <c r="X114">
        <v>255</v>
      </c>
      <c r="Y114">
        <v>35</v>
      </c>
      <c r="Z114">
        <v>171.9</v>
      </c>
      <c r="AA114">
        <f t="shared" si="130"/>
        <v>918</v>
      </c>
      <c r="AB114">
        <f t="shared" si="131"/>
        <v>151</v>
      </c>
      <c r="AC114">
        <f t="shared" si="132"/>
        <v>0</v>
      </c>
      <c r="AD114">
        <f t="shared" si="133"/>
        <v>196.05133610267222</v>
      </c>
      <c r="AE114" s="5">
        <f t="shared" si="134"/>
        <v>0.14049642875318336</v>
      </c>
      <c r="AF114">
        <f t="shared" si="135"/>
        <v>919</v>
      </c>
      <c r="AG114">
        <f t="shared" si="136"/>
        <v>154</v>
      </c>
      <c r="AH114">
        <f t="shared" si="137"/>
        <v>3</v>
      </c>
      <c r="AI114">
        <f t="shared" si="138"/>
        <v>151</v>
      </c>
      <c r="AJ114">
        <f t="shared" si="139"/>
        <v>0</v>
      </c>
    </row>
    <row r="115" spans="1:36" x14ac:dyDescent="0.25">
      <c r="A115" t="s">
        <v>297</v>
      </c>
      <c r="B115">
        <v>22</v>
      </c>
      <c r="C115">
        <v>22</v>
      </c>
      <c r="D115">
        <v>22</v>
      </c>
      <c r="E115">
        <v>4</v>
      </c>
      <c r="F115">
        <v>18</v>
      </c>
      <c r="G115">
        <v>1</v>
      </c>
      <c r="H115">
        <v>71</v>
      </c>
      <c r="I115">
        <v>6</v>
      </c>
      <c r="J115">
        <v>196</v>
      </c>
      <c r="K115">
        <v>0</v>
      </c>
      <c r="L115">
        <v>67</v>
      </c>
      <c r="M115">
        <v>43</v>
      </c>
      <c r="N115">
        <v>153</v>
      </c>
      <c r="O115">
        <v>153</v>
      </c>
      <c r="P115">
        <v>66</v>
      </c>
      <c r="Q115">
        <v>214</v>
      </c>
      <c r="R115">
        <v>0</v>
      </c>
      <c r="S115">
        <v>0</v>
      </c>
      <c r="T115">
        <v>5</v>
      </c>
      <c r="U115">
        <v>0</v>
      </c>
      <c r="V115">
        <v>0</v>
      </c>
      <c r="W115">
        <v>225</v>
      </c>
      <c r="X115">
        <v>255</v>
      </c>
      <c r="Y115">
        <v>35</v>
      </c>
      <c r="Z115">
        <v>171.9</v>
      </c>
      <c r="AA115">
        <f t="shared" si="130"/>
        <v>992</v>
      </c>
      <c r="AB115">
        <f t="shared" si="131"/>
        <v>225</v>
      </c>
      <c r="AC115">
        <f t="shared" si="132"/>
        <v>0</v>
      </c>
      <c r="AD115">
        <f t="shared" si="133"/>
        <v>188.22959885919775</v>
      </c>
      <c r="AE115" s="5">
        <f t="shared" si="134"/>
        <v>9.4994757761476117E-2</v>
      </c>
      <c r="AF115">
        <f t="shared" si="135"/>
        <v>993</v>
      </c>
      <c r="AG115">
        <f t="shared" si="136"/>
        <v>228</v>
      </c>
      <c r="AH115">
        <f t="shared" si="137"/>
        <v>3</v>
      </c>
      <c r="AI115">
        <f t="shared" si="138"/>
        <v>225</v>
      </c>
      <c r="AJ115">
        <f t="shared" si="139"/>
        <v>0</v>
      </c>
    </row>
    <row r="116" spans="1:36" hidden="1" x14ac:dyDescent="0.25"/>
    <row r="117" spans="1:36" hidden="1" x14ac:dyDescent="0.25">
      <c r="A117" t="s">
        <v>262</v>
      </c>
    </row>
    <row r="118" spans="1:36" hidden="1" x14ac:dyDescent="0.25"/>
    <row r="119" spans="1:36" hidden="1" x14ac:dyDescent="0.25">
      <c r="A119" t="s">
        <v>297</v>
      </c>
      <c r="B119">
        <v>22</v>
      </c>
      <c r="C119">
        <v>22</v>
      </c>
      <c r="D119">
        <v>22</v>
      </c>
      <c r="E119">
        <v>4</v>
      </c>
      <c r="F119">
        <v>18</v>
      </c>
      <c r="G119">
        <v>1</v>
      </c>
      <c r="H119">
        <v>71</v>
      </c>
      <c r="I119">
        <v>6</v>
      </c>
      <c r="J119">
        <v>96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5</v>
      </c>
      <c r="U119">
        <v>0</v>
      </c>
      <c r="V119">
        <v>0</v>
      </c>
      <c r="W119">
        <v>197</v>
      </c>
      <c r="X119">
        <v>255</v>
      </c>
      <c r="Y119">
        <v>35</v>
      </c>
      <c r="Z119">
        <v>0</v>
      </c>
    </row>
    <row r="120" spans="1:36" hidden="1" x14ac:dyDescent="0.25">
      <c r="A120" t="s">
        <v>297</v>
      </c>
      <c r="B120">
        <v>22</v>
      </c>
      <c r="C120">
        <v>22</v>
      </c>
      <c r="D120">
        <v>22</v>
      </c>
      <c r="E120">
        <v>4</v>
      </c>
      <c r="F120">
        <v>18</v>
      </c>
      <c r="G120">
        <v>1</v>
      </c>
      <c r="H120">
        <v>71</v>
      </c>
      <c r="I120">
        <v>6</v>
      </c>
      <c r="J120">
        <v>96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5</v>
      </c>
      <c r="U120">
        <v>0</v>
      </c>
      <c r="V120">
        <v>0</v>
      </c>
      <c r="W120">
        <v>197</v>
      </c>
      <c r="X120">
        <v>255</v>
      </c>
      <c r="Y120">
        <v>35</v>
      </c>
      <c r="Z120">
        <v>0</v>
      </c>
    </row>
    <row r="121" spans="1:36" hidden="1" x14ac:dyDescent="0.25">
      <c r="A121" t="s">
        <v>297</v>
      </c>
      <c r="B121">
        <v>22</v>
      </c>
      <c r="C121">
        <v>22</v>
      </c>
      <c r="D121">
        <v>22</v>
      </c>
      <c r="E121">
        <v>4</v>
      </c>
      <c r="F121">
        <v>18</v>
      </c>
      <c r="G121">
        <v>1</v>
      </c>
      <c r="H121">
        <v>71</v>
      </c>
      <c r="I121">
        <v>6</v>
      </c>
      <c r="J121">
        <v>96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5</v>
      </c>
      <c r="U121">
        <v>0</v>
      </c>
      <c r="V121">
        <v>0</v>
      </c>
      <c r="W121">
        <v>197</v>
      </c>
      <c r="X121">
        <v>255</v>
      </c>
      <c r="Y121">
        <v>35</v>
      </c>
      <c r="Z121">
        <v>0</v>
      </c>
    </row>
    <row r="122" spans="1:36" hidden="1" x14ac:dyDescent="0.25"/>
    <row r="123" spans="1:36" hidden="1" x14ac:dyDescent="0.25">
      <c r="A123" t="s">
        <v>264</v>
      </c>
    </row>
    <row r="124" spans="1:36" hidden="1" x14ac:dyDescent="0.25"/>
    <row r="125" spans="1:36" hidden="1" x14ac:dyDescent="0.25">
      <c r="A125" t="s">
        <v>327</v>
      </c>
      <c r="B125" t="s">
        <v>328</v>
      </c>
      <c r="C125" t="s">
        <v>329</v>
      </c>
    </row>
    <row r="126" spans="1:36" hidden="1" x14ac:dyDescent="0.25"/>
    <row r="127" spans="1:36" x14ac:dyDescent="0.25">
      <c r="A127" t="s">
        <v>297</v>
      </c>
      <c r="B127">
        <v>22</v>
      </c>
      <c r="C127">
        <v>22</v>
      </c>
      <c r="D127">
        <v>22</v>
      </c>
      <c r="E127">
        <v>4</v>
      </c>
      <c r="F127">
        <v>18</v>
      </c>
      <c r="G127">
        <v>1</v>
      </c>
      <c r="H127">
        <v>71</v>
      </c>
      <c r="I127">
        <v>6</v>
      </c>
      <c r="J127">
        <v>196</v>
      </c>
      <c r="K127">
        <v>0</v>
      </c>
      <c r="L127">
        <v>65</v>
      </c>
      <c r="M127">
        <v>48</v>
      </c>
      <c r="N127">
        <v>0</v>
      </c>
      <c r="O127">
        <v>0</v>
      </c>
      <c r="P127">
        <v>65</v>
      </c>
      <c r="Q127">
        <v>208</v>
      </c>
      <c r="R127">
        <v>0</v>
      </c>
      <c r="S127">
        <v>0</v>
      </c>
      <c r="T127">
        <v>5</v>
      </c>
      <c r="U127">
        <v>0</v>
      </c>
      <c r="V127">
        <v>0</v>
      </c>
      <c r="W127">
        <v>171</v>
      </c>
      <c r="X127">
        <v>255</v>
      </c>
      <c r="Y127">
        <v>35</v>
      </c>
      <c r="Z127">
        <v>11</v>
      </c>
      <c r="AA127">
        <f t="shared" ref="AA127:AA129" si="140">SUM(E127:S127)</f>
        <v>682</v>
      </c>
      <c r="AB127">
        <f t="shared" ref="AB127:AB129" si="141">MOD(AA127,$AB$23) + 1 - FLOOR(AA127/255,1)</f>
        <v>171</v>
      </c>
      <c r="AC127">
        <f t="shared" ref="AC127:AC129" si="142">W127-AB127</f>
        <v>0</v>
      </c>
      <c r="AD127">
        <f t="shared" ref="AD127:AD129" si="143">64/(127^2) * 4^(L127-63) * (127 + M127 + 0.1 * N127)</f>
        <v>11.110422220844443</v>
      </c>
      <c r="AE127" s="5">
        <f t="shared" ref="AE127:AE129" si="144">(AD127-Z127)/Z127</f>
        <v>1.0038383713131179E-2</v>
      </c>
      <c r="AF127">
        <f t="shared" ref="AF127:AF129" si="145">SUM(F127:V127)</f>
        <v>683</v>
      </c>
      <c r="AG127">
        <f t="shared" ref="AG127:AG129" si="146">MOD(AF127,255)</f>
        <v>173</v>
      </c>
      <c r="AH127">
        <f t="shared" ref="AH127:AH129" si="147">FLOOR(AF127/255,1)</f>
        <v>2</v>
      </c>
      <c r="AI127">
        <f t="shared" ref="AI127:AI129" si="148">AG127-AH127</f>
        <v>171</v>
      </c>
      <c r="AJ127">
        <f t="shared" ref="AJ127:AJ129" si="149">AB127-AI127</f>
        <v>0</v>
      </c>
    </row>
    <row r="128" spans="1:36" x14ac:dyDescent="0.25">
      <c r="A128" t="s">
        <v>297</v>
      </c>
      <c r="B128">
        <v>22</v>
      </c>
      <c r="C128">
        <v>22</v>
      </c>
      <c r="D128">
        <v>22</v>
      </c>
      <c r="E128">
        <v>4</v>
      </c>
      <c r="F128">
        <v>18</v>
      </c>
      <c r="G128">
        <v>1</v>
      </c>
      <c r="H128">
        <v>71</v>
      </c>
      <c r="I128">
        <v>7</v>
      </c>
      <c r="J128">
        <v>40</v>
      </c>
      <c r="K128">
        <v>0</v>
      </c>
      <c r="L128">
        <v>65</v>
      </c>
      <c r="M128">
        <v>48</v>
      </c>
      <c r="N128">
        <v>0</v>
      </c>
      <c r="O128">
        <v>0</v>
      </c>
      <c r="P128">
        <v>65</v>
      </c>
      <c r="Q128">
        <v>208</v>
      </c>
      <c r="R128">
        <v>0</v>
      </c>
      <c r="S128">
        <v>0</v>
      </c>
      <c r="T128">
        <v>5</v>
      </c>
      <c r="U128">
        <v>0</v>
      </c>
      <c r="V128">
        <v>0</v>
      </c>
      <c r="W128">
        <v>16</v>
      </c>
      <c r="X128">
        <v>255</v>
      </c>
      <c r="Y128">
        <v>35</v>
      </c>
      <c r="Z128">
        <v>11</v>
      </c>
      <c r="AA128">
        <f t="shared" si="140"/>
        <v>527</v>
      </c>
      <c r="AB128">
        <f t="shared" si="141"/>
        <v>16</v>
      </c>
      <c r="AC128">
        <f t="shared" si="142"/>
        <v>0</v>
      </c>
      <c r="AD128">
        <f t="shared" si="143"/>
        <v>11.110422220844443</v>
      </c>
      <c r="AE128" s="5">
        <f t="shared" si="144"/>
        <v>1.0038383713131179E-2</v>
      </c>
      <c r="AF128">
        <f t="shared" si="145"/>
        <v>528</v>
      </c>
      <c r="AG128">
        <f t="shared" si="146"/>
        <v>18</v>
      </c>
      <c r="AH128">
        <f t="shared" si="147"/>
        <v>2</v>
      </c>
      <c r="AI128">
        <f t="shared" si="148"/>
        <v>16</v>
      </c>
      <c r="AJ128">
        <f t="shared" si="149"/>
        <v>0</v>
      </c>
    </row>
    <row r="129" spans="1:36" x14ac:dyDescent="0.25">
      <c r="A129" t="s">
        <v>297</v>
      </c>
      <c r="B129">
        <v>22</v>
      </c>
      <c r="C129">
        <v>22</v>
      </c>
      <c r="D129">
        <v>22</v>
      </c>
      <c r="E129">
        <v>4</v>
      </c>
      <c r="F129">
        <v>18</v>
      </c>
      <c r="G129">
        <v>1</v>
      </c>
      <c r="H129">
        <v>71</v>
      </c>
      <c r="I129">
        <v>6</v>
      </c>
      <c r="J129">
        <v>196</v>
      </c>
      <c r="K129">
        <v>0</v>
      </c>
      <c r="L129">
        <v>65</v>
      </c>
      <c r="M129">
        <v>48</v>
      </c>
      <c r="N129">
        <v>0</v>
      </c>
      <c r="O129">
        <v>0</v>
      </c>
      <c r="P129">
        <v>65</v>
      </c>
      <c r="Q129">
        <v>208</v>
      </c>
      <c r="R129">
        <v>0</v>
      </c>
      <c r="S129">
        <v>0</v>
      </c>
      <c r="T129">
        <v>5</v>
      </c>
      <c r="U129">
        <v>0</v>
      </c>
      <c r="V129">
        <v>0</v>
      </c>
      <c r="W129">
        <v>171</v>
      </c>
      <c r="X129">
        <v>255</v>
      </c>
      <c r="Y129">
        <v>35</v>
      </c>
      <c r="Z129">
        <v>11</v>
      </c>
      <c r="AA129">
        <f t="shared" si="140"/>
        <v>682</v>
      </c>
      <c r="AB129">
        <f t="shared" si="141"/>
        <v>171</v>
      </c>
      <c r="AC129">
        <f t="shared" si="142"/>
        <v>0</v>
      </c>
      <c r="AD129">
        <f t="shared" si="143"/>
        <v>11.110422220844443</v>
      </c>
      <c r="AE129" s="5">
        <f t="shared" si="144"/>
        <v>1.0038383713131179E-2</v>
      </c>
      <c r="AF129">
        <f t="shared" si="145"/>
        <v>683</v>
      </c>
      <c r="AG129">
        <f t="shared" si="146"/>
        <v>173</v>
      </c>
      <c r="AH129">
        <f t="shared" si="147"/>
        <v>2</v>
      </c>
      <c r="AI129">
        <f t="shared" si="148"/>
        <v>171</v>
      </c>
      <c r="AJ129">
        <f t="shared" si="149"/>
        <v>0</v>
      </c>
    </row>
    <row r="130" spans="1:36" hidden="1" x14ac:dyDescent="0.25"/>
    <row r="131" spans="1:36" hidden="1" x14ac:dyDescent="0.25">
      <c r="A131" t="s">
        <v>268</v>
      </c>
    </row>
    <row r="132" spans="1:36" hidden="1" x14ac:dyDescent="0.25"/>
    <row r="133" spans="1:36" hidden="1" x14ac:dyDescent="0.25">
      <c r="A133" t="s">
        <v>297</v>
      </c>
      <c r="B133">
        <v>22</v>
      </c>
      <c r="C133">
        <v>22</v>
      </c>
      <c r="D133">
        <v>22</v>
      </c>
      <c r="E133">
        <v>4</v>
      </c>
      <c r="F133">
        <v>18</v>
      </c>
      <c r="G133">
        <v>1</v>
      </c>
      <c r="H133">
        <v>71</v>
      </c>
      <c r="I133">
        <v>6</v>
      </c>
      <c r="J133">
        <v>96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5</v>
      </c>
      <c r="U133">
        <v>0</v>
      </c>
      <c r="V133">
        <v>0</v>
      </c>
      <c r="W133">
        <v>197</v>
      </c>
      <c r="X133">
        <v>255</v>
      </c>
      <c r="Y133">
        <v>35</v>
      </c>
      <c r="Z133">
        <v>0</v>
      </c>
    </row>
    <row r="134" spans="1:36" hidden="1" x14ac:dyDescent="0.25">
      <c r="A134" t="s">
        <v>297</v>
      </c>
      <c r="B134">
        <v>22</v>
      </c>
      <c r="C134">
        <v>22</v>
      </c>
      <c r="D134">
        <v>22</v>
      </c>
      <c r="E134">
        <v>4</v>
      </c>
      <c r="F134">
        <v>18</v>
      </c>
      <c r="G134">
        <v>1</v>
      </c>
      <c r="H134">
        <v>71</v>
      </c>
      <c r="I134">
        <v>6</v>
      </c>
      <c r="J134">
        <v>96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5</v>
      </c>
      <c r="U134">
        <v>0</v>
      </c>
      <c r="V134">
        <v>0</v>
      </c>
      <c r="W134">
        <v>197</v>
      </c>
      <c r="X134">
        <v>255</v>
      </c>
      <c r="Y134">
        <v>35</v>
      </c>
      <c r="Z134">
        <v>0</v>
      </c>
    </row>
    <row r="135" spans="1:36" hidden="1" x14ac:dyDescent="0.25">
      <c r="A135" t="s">
        <v>297</v>
      </c>
      <c r="B135">
        <v>22</v>
      </c>
      <c r="C135">
        <v>22</v>
      </c>
      <c r="D135">
        <v>22</v>
      </c>
      <c r="E135">
        <v>4</v>
      </c>
      <c r="F135">
        <v>18</v>
      </c>
      <c r="G135">
        <v>1</v>
      </c>
      <c r="H135">
        <v>71</v>
      </c>
      <c r="I135">
        <v>6</v>
      </c>
      <c r="J135">
        <v>96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5</v>
      </c>
      <c r="U135">
        <v>0</v>
      </c>
      <c r="V135">
        <v>0</v>
      </c>
      <c r="W135">
        <v>197</v>
      </c>
      <c r="X135">
        <v>255</v>
      </c>
      <c r="Y135">
        <v>35</v>
      </c>
      <c r="Z135">
        <v>0</v>
      </c>
    </row>
    <row r="136" spans="1:36" hidden="1" x14ac:dyDescent="0.25"/>
    <row r="137" spans="1:36" hidden="1" x14ac:dyDescent="0.25">
      <c r="A137" t="s">
        <v>269</v>
      </c>
    </row>
    <row r="138" spans="1:36" hidden="1" x14ac:dyDescent="0.25"/>
    <row r="139" spans="1:36" hidden="1" x14ac:dyDescent="0.25">
      <c r="A139" t="s">
        <v>270</v>
      </c>
    </row>
    <row r="140" spans="1:36" hidden="1" x14ac:dyDescent="0.25"/>
    <row r="141" spans="1:36" hidden="1" x14ac:dyDescent="0.25">
      <c r="A141" t="s">
        <v>297</v>
      </c>
      <c r="B141">
        <v>22</v>
      </c>
      <c r="C141">
        <v>22</v>
      </c>
      <c r="D141">
        <v>22</v>
      </c>
      <c r="E141">
        <v>4</v>
      </c>
      <c r="F141">
        <v>18</v>
      </c>
      <c r="G141">
        <v>1</v>
      </c>
      <c r="H141">
        <v>71</v>
      </c>
      <c r="I141">
        <v>135</v>
      </c>
      <c r="J141">
        <v>90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5</v>
      </c>
      <c r="U141">
        <v>0</v>
      </c>
      <c r="V141">
        <v>0</v>
      </c>
      <c r="W141">
        <v>64</v>
      </c>
      <c r="X141">
        <v>255</v>
      </c>
      <c r="Y141">
        <v>70</v>
      </c>
      <c r="Z141">
        <v>0</v>
      </c>
    </row>
    <row r="142" spans="1:36" hidden="1" x14ac:dyDescent="0.25">
      <c r="A142" t="s">
        <v>297</v>
      </c>
      <c r="B142">
        <v>22</v>
      </c>
      <c r="C142">
        <v>22</v>
      </c>
      <c r="D142">
        <v>22</v>
      </c>
      <c r="E142">
        <v>4</v>
      </c>
      <c r="F142">
        <v>18</v>
      </c>
      <c r="G142">
        <v>1</v>
      </c>
      <c r="H142">
        <v>71</v>
      </c>
      <c r="I142">
        <v>135</v>
      </c>
      <c r="J142">
        <v>90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64</v>
      </c>
      <c r="X142">
        <v>255</v>
      </c>
      <c r="Y142">
        <v>70</v>
      </c>
      <c r="Z142">
        <v>0</v>
      </c>
    </row>
    <row r="143" spans="1:36" hidden="1" x14ac:dyDescent="0.25">
      <c r="A143" t="s">
        <v>297</v>
      </c>
      <c r="B143">
        <v>22</v>
      </c>
      <c r="C143">
        <v>22</v>
      </c>
      <c r="D143">
        <v>22</v>
      </c>
      <c r="E143">
        <v>4</v>
      </c>
      <c r="F143">
        <v>18</v>
      </c>
      <c r="G143">
        <v>1</v>
      </c>
      <c r="H143">
        <v>71</v>
      </c>
      <c r="I143">
        <v>135</v>
      </c>
      <c r="J143">
        <v>90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5</v>
      </c>
      <c r="U143">
        <v>0</v>
      </c>
      <c r="V143">
        <v>0</v>
      </c>
      <c r="W143">
        <v>64</v>
      </c>
      <c r="X143">
        <v>255</v>
      </c>
      <c r="Y143">
        <v>70</v>
      </c>
      <c r="Z143">
        <v>0</v>
      </c>
    </row>
    <row r="144" spans="1:36" hidden="1" x14ac:dyDescent="0.25"/>
    <row r="145" spans="1:36" hidden="1" x14ac:dyDescent="0.25">
      <c r="A145" t="s">
        <v>272</v>
      </c>
    </row>
    <row r="146" spans="1:36" hidden="1" x14ac:dyDescent="0.25"/>
    <row r="147" spans="1:36" hidden="1" x14ac:dyDescent="0.25">
      <c r="A147" t="s">
        <v>297</v>
      </c>
      <c r="B147">
        <v>22</v>
      </c>
      <c r="C147">
        <v>22</v>
      </c>
      <c r="D147">
        <v>22</v>
      </c>
      <c r="E147">
        <v>4</v>
      </c>
      <c r="F147">
        <v>18</v>
      </c>
      <c r="G147">
        <v>1</v>
      </c>
      <c r="H147">
        <v>71</v>
      </c>
      <c r="I147">
        <v>135</v>
      </c>
      <c r="J147">
        <v>90</v>
      </c>
      <c r="K147">
        <v>0</v>
      </c>
      <c r="L147">
        <v>63</v>
      </c>
      <c r="M147">
        <v>217</v>
      </c>
      <c r="N147">
        <v>153</v>
      </c>
      <c r="O147">
        <v>153</v>
      </c>
      <c r="P147">
        <v>65</v>
      </c>
      <c r="Q147">
        <v>112</v>
      </c>
      <c r="R147">
        <v>0</v>
      </c>
      <c r="S147">
        <v>0</v>
      </c>
      <c r="T147">
        <v>5</v>
      </c>
      <c r="U147">
        <v>0</v>
      </c>
      <c r="V147">
        <v>0</v>
      </c>
      <c r="W147">
        <v>59</v>
      </c>
      <c r="X147">
        <v>255</v>
      </c>
      <c r="Y147">
        <v>70</v>
      </c>
      <c r="Z147" t="s">
        <v>296</v>
      </c>
      <c r="AA147">
        <f t="shared" ref="AA147:AA149" si="150">SUM(E147:S147)</f>
        <v>1082</v>
      </c>
      <c r="AB147">
        <f t="shared" ref="AB147:AB149" si="151">MOD(AA147,$AB$23) + 1 - FLOOR(AA147/255,1)</f>
        <v>59</v>
      </c>
      <c r="AC147">
        <f t="shared" ref="AC147:AC149" si="152">W147-AB147</f>
        <v>0</v>
      </c>
      <c r="AD147">
        <f t="shared" ref="AD147:AD149" si="153">64/(127^2) * 4^(L147-63) * (127 + M147)</f>
        <v>1.36499472998946</v>
      </c>
      <c r="AE147" s="5" t="e">
        <f t="shared" ref="AE147:AE149" si="154">(AD147-Z147)/Z147</f>
        <v>#VALUE!</v>
      </c>
    </row>
    <row r="148" spans="1:36" hidden="1" x14ac:dyDescent="0.25">
      <c r="A148" t="s">
        <v>297</v>
      </c>
      <c r="B148">
        <v>22</v>
      </c>
      <c r="C148">
        <v>22</v>
      </c>
      <c r="D148">
        <v>22</v>
      </c>
      <c r="E148">
        <v>4</v>
      </c>
      <c r="F148">
        <v>18</v>
      </c>
      <c r="G148">
        <v>1</v>
      </c>
      <c r="H148">
        <v>71</v>
      </c>
      <c r="I148">
        <v>135</v>
      </c>
      <c r="J148">
        <v>90</v>
      </c>
      <c r="K148">
        <v>0</v>
      </c>
      <c r="L148">
        <v>63</v>
      </c>
      <c r="M148">
        <v>217</v>
      </c>
      <c r="N148">
        <v>153</v>
      </c>
      <c r="O148">
        <v>153</v>
      </c>
      <c r="P148">
        <v>65</v>
      </c>
      <c r="Q148">
        <v>112</v>
      </c>
      <c r="R148">
        <v>0</v>
      </c>
      <c r="S148">
        <v>0</v>
      </c>
      <c r="T148">
        <v>5</v>
      </c>
      <c r="U148">
        <v>0</v>
      </c>
      <c r="V148">
        <v>0</v>
      </c>
      <c r="W148">
        <v>59</v>
      </c>
      <c r="X148">
        <v>255</v>
      </c>
      <c r="Y148">
        <v>70</v>
      </c>
      <c r="Z148" t="s">
        <v>296</v>
      </c>
      <c r="AA148">
        <f t="shared" si="150"/>
        <v>1082</v>
      </c>
      <c r="AB148">
        <f t="shared" si="151"/>
        <v>59</v>
      </c>
      <c r="AC148">
        <f t="shared" si="152"/>
        <v>0</v>
      </c>
      <c r="AD148">
        <f t="shared" si="153"/>
        <v>1.36499472998946</v>
      </c>
      <c r="AE148" s="5" t="e">
        <f t="shared" si="154"/>
        <v>#VALUE!</v>
      </c>
    </row>
    <row r="149" spans="1:36" hidden="1" x14ac:dyDescent="0.25">
      <c r="A149" t="s">
        <v>297</v>
      </c>
      <c r="B149">
        <v>22</v>
      </c>
      <c r="C149">
        <v>22</v>
      </c>
      <c r="D149">
        <v>22</v>
      </c>
      <c r="E149">
        <v>4</v>
      </c>
      <c r="F149">
        <v>18</v>
      </c>
      <c r="G149">
        <v>1</v>
      </c>
      <c r="H149">
        <v>71</v>
      </c>
      <c r="I149">
        <v>135</v>
      </c>
      <c r="J149">
        <v>90</v>
      </c>
      <c r="K149">
        <v>0</v>
      </c>
      <c r="L149">
        <v>63</v>
      </c>
      <c r="M149">
        <v>217</v>
      </c>
      <c r="N149">
        <v>153</v>
      </c>
      <c r="O149">
        <v>153</v>
      </c>
      <c r="P149">
        <v>65</v>
      </c>
      <c r="Q149">
        <v>112</v>
      </c>
      <c r="R149">
        <v>0</v>
      </c>
      <c r="S149">
        <v>0</v>
      </c>
      <c r="T149">
        <v>5</v>
      </c>
      <c r="U149">
        <v>0</v>
      </c>
      <c r="V149">
        <v>0</v>
      </c>
      <c r="W149">
        <v>59</v>
      </c>
      <c r="X149">
        <v>255</v>
      </c>
      <c r="Y149">
        <v>70</v>
      </c>
      <c r="Z149" t="s">
        <v>296</v>
      </c>
      <c r="AA149">
        <f t="shared" si="150"/>
        <v>1082</v>
      </c>
      <c r="AB149">
        <f t="shared" si="151"/>
        <v>59</v>
      </c>
      <c r="AC149">
        <f t="shared" si="152"/>
        <v>0</v>
      </c>
      <c r="AD149">
        <f t="shared" si="153"/>
        <v>1.36499472998946</v>
      </c>
      <c r="AE149" s="5" t="e">
        <f t="shared" si="154"/>
        <v>#VALUE!</v>
      </c>
    </row>
    <row r="150" spans="1:36" hidden="1" x14ac:dyDescent="0.25"/>
    <row r="151" spans="1:36" hidden="1" x14ac:dyDescent="0.25">
      <c r="A151" t="s">
        <v>274</v>
      </c>
    </row>
    <row r="152" spans="1:36" hidden="1" x14ac:dyDescent="0.25"/>
    <row r="153" spans="1:36" x14ac:dyDescent="0.25">
      <c r="A153" t="s">
        <v>297</v>
      </c>
      <c r="B153">
        <v>22</v>
      </c>
      <c r="C153">
        <v>22</v>
      </c>
      <c r="D153">
        <v>22</v>
      </c>
      <c r="E153">
        <v>4</v>
      </c>
      <c r="F153">
        <v>18</v>
      </c>
      <c r="G153">
        <v>1</v>
      </c>
      <c r="H153">
        <v>71</v>
      </c>
      <c r="I153">
        <v>135</v>
      </c>
      <c r="J153">
        <v>140</v>
      </c>
      <c r="K153">
        <v>0</v>
      </c>
      <c r="L153">
        <v>64</v>
      </c>
      <c r="M153">
        <v>176</v>
      </c>
      <c r="N153">
        <v>0</v>
      </c>
      <c r="O153">
        <v>0</v>
      </c>
      <c r="P153">
        <v>65</v>
      </c>
      <c r="Q153">
        <v>208</v>
      </c>
      <c r="R153">
        <v>0</v>
      </c>
      <c r="S153">
        <v>0</v>
      </c>
      <c r="T153">
        <v>5</v>
      </c>
      <c r="U153">
        <v>0</v>
      </c>
      <c r="V153">
        <v>0</v>
      </c>
      <c r="W153">
        <v>115</v>
      </c>
      <c r="X153">
        <v>255</v>
      </c>
      <c r="Y153">
        <v>70</v>
      </c>
      <c r="Z153">
        <v>5.5</v>
      </c>
      <c r="AA153">
        <f t="shared" ref="AA153:AA155" si="155">SUM(E153:S153)</f>
        <v>882</v>
      </c>
      <c r="AB153">
        <f t="shared" ref="AB153:AB155" si="156">MOD(AA153,$AB$23) + 1 - FLOOR(AA153/255,1)</f>
        <v>115</v>
      </c>
      <c r="AC153">
        <f t="shared" ref="AC153:AC155" si="157">W153-AB153</f>
        <v>0</v>
      </c>
      <c r="AD153">
        <f t="shared" ref="AD153:AD155" si="158">64/(127^2) * 4^(L153-63) * (127 + M153 + 0.1 * N153)</f>
        <v>4.8092256184512374</v>
      </c>
      <c r="AE153" s="5">
        <f t="shared" ref="AE153:AE155" si="159">(AD153-Z153)/Z153</f>
        <v>-0.12559534209977502</v>
      </c>
      <c r="AF153">
        <f t="shared" ref="AF153:AF155" si="160">SUM(F153:V153)</f>
        <v>883</v>
      </c>
      <c r="AG153">
        <f t="shared" ref="AG153:AG155" si="161">MOD(AF153,255)</f>
        <v>118</v>
      </c>
      <c r="AH153">
        <f t="shared" ref="AH153:AH155" si="162">FLOOR(AF153/255,1)</f>
        <v>3</v>
      </c>
      <c r="AI153">
        <f t="shared" ref="AI153:AI155" si="163">AG153-AH153</f>
        <v>115</v>
      </c>
      <c r="AJ153">
        <f t="shared" ref="AJ153:AJ155" si="164">AB153-AI153</f>
        <v>0</v>
      </c>
    </row>
    <row r="154" spans="1:36" x14ac:dyDescent="0.25">
      <c r="A154" t="s">
        <v>297</v>
      </c>
      <c r="B154">
        <v>22</v>
      </c>
      <c r="C154">
        <v>22</v>
      </c>
      <c r="D154">
        <v>22</v>
      </c>
      <c r="E154">
        <v>4</v>
      </c>
      <c r="F154">
        <v>18</v>
      </c>
      <c r="G154">
        <v>1</v>
      </c>
      <c r="H154">
        <v>71</v>
      </c>
      <c r="I154">
        <v>135</v>
      </c>
      <c r="J154">
        <v>140</v>
      </c>
      <c r="K154">
        <v>0</v>
      </c>
      <c r="L154">
        <v>64</v>
      </c>
      <c r="M154">
        <v>176</v>
      </c>
      <c r="N154">
        <v>0</v>
      </c>
      <c r="O154">
        <v>0</v>
      </c>
      <c r="P154">
        <v>65</v>
      </c>
      <c r="Q154">
        <v>208</v>
      </c>
      <c r="R154">
        <v>0</v>
      </c>
      <c r="S154">
        <v>0</v>
      </c>
      <c r="T154">
        <v>5</v>
      </c>
      <c r="U154">
        <v>0</v>
      </c>
      <c r="V154">
        <v>0</v>
      </c>
      <c r="W154">
        <v>115</v>
      </c>
      <c r="X154">
        <v>255</v>
      </c>
      <c r="Y154">
        <v>70</v>
      </c>
      <c r="Z154">
        <v>5.5</v>
      </c>
      <c r="AA154">
        <f t="shared" si="155"/>
        <v>882</v>
      </c>
      <c r="AB154">
        <f t="shared" si="156"/>
        <v>115</v>
      </c>
      <c r="AC154">
        <f t="shared" si="157"/>
        <v>0</v>
      </c>
      <c r="AD154">
        <f t="shared" si="158"/>
        <v>4.8092256184512374</v>
      </c>
      <c r="AE154" s="5">
        <f t="shared" si="159"/>
        <v>-0.12559534209977502</v>
      </c>
      <c r="AF154">
        <f t="shared" si="160"/>
        <v>883</v>
      </c>
      <c r="AG154">
        <f t="shared" si="161"/>
        <v>118</v>
      </c>
      <c r="AH154">
        <f t="shared" si="162"/>
        <v>3</v>
      </c>
      <c r="AI154">
        <f t="shared" si="163"/>
        <v>115</v>
      </c>
      <c r="AJ154">
        <f t="shared" si="164"/>
        <v>0</v>
      </c>
    </row>
    <row r="155" spans="1:36" x14ac:dyDescent="0.25">
      <c r="A155" t="s">
        <v>297</v>
      </c>
      <c r="B155">
        <v>22</v>
      </c>
      <c r="C155">
        <v>22</v>
      </c>
      <c r="D155">
        <v>22</v>
      </c>
      <c r="E155">
        <v>4</v>
      </c>
      <c r="F155">
        <v>18</v>
      </c>
      <c r="G155">
        <v>1</v>
      </c>
      <c r="H155">
        <v>71</v>
      </c>
      <c r="I155">
        <v>135</v>
      </c>
      <c r="J155">
        <v>140</v>
      </c>
      <c r="K155">
        <v>0</v>
      </c>
      <c r="L155">
        <v>64</v>
      </c>
      <c r="M155">
        <v>176</v>
      </c>
      <c r="N155">
        <v>0</v>
      </c>
      <c r="O155">
        <v>0</v>
      </c>
      <c r="P155">
        <v>65</v>
      </c>
      <c r="Q155">
        <v>208</v>
      </c>
      <c r="R155">
        <v>0</v>
      </c>
      <c r="S155">
        <v>0</v>
      </c>
      <c r="T155">
        <v>5</v>
      </c>
      <c r="U155">
        <v>0</v>
      </c>
      <c r="V155">
        <v>0</v>
      </c>
      <c r="W155">
        <v>115</v>
      </c>
      <c r="X155">
        <v>255</v>
      </c>
      <c r="Y155">
        <v>70</v>
      </c>
      <c r="Z155">
        <v>5.5</v>
      </c>
      <c r="AA155">
        <f t="shared" si="155"/>
        <v>882</v>
      </c>
      <c r="AB155">
        <f t="shared" si="156"/>
        <v>115</v>
      </c>
      <c r="AC155">
        <f t="shared" si="157"/>
        <v>0</v>
      </c>
      <c r="AD155">
        <f t="shared" si="158"/>
        <v>4.8092256184512374</v>
      </c>
      <c r="AE155" s="5">
        <f t="shared" si="159"/>
        <v>-0.12559534209977502</v>
      </c>
      <c r="AF155">
        <f t="shared" si="160"/>
        <v>883</v>
      </c>
      <c r="AG155">
        <f t="shared" si="161"/>
        <v>118</v>
      </c>
      <c r="AH155">
        <f t="shared" si="162"/>
        <v>3</v>
      </c>
      <c r="AI155">
        <f t="shared" si="163"/>
        <v>115</v>
      </c>
      <c r="AJ155">
        <f t="shared" si="164"/>
        <v>0</v>
      </c>
    </row>
    <row r="156" spans="1:36" hidden="1" x14ac:dyDescent="0.25"/>
    <row r="157" spans="1:36" hidden="1" x14ac:dyDescent="0.25">
      <c r="A157" t="s">
        <v>330</v>
      </c>
      <c r="B157" t="s">
        <v>331</v>
      </c>
    </row>
    <row r="158" spans="1:36" hidden="1" x14ac:dyDescent="0.25"/>
    <row r="159" spans="1:36" hidden="1" x14ac:dyDescent="0.25">
      <c r="A159" t="s">
        <v>297</v>
      </c>
      <c r="B159">
        <v>22</v>
      </c>
      <c r="C159">
        <v>22</v>
      </c>
      <c r="D159">
        <v>22</v>
      </c>
      <c r="E159">
        <v>4</v>
      </c>
      <c r="F159">
        <v>18</v>
      </c>
      <c r="G159">
        <v>1</v>
      </c>
      <c r="H159">
        <v>71</v>
      </c>
      <c r="I159">
        <v>135</v>
      </c>
      <c r="J159">
        <v>140</v>
      </c>
      <c r="K159">
        <v>0</v>
      </c>
      <c r="L159">
        <v>65</v>
      </c>
      <c r="M159">
        <v>48</v>
      </c>
      <c r="N159">
        <v>0</v>
      </c>
      <c r="O159">
        <v>0</v>
      </c>
      <c r="P159">
        <v>66</v>
      </c>
      <c r="Q159">
        <v>20</v>
      </c>
      <c r="R159">
        <v>0</v>
      </c>
      <c r="S159">
        <v>0</v>
      </c>
      <c r="T159">
        <v>5</v>
      </c>
      <c r="U159">
        <v>0</v>
      </c>
      <c r="V159">
        <v>0</v>
      </c>
      <c r="W159">
        <v>57</v>
      </c>
      <c r="X159">
        <v>255</v>
      </c>
      <c r="Y159">
        <v>70</v>
      </c>
      <c r="Z159" t="s">
        <v>296</v>
      </c>
      <c r="AA159">
        <f t="shared" ref="AA159:AA161" si="165">SUM(E159:S159)</f>
        <v>568</v>
      </c>
      <c r="AB159">
        <f t="shared" ref="AB159:AB161" si="166">MOD(AA159,$AB$23) + 1 - FLOOR(AA159/255,1)</f>
        <v>57</v>
      </c>
      <c r="AC159">
        <f t="shared" ref="AC159:AC161" si="167">W159-AB159</f>
        <v>0</v>
      </c>
      <c r="AD159">
        <f t="shared" ref="AD159:AD161" si="168">64/(127^2) * 4^(L159-63) * (127 + M159)</f>
        <v>11.110422220844443</v>
      </c>
      <c r="AE159" s="5" t="e">
        <f t="shared" ref="AE159:AE161" si="169">(AD159-Z159)/Z159</f>
        <v>#VALUE!</v>
      </c>
    </row>
    <row r="160" spans="1:36" hidden="1" x14ac:dyDescent="0.25">
      <c r="A160" t="s">
        <v>297</v>
      </c>
      <c r="B160">
        <v>22</v>
      </c>
      <c r="C160">
        <v>22</v>
      </c>
      <c r="D160">
        <v>22</v>
      </c>
      <c r="E160">
        <v>4</v>
      </c>
      <c r="F160">
        <v>18</v>
      </c>
      <c r="G160">
        <v>1</v>
      </c>
      <c r="H160">
        <v>71</v>
      </c>
      <c r="I160">
        <v>135</v>
      </c>
      <c r="J160">
        <v>140</v>
      </c>
      <c r="K160">
        <v>0</v>
      </c>
      <c r="L160">
        <v>65</v>
      </c>
      <c r="M160">
        <v>48</v>
      </c>
      <c r="N160">
        <v>0</v>
      </c>
      <c r="O160">
        <v>0</v>
      </c>
      <c r="P160">
        <v>66</v>
      </c>
      <c r="Q160">
        <v>20</v>
      </c>
      <c r="R160">
        <v>0</v>
      </c>
      <c r="S160">
        <v>0</v>
      </c>
      <c r="T160">
        <v>5</v>
      </c>
      <c r="U160">
        <v>0</v>
      </c>
      <c r="V160">
        <v>0</v>
      </c>
      <c r="W160">
        <v>57</v>
      </c>
      <c r="X160">
        <v>255</v>
      </c>
      <c r="Y160">
        <v>70</v>
      </c>
      <c r="Z160" t="s">
        <v>296</v>
      </c>
      <c r="AA160">
        <f t="shared" si="165"/>
        <v>568</v>
      </c>
      <c r="AB160">
        <f t="shared" si="166"/>
        <v>57</v>
      </c>
      <c r="AC160">
        <f t="shared" si="167"/>
        <v>0</v>
      </c>
      <c r="AD160">
        <f t="shared" si="168"/>
        <v>11.110422220844443</v>
      </c>
      <c r="AE160" s="5" t="e">
        <f t="shared" si="169"/>
        <v>#VALUE!</v>
      </c>
    </row>
    <row r="161" spans="1:36" hidden="1" x14ac:dyDescent="0.25">
      <c r="A161" t="s">
        <v>297</v>
      </c>
      <c r="B161">
        <v>22</v>
      </c>
      <c r="C161">
        <v>22</v>
      </c>
      <c r="D161">
        <v>22</v>
      </c>
      <c r="E161">
        <v>4</v>
      </c>
      <c r="F161">
        <v>18</v>
      </c>
      <c r="G161">
        <v>1</v>
      </c>
      <c r="H161">
        <v>71</v>
      </c>
      <c r="I161">
        <v>135</v>
      </c>
      <c r="J161">
        <v>140</v>
      </c>
      <c r="K161">
        <v>0</v>
      </c>
      <c r="L161">
        <v>65</v>
      </c>
      <c r="M161">
        <v>48</v>
      </c>
      <c r="N161">
        <v>0</v>
      </c>
      <c r="O161">
        <v>0</v>
      </c>
      <c r="P161">
        <v>66</v>
      </c>
      <c r="Q161">
        <v>20</v>
      </c>
      <c r="R161">
        <v>0</v>
      </c>
      <c r="S161">
        <v>0</v>
      </c>
      <c r="T161">
        <v>5</v>
      </c>
      <c r="U161">
        <v>0</v>
      </c>
      <c r="V161">
        <v>0</v>
      </c>
      <c r="W161">
        <v>57</v>
      </c>
      <c r="X161">
        <v>255</v>
      </c>
      <c r="Y161">
        <v>70</v>
      </c>
      <c r="Z161" t="s">
        <v>296</v>
      </c>
      <c r="AA161">
        <f t="shared" si="165"/>
        <v>568</v>
      </c>
      <c r="AB161">
        <f t="shared" si="166"/>
        <v>57</v>
      </c>
      <c r="AC161">
        <f t="shared" si="167"/>
        <v>0</v>
      </c>
      <c r="AD161">
        <f t="shared" si="168"/>
        <v>11.110422220844443</v>
      </c>
      <c r="AE161" s="5" t="e">
        <f t="shared" si="169"/>
        <v>#VALUE!</v>
      </c>
    </row>
    <row r="162" spans="1:36" hidden="1" x14ac:dyDescent="0.25"/>
    <row r="163" spans="1:36" hidden="1" x14ac:dyDescent="0.25">
      <c r="A163" t="s">
        <v>332</v>
      </c>
      <c r="B163" t="s">
        <v>331</v>
      </c>
    </row>
    <row r="164" spans="1:36" hidden="1" x14ac:dyDescent="0.25"/>
    <row r="165" spans="1:36" hidden="1" x14ac:dyDescent="0.25">
      <c r="A165" t="s">
        <v>297</v>
      </c>
      <c r="B165">
        <v>22</v>
      </c>
      <c r="C165">
        <v>22</v>
      </c>
      <c r="D165">
        <v>22</v>
      </c>
      <c r="E165">
        <v>4</v>
      </c>
      <c r="F165">
        <v>18</v>
      </c>
      <c r="G165">
        <v>1</v>
      </c>
      <c r="H165">
        <v>71</v>
      </c>
      <c r="I165">
        <v>135</v>
      </c>
      <c r="J165">
        <v>140</v>
      </c>
      <c r="K165">
        <v>0</v>
      </c>
      <c r="L165">
        <v>65</v>
      </c>
      <c r="M165">
        <v>153</v>
      </c>
      <c r="N165">
        <v>153</v>
      </c>
      <c r="O165">
        <v>153</v>
      </c>
      <c r="P165">
        <v>66</v>
      </c>
      <c r="Q165">
        <v>68</v>
      </c>
      <c r="R165">
        <v>0</v>
      </c>
      <c r="S165">
        <v>0</v>
      </c>
      <c r="T165">
        <v>5</v>
      </c>
      <c r="U165">
        <v>0</v>
      </c>
      <c r="V165">
        <v>0</v>
      </c>
      <c r="W165">
        <v>4</v>
      </c>
      <c r="X165">
        <v>255</v>
      </c>
      <c r="Y165">
        <v>70</v>
      </c>
      <c r="Z165" t="s">
        <v>296</v>
      </c>
      <c r="AA165">
        <f t="shared" ref="AA165:AA167" si="170">SUM(E165:S165)</f>
        <v>1027</v>
      </c>
      <c r="AB165">
        <f t="shared" ref="AB165:AB167" si="171">MOD(AA165,$AB$23) + 1 - FLOOR(AA165/255,1)</f>
        <v>4</v>
      </c>
      <c r="AC165">
        <f t="shared" ref="AC165:AC167" si="172">W165-AB165</f>
        <v>0</v>
      </c>
      <c r="AD165">
        <f t="shared" ref="AD165:AD167" si="173">64/(127^2) * 4^(L165-63) * (127 + M165)</f>
        <v>17.776675553351108</v>
      </c>
      <c r="AE165" s="5" t="e">
        <f t="shared" ref="AE165:AE167" si="174">(AD165-Z165)/Z165</f>
        <v>#VALUE!</v>
      </c>
    </row>
    <row r="166" spans="1:36" hidden="1" x14ac:dyDescent="0.25">
      <c r="A166" t="s">
        <v>297</v>
      </c>
      <c r="B166">
        <v>22</v>
      </c>
      <c r="C166">
        <v>22</v>
      </c>
      <c r="D166">
        <v>22</v>
      </c>
      <c r="E166">
        <v>4</v>
      </c>
      <c r="F166">
        <v>18</v>
      </c>
      <c r="G166">
        <v>1</v>
      </c>
      <c r="H166">
        <v>71</v>
      </c>
      <c r="I166">
        <v>135</v>
      </c>
      <c r="J166">
        <v>140</v>
      </c>
      <c r="K166">
        <v>0</v>
      </c>
      <c r="L166">
        <v>65</v>
      </c>
      <c r="M166">
        <v>153</v>
      </c>
      <c r="N166">
        <v>153</v>
      </c>
      <c r="O166">
        <v>153</v>
      </c>
      <c r="P166">
        <v>66</v>
      </c>
      <c r="Q166">
        <v>68</v>
      </c>
      <c r="R166">
        <v>0</v>
      </c>
      <c r="S166">
        <v>0</v>
      </c>
      <c r="T166">
        <v>5</v>
      </c>
      <c r="U166">
        <v>0</v>
      </c>
      <c r="V166">
        <v>0</v>
      </c>
      <c r="W166">
        <v>4</v>
      </c>
      <c r="X166">
        <v>255</v>
      </c>
      <c r="Y166">
        <v>70</v>
      </c>
      <c r="Z166" t="s">
        <v>296</v>
      </c>
      <c r="AA166">
        <f t="shared" si="170"/>
        <v>1027</v>
      </c>
      <c r="AB166">
        <f t="shared" si="171"/>
        <v>4</v>
      </c>
      <c r="AC166">
        <f t="shared" si="172"/>
        <v>0</v>
      </c>
      <c r="AD166">
        <f t="shared" si="173"/>
        <v>17.776675553351108</v>
      </c>
      <c r="AE166" s="5" t="e">
        <f t="shared" si="174"/>
        <v>#VALUE!</v>
      </c>
    </row>
    <row r="167" spans="1:36" hidden="1" x14ac:dyDescent="0.25">
      <c r="A167" t="s">
        <v>297</v>
      </c>
      <c r="B167">
        <v>22</v>
      </c>
      <c r="C167">
        <v>22</v>
      </c>
      <c r="D167">
        <v>22</v>
      </c>
      <c r="E167">
        <v>4</v>
      </c>
      <c r="F167">
        <v>18</v>
      </c>
      <c r="G167">
        <v>1</v>
      </c>
      <c r="H167">
        <v>71</v>
      </c>
      <c r="I167">
        <v>135</v>
      </c>
      <c r="J167">
        <v>140</v>
      </c>
      <c r="K167">
        <v>0</v>
      </c>
      <c r="L167">
        <v>65</v>
      </c>
      <c r="M167">
        <v>153</v>
      </c>
      <c r="N167">
        <v>153</v>
      </c>
      <c r="O167">
        <v>153</v>
      </c>
      <c r="P167">
        <v>66</v>
      </c>
      <c r="Q167">
        <v>68</v>
      </c>
      <c r="R167">
        <v>0</v>
      </c>
      <c r="S167">
        <v>0</v>
      </c>
      <c r="T167">
        <v>5</v>
      </c>
      <c r="U167">
        <v>0</v>
      </c>
      <c r="V167">
        <v>0</v>
      </c>
      <c r="W167">
        <v>4</v>
      </c>
      <c r="X167">
        <v>255</v>
      </c>
      <c r="Y167">
        <v>70</v>
      </c>
      <c r="Z167" t="s">
        <v>296</v>
      </c>
      <c r="AA167">
        <f t="shared" si="170"/>
        <v>1027</v>
      </c>
      <c r="AB167">
        <f t="shared" si="171"/>
        <v>4</v>
      </c>
      <c r="AC167">
        <f t="shared" si="172"/>
        <v>0</v>
      </c>
      <c r="AD167">
        <f t="shared" si="173"/>
        <v>17.776675553351108</v>
      </c>
      <c r="AE167" s="5" t="e">
        <f t="shared" si="174"/>
        <v>#VALUE!</v>
      </c>
    </row>
    <row r="168" spans="1:36" hidden="1" x14ac:dyDescent="0.25"/>
    <row r="169" spans="1:36" hidden="1" x14ac:dyDescent="0.25">
      <c r="A169" t="s">
        <v>280</v>
      </c>
    </row>
    <row r="170" spans="1:36" hidden="1" x14ac:dyDescent="0.25"/>
    <row r="171" spans="1:36" x14ac:dyDescent="0.25">
      <c r="A171" t="s">
        <v>297</v>
      </c>
      <c r="B171">
        <v>22</v>
      </c>
      <c r="C171">
        <v>22</v>
      </c>
      <c r="D171">
        <v>22</v>
      </c>
      <c r="E171">
        <v>4</v>
      </c>
      <c r="F171">
        <v>18</v>
      </c>
      <c r="G171">
        <v>1</v>
      </c>
      <c r="H171">
        <v>71</v>
      </c>
      <c r="I171">
        <v>135</v>
      </c>
      <c r="J171">
        <v>190</v>
      </c>
      <c r="K171">
        <v>0</v>
      </c>
      <c r="L171">
        <v>65</v>
      </c>
      <c r="M171">
        <v>224</v>
      </c>
      <c r="N171">
        <v>0</v>
      </c>
      <c r="O171">
        <v>0</v>
      </c>
      <c r="P171">
        <v>66</v>
      </c>
      <c r="Q171">
        <v>112</v>
      </c>
      <c r="R171">
        <v>0</v>
      </c>
      <c r="S171">
        <v>0</v>
      </c>
      <c r="T171">
        <v>5</v>
      </c>
      <c r="U171">
        <v>0</v>
      </c>
      <c r="V171">
        <v>0</v>
      </c>
      <c r="W171">
        <v>119</v>
      </c>
      <c r="X171">
        <v>255</v>
      </c>
      <c r="Y171">
        <v>70</v>
      </c>
      <c r="Z171">
        <v>28</v>
      </c>
      <c r="AA171">
        <f t="shared" ref="AA171:AA173" si="175">SUM(E171:S171)</f>
        <v>886</v>
      </c>
      <c r="AB171">
        <f t="shared" ref="AB171:AB173" si="176">MOD(AA171,$AB$23) + 1 - FLOOR(AA171/255,1)</f>
        <v>119</v>
      </c>
      <c r="AC171">
        <f t="shared" ref="AC171:AC173" si="177">W171-AB171</f>
        <v>0</v>
      </c>
      <c r="AD171">
        <f t="shared" ref="AD171:AD173" si="178">64/(127^2) * 4^(L171-63) * (127 + M171 + 0.1 * N171)</f>
        <v>22.284332568665139</v>
      </c>
      <c r="AE171" s="5">
        <f t="shared" ref="AE171:AE173" si="179">(AD171-Z171)/Z171</f>
        <v>-0.20413097969053076</v>
      </c>
      <c r="AF171">
        <f t="shared" ref="AF171:AF173" si="180">SUM(F171:V171)</f>
        <v>887</v>
      </c>
      <c r="AG171">
        <f t="shared" ref="AG171:AG173" si="181">MOD(AF171,255)</f>
        <v>122</v>
      </c>
      <c r="AH171">
        <f t="shared" ref="AH171:AH173" si="182">FLOOR(AF171/255,1)</f>
        <v>3</v>
      </c>
      <c r="AI171">
        <f t="shared" ref="AI171:AI173" si="183">AG171-AH171</f>
        <v>119</v>
      </c>
      <c r="AJ171">
        <f t="shared" ref="AJ171:AJ173" si="184">AB171-AI171</f>
        <v>0</v>
      </c>
    </row>
    <row r="172" spans="1:36" x14ac:dyDescent="0.25">
      <c r="A172" t="s">
        <v>297</v>
      </c>
      <c r="B172">
        <v>22</v>
      </c>
      <c r="C172">
        <v>22</v>
      </c>
      <c r="D172">
        <v>22</v>
      </c>
      <c r="E172">
        <v>4</v>
      </c>
      <c r="F172">
        <v>18</v>
      </c>
      <c r="G172">
        <v>1</v>
      </c>
      <c r="H172">
        <v>71</v>
      </c>
      <c r="I172">
        <v>135</v>
      </c>
      <c r="J172">
        <v>190</v>
      </c>
      <c r="K172">
        <v>0</v>
      </c>
      <c r="L172">
        <v>65</v>
      </c>
      <c r="M172">
        <v>224</v>
      </c>
      <c r="N172">
        <v>0</v>
      </c>
      <c r="O172">
        <v>0</v>
      </c>
      <c r="P172">
        <v>66</v>
      </c>
      <c r="Q172">
        <v>112</v>
      </c>
      <c r="R172">
        <v>0</v>
      </c>
      <c r="S172">
        <v>0</v>
      </c>
      <c r="T172">
        <v>5</v>
      </c>
      <c r="U172">
        <v>0</v>
      </c>
      <c r="V172">
        <v>0</v>
      </c>
      <c r="W172">
        <v>119</v>
      </c>
      <c r="X172">
        <v>255</v>
      </c>
      <c r="Y172">
        <v>70</v>
      </c>
      <c r="Z172">
        <v>28</v>
      </c>
      <c r="AA172">
        <f t="shared" si="175"/>
        <v>886</v>
      </c>
      <c r="AB172">
        <f t="shared" si="176"/>
        <v>119</v>
      </c>
      <c r="AC172">
        <f t="shared" si="177"/>
        <v>0</v>
      </c>
      <c r="AD172">
        <f t="shared" si="178"/>
        <v>22.284332568665139</v>
      </c>
      <c r="AE172" s="5">
        <f t="shared" si="179"/>
        <v>-0.20413097969053076</v>
      </c>
      <c r="AF172">
        <f t="shared" si="180"/>
        <v>887</v>
      </c>
      <c r="AG172">
        <f t="shared" si="181"/>
        <v>122</v>
      </c>
      <c r="AH172">
        <f t="shared" si="182"/>
        <v>3</v>
      </c>
      <c r="AI172">
        <f t="shared" si="183"/>
        <v>119</v>
      </c>
      <c r="AJ172">
        <f t="shared" si="184"/>
        <v>0</v>
      </c>
    </row>
    <row r="173" spans="1:36" x14ac:dyDescent="0.25">
      <c r="A173" t="s">
        <v>297</v>
      </c>
      <c r="B173">
        <v>22</v>
      </c>
      <c r="C173">
        <v>22</v>
      </c>
      <c r="D173">
        <v>22</v>
      </c>
      <c r="E173">
        <v>4</v>
      </c>
      <c r="F173">
        <v>18</v>
      </c>
      <c r="G173">
        <v>1</v>
      </c>
      <c r="H173">
        <v>71</v>
      </c>
      <c r="I173">
        <v>135</v>
      </c>
      <c r="J173">
        <v>190</v>
      </c>
      <c r="K173">
        <v>0</v>
      </c>
      <c r="L173">
        <v>65</v>
      </c>
      <c r="M173">
        <v>224</v>
      </c>
      <c r="N173">
        <v>0</v>
      </c>
      <c r="O173">
        <v>0</v>
      </c>
      <c r="P173">
        <v>66</v>
      </c>
      <c r="Q173">
        <v>112</v>
      </c>
      <c r="R173">
        <v>0</v>
      </c>
      <c r="S173">
        <v>0</v>
      </c>
      <c r="T173">
        <v>5</v>
      </c>
      <c r="U173">
        <v>0</v>
      </c>
      <c r="V173">
        <v>0</v>
      </c>
      <c r="W173">
        <v>119</v>
      </c>
      <c r="X173">
        <v>255</v>
      </c>
      <c r="Y173">
        <v>70</v>
      </c>
      <c r="Z173">
        <v>28</v>
      </c>
      <c r="AA173">
        <f t="shared" si="175"/>
        <v>886</v>
      </c>
      <c r="AB173">
        <f t="shared" si="176"/>
        <v>119</v>
      </c>
      <c r="AC173">
        <f t="shared" si="177"/>
        <v>0</v>
      </c>
      <c r="AD173">
        <f t="shared" si="178"/>
        <v>22.284332568665139</v>
      </c>
      <c r="AE173" s="5">
        <f t="shared" si="179"/>
        <v>-0.20413097969053076</v>
      </c>
      <c r="AF173">
        <f t="shared" si="180"/>
        <v>887</v>
      </c>
      <c r="AG173">
        <f t="shared" si="181"/>
        <v>122</v>
      </c>
      <c r="AH173">
        <f t="shared" si="182"/>
        <v>3</v>
      </c>
      <c r="AI173">
        <f t="shared" si="183"/>
        <v>119</v>
      </c>
      <c r="AJ173">
        <f t="shared" si="184"/>
        <v>0</v>
      </c>
    </row>
    <row r="174" spans="1:36" hidden="1" x14ac:dyDescent="0.25"/>
    <row r="175" spans="1:36" hidden="1" x14ac:dyDescent="0.25">
      <c r="A175" t="s">
        <v>282</v>
      </c>
    </row>
    <row r="176" spans="1:36" hidden="1" x14ac:dyDescent="0.25"/>
    <row r="177" spans="1:36" x14ac:dyDescent="0.25">
      <c r="A177" t="s">
        <v>297</v>
      </c>
      <c r="B177">
        <v>22</v>
      </c>
      <c r="C177">
        <v>22</v>
      </c>
      <c r="D177">
        <v>22</v>
      </c>
      <c r="E177">
        <v>4</v>
      </c>
      <c r="F177">
        <v>18</v>
      </c>
      <c r="G177">
        <v>1</v>
      </c>
      <c r="H177">
        <v>71</v>
      </c>
      <c r="I177">
        <v>135</v>
      </c>
      <c r="J177">
        <v>190</v>
      </c>
      <c r="K177">
        <v>0</v>
      </c>
      <c r="L177">
        <v>65</v>
      </c>
      <c r="M177">
        <v>241</v>
      </c>
      <c r="N177">
        <v>153</v>
      </c>
      <c r="O177">
        <v>153</v>
      </c>
      <c r="P177">
        <v>66</v>
      </c>
      <c r="Q177">
        <v>120</v>
      </c>
      <c r="R177">
        <v>0</v>
      </c>
      <c r="S177">
        <v>0</v>
      </c>
      <c r="T177">
        <v>5</v>
      </c>
      <c r="U177">
        <v>0</v>
      </c>
      <c r="V177">
        <v>0</v>
      </c>
      <c r="W177">
        <v>194</v>
      </c>
      <c r="X177">
        <v>255</v>
      </c>
      <c r="Y177">
        <v>70</v>
      </c>
      <c r="Z177">
        <v>30.2</v>
      </c>
      <c r="AA177">
        <f t="shared" ref="AA177:AA179" si="185">SUM(E177:S177)</f>
        <v>1217</v>
      </c>
      <c r="AB177">
        <f t="shared" ref="AB177:AB179" si="186">MOD(AA177,$AB$23) + 1 - FLOOR(AA177/255,1)</f>
        <v>194</v>
      </c>
      <c r="AC177">
        <f t="shared" ref="AC177:AC179" si="187">W177-AB177</f>
        <v>0</v>
      </c>
      <c r="AD177">
        <f t="shared" ref="AD177:AD179" si="188">64/(127^2) * 4^(L177-63) * (127 + M177 + 0.1 * N177)</f>
        <v>24.334999069998144</v>
      </c>
      <c r="AE177" s="5">
        <f t="shared" ref="AE177:AE179" si="189">(AD177-Z177)/Z177</f>
        <v>-0.19420532880800845</v>
      </c>
      <c r="AF177">
        <f t="shared" ref="AF177:AF179" si="190">SUM(F177:V177)</f>
        <v>1218</v>
      </c>
      <c r="AG177">
        <f t="shared" ref="AG177:AG179" si="191">MOD(AF177,255)</f>
        <v>198</v>
      </c>
      <c r="AH177">
        <f t="shared" ref="AH177:AH179" si="192">FLOOR(AF177/255,1)</f>
        <v>4</v>
      </c>
      <c r="AI177">
        <f t="shared" ref="AI177:AI179" si="193">AG177-AH177</f>
        <v>194</v>
      </c>
      <c r="AJ177">
        <f t="shared" ref="AJ177:AJ179" si="194">AB177-AI177</f>
        <v>0</v>
      </c>
    </row>
    <row r="178" spans="1:36" x14ac:dyDescent="0.25">
      <c r="A178" t="s">
        <v>297</v>
      </c>
      <c r="B178">
        <v>22</v>
      </c>
      <c r="C178">
        <v>22</v>
      </c>
      <c r="D178">
        <v>22</v>
      </c>
      <c r="E178">
        <v>4</v>
      </c>
      <c r="F178">
        <v>18</v>
      </c>
      <c r="G178">
        <v>1</v>
      </c>
      <c r="H178">
        <v>71</v>
      </c>
      <c r="I178">
        <v>135</v>
      </c>
      <c r="J178">
        <v>190</v>
      </c>
      <c r="K178">
        <v>0</v>
      </c>
      <c r="L178">
        <v>65</v>
      </c>
      <c r="M178">
        <v>241</v>
      </c>
      <c r="N178">
        <v>153</v>
      </c>
      <c r="O178">
        <v>153</v>
      </c>
      <c r="P178">
        <v>66</v>
      </c>
      <c r="Q178">
        <v>120</v>
      </c>
      <c r="R178">
        <v>0</v>
      </c>
      <c r="S178">
        <v>0</v>
      </c>
      <c r="T178">
        <v>5</v>
      </c>
      <c r="U178">
        <v>0</v>
      </c>
      <c r="V178">
        <v>0</v>
      </c>
      <c r="W178">
        <v>194</v>
      </c>
      <c r="X178">
        <v>255</v>
      </c>
      <c r="Y178">
        <v>70</v>
      </c>
      <c r="Z178">
        <v>30.2</v>
      </c>
      <c r="AA178">
        <f t="shared" si="185"/>
        <v>1217</v>
      </c>
      <c r="AB178">
        <f t="shared" si="186"/>
        <v>194</v>
      </c>
      <c r="AC178">
        <f t="shared" si="187"/>
        <v>0</v>
      </c>
      <c r="AD178">
        <f t="shared" si="188"/>
        <v>24.334999069998144</v>
      </c>
      <c r="AE178" s="5">
        <f t="shared" si="189"/>
        <v>-0.19420532880800845</v>
      </c>
      <c r="AF178">
        <f t="shared" si="190"/>
        <v>1218</v>
      </c>
      <c r="AG178">
        <f t="shared" si="191"/>
        <v>198</v>
      </c>
      <c r="AH178">
        <f t="shared" si="192"/>
        <v>4</v>
      </c>
      <c r="AI178">
        <f t="shared" si="193"/>
        <v>194</v>
      </c>
      <c r="AJ178">
        <f t="shared" si="194"/>
        <v>0</v>
      </c>
    </row>
    <row r="179" spans="1:36" x14ac:dyDescent="0.25">
      <c r="A179" t="s">
        <v>297</v>
      </c>
      <c r="B179">
        <v>22</v>
      </c>
      <c r="C179">
        <v>22</v>
      </c>
      <c r="D179">
        <v>22</v>
      </c>
      <c r="E179">
        <v>4</v>
      </c>
      <c r="F179">
        <v>18</v>
      </c>
      <c r="G179">
        <v>1</v>
      </c>
      <c r="H179">
        <v>71</v>
      </c>
      <c r="I179">
        <v>135</v>
      </c>
      <c r="J179">
        <v>190</v>
      </c>
      <c r="K179">
        <v>0</v>
      </c>
      <c r="L179">
        <v>65</v>
      </c>
      <c r="M179">
        <v>241</v>
      </c>
      <c r="N179">
        <v>153</v>
      </c>
      <c r="O179">
        <v>153</v>
      </c>
      <c r="P179">
        <v>66</v>
      </c>
      <c r="Q179">
        <v>120</v>
      </c>
      <c r="R179">
        <v>0</v>
      </c>
      <c r="S179">
        <v>0</v>
      </c>
      <c r="T179">
        <v>5</v>
      </c>
      <c r="U179">
        <v>0</v>
      </c>
      <c r="V179">
        <v>0</v>
      </c>
      <c r="W179">
        <v>194</v>
      </c>
      <c r="X179">
        <v>255</v>
      </c>
      <c r="Y179">
        <v>70</v>
      </c>
      <c r="Z179">
        <v>30.2</v>
      </c>
      <c r="AA179">
        <f t="shared" si="185"/>
        <v>1217</v>
      </c>
      <c r="AB179">
        <f t="shared" si="186"/>
        <v>194</v>
      </c>
      <c r="AC179">
        <f t="shared" si="187"/>
        <v>0</v>
      </c>
      <c r="AD179">
        <f t="shared" si="188"/>
        <v>24.334999069998144</v>
      </c>
      <c r="AE179" s="5">
        <f t="shared" si="189"/>
        <v>-0.19420532880800845</v>
      </c>
      <c r="AF179">
        <f t="shared" si="190"/>
        <v>1218</v>
      </c>
      <c r="AG179">
        <f t="shared" si="191"/>
        <v>198</v>
      </c>
      <c r="AH179">
        <f t="shared" si="192"/>
        <v>4</v>
      </c>
      <c r="AI179">
        <f t="shared" si="193"/>
        <v>194</v>
      </c>
      <c r="AJ179">
        <f t="shared" si="194"/>
        <v>0</v>
      </c>
    </row>
    <row r="180" spans="1:36" hidden="1" x14ac:dyDescent="0.25"/>
    <row r="181" spans="1:36" hidden="1" x14ac:dyDescent="0.25">
      <c r="A181" t="s">
        <v>284</v>
      </c>
    </row>
    <row r="182" spans="1:36" hidden="1" x14ac:dyDescent="0.25"/>
    <row r="183" spans="1:36" x14ac:dyDescent="0.25">
      <c r="A183" t="s">
        <v>297</v>
      </c>
      <c r="B183">
        <v>22</v>
      </c>
      <c r="C183">
        <v>22</v>
      </c>
      <c r="D183">
        <v>22</v>
      </c>
      <c r="E183">
        <v>4</v>
      </c>
      <c r="F183">
        <v>18</v>
      </c>
      <c r="G183">
        <v>1</v>
      </c>
      <c r="H183">
        <v>71</v>
      </c>
      <c r="I183">
        <v>135</v>
      </c>
      <c r="J183">
        <v>240</v>
      </c>
      <c r="K183">
        <v>0</v>
      </c>
      <c r="L183">
        <v>66</v>
      </c>
      <c r="M183">
        <v>70</v>
      </c>
      <c r="N183">
        <v>102</v>
      </c>
      <c r="O183">
        <v>102</v>
      </c>
      <c r="P183">
        <v>66</v>
      </c>
      <c r="Q183">
        <v>160</v>
      </c>
      <c r="R183">
        <v>0</v>
      </c>
      <c r="S183">
        <v>0</v>
      </c>
      <c r="T183">
        <v>5</v>
      </c>
      <c r="U183">
        <v>0</v>
      </c>
      <c r="V183">
        <v>0</v>
      </c>
      <c r="W183">
        <v>12</v>
      </c>
      <c r="X183">
        <v>255</v>
      </c>
      <c r="Y183">
        <v>70</v>
      </c>
      <c r="Z183">
        <v>49.5</v>
      </c>
      <c r="AA183">
        <f t="shared" ref="AA183:AA185" si="195">SUM(E183:S183)</f>
        <v>1035</v>
      </c>
      <c r="AB183">
        <f t="shared" ref="AB183:AB185" si="196">MOD(AA183,$AB$23) + 1 - FLOOR(AA183/255,1)</f>
        <v>12</v>
      </c>
      <c r="AC183">
        <f t="shared" ref="AC183:AC185" si="197">W183-AB183</f>
        <v>0</v>
      </c>
      <c r="AD183">
        <f t="shared" ref="AD183:AD185" si="198">64/(127^2) * 4^(L183-63) * (127 + M183 + 0.1 * N183)</f>
        <v>52.618959637919275</v>
      </c>
      <c r="AE183" s="5">
        <f t="shared" ref="AE183:AE185" si="199">(AD183-Z183)/Z183</f>
        <v>6.3009285614530813E-2</v>
      </c>
      <c r="AF183">
        <f t="shared" ref="AF183:AF185" si="200">SUM(F183:V183)</f>
        <v>1036</v>
      </c>
      <c r="AG183">
        <f t="shared" ref="AG183:AG185" si="201">MOD(AF183,255)</f>
        <v>16</v>
      </c>
      <c r="AH183">
        <f t="shared" ref="AH183:AH185" si="202">FLOOR(AF183/255,1)</f>
        <v>4</v>
      </c>
      <c r="AI183">
        <f t="shared" ref="AI183:AI185" si="203">AG183-AH183</f>
        <v>12</v>
      </c>
      <c r="AJ183">
        <f t="shared" ref="AJ183:AJ185" si="204">AB183-AI183</f>
        <v>0</v>
      </c>
    </row>
    <row r="184" spans="1:36" x14ac:dyDescent="0.25">
      <c r="A184" t="s">
        <v>297</v>
      </c>
      <c r="B184">
        <v>22</v>
      </c>
      <c r="C184">
        <v>22</v>
      </c>
      <c r="D184">
        <v>22</v>
      </c>
      <c r="E184">
        <v>4</v>
      </c>
      <c r="F184">
        <v>18</v>
      </c>
      <c r="G184">
        <v>1</v>
      </c>
      <c r="H184">
        <v>71</v>
      </c>
      <c r="I184">
        <v>135</v>
      </c>
      <c r="J184">
        <v>190</v>
      </c>
      <c r="K184">
        <v>0</v>
      </c>
      <c r="L184">
        <v>66</v>
      </c>
      <c r="M184">
        <v>70</v>
      </c>
      <c r="N184">
        <v>0</v>
      </c>
      <c r="O184">
        <v>0</v>
      </c>
      <c r="P184">
        <v>66</v>
      </c>
      <c r="Q184">
        <v>160</v>
      </c>
      <c r="R184">
        <v>0</v>
      </c>
      <c r="S184">
        <v>0</v>
      </c>
      <c r="T184">
        <v>5</v>
      </c>
      <c r="U184">
        <v>0</v>
      </c>
      <c r="V184">
        <v>0</v>
      </c>
      <c r="W184">
        <v>14</v>
      </c>
      <c r="X184">
        <v>255</v>
      </c>
      <c r="Y184">
        <v>70</v>
      </c>
      <c r="Z184">
        <v>49.5</v>
      </c>
      <c r="AA184">
        <f t="shared" si="195"/>
        <v>781</v>
      </c>
      <c r="AB184">
        <f t="shared" si="196"/>
        <v>14</v>
      </c>
      <c r="AC184">
        <f t="shared" si="197"/>
        <v>0</v>
      </c>
      <c r="AD184">
        <f t="shared" si="198"/>
        <v>50.028644057288119</v>
      </c>
      <c r="AE184" s="5">
        <f t="shared" si="199"/>
        <v>1.0679677925012506E-2</v>
      </c>
      <c r="AF184">
        <f t="shared" si="200"/>
        <v>782</v>
      </c>
      <c r="AG184">
        <f t="shared" si="201"/>
        <v>17</v>
      </c>
      <c r="AH184">
        <f t="shared" si="202"/>
        <v>3</v>
      </c>
      <c r="AI184">
        <f t="shared" si="203"/>
        <v>14</v>
      </c>
      <c r="AJ184">
        <f t="shared" si="204"/>
        <v>0</v>
      </c>
    </row>
    <row r="185" spans="1:36" x14ac:dyDescent="0.25">
      <c r="A185" t="s">
        <v>297</v>
      </c>
      <c r="B185">
        <v>22</v>
      </c>
      <c r="C185">
        <v>22</v>
      </c>
      <c r="D185">
        <v>22</v>
      </c>
      <c r="E185">
        <v>4</v>
      </c>
      <c r="F185">
        <v>18</v>
      </c>
      <c r="G185">
        <v>1</v>
      </c>
      <c r="H185">
        <v>71</v>
      </c>
      <c r="I185">
        <v>135</v>
      </c>
      <c r="J185">
        <v>190</v>
      </c>
      <c r="K185">
        <v>0</v>
      </c>
      <c r="L185">
        <v>66</v>
      </c>
      <c r="M185">
        <v>70</v>
      </c>
      <c r="N185">
        <v>102</v>
      </c>
      <c r="O185">
        <v>102</v>
      </c>
      <c r="P185">
        <v>66</v>
      </c>
      <c r="Q185">
        <v>160</v>
      </c>
      <c r="R185">
        <v>0</v>
      </c>
      <c r="S185">
        <v>0</v>
      </c>
      <c r="T185">
        <v>5</v>
      </c>
      <c r="U185">
        <v>0</v>
      </c>
      <c r="V185">
        <v>0</v>
      </c>
      <c r="W185">
        <v>218</v>
      </c>
      <c r="X185">
        <v>255</v>
      </c>
      <c r="Y185">
        <v>70</v>
      </c>
      <c r="Z185">
        <v>49.5</v>
      </c>
      <c r="AA185">
        <f t="shared" si="195"/>
        <v>985</v>
      </c>
      <c r="AB185">
        <f t="shared" si="196"/>
        <v>218</v>
      </c>
      <c r="AC185">
        <f t="shared" si="197"/>
        <v>0</v>
      </c>
      <c r="AD185">
        <f t="shared" si="198"/>
        <v>52.618959637919275</v>
      </c>
      <c r="AE185" s="5">
        <f t="shared" si="199"/>
        <v>6.3009285614530813E-2</v>
      </c>
      <c r="AF185">
        <f t="shared" si="200"/>
        <v>986</v>
      </c>
      <c r="AG185">
        <f t="shared" si="201"/>
        <v>221</v>
      </c>
      <c r="AH185">
        <f t="shared" si="202"/>
        <v>3</v>
      </c>
      <c r="AI185">
        <f t="shared" si="203"/>
        <v>218</v>
      </c>
      <c r="AJ185">
        <f t="shared" si="204"/>
        <v>0</v>
      </c>
    </row>
    <row r="186" spans="1:36" hidden="1" x14ac:dyDescent="0.25"/>
    <row r="187" spans="1:36" hidden="1" x14ac:dyDescent="0.25">
      <c r="A187" t="s">
        <v>288</v>
      </c>
    </row>
    <row r="188" spans="1:36" hidden="1" x14ac:dyDescent="0.25"/>
    <row r="189" spans="1:36" x14ac:dyDescent="0.25">
      <c r="A189" t="s">
        <v>297</v>
      </c>
      <c r="B189">
        <v>22</v>
      </c>
      <c r="C189">
        <v>22</v>
      </c>
      <c r="D189">
        <v>22</v>
      </c>
      <c r="E189">
        <v>4</v>
      </c>
      <c r="F189">
        <v>18</v>
      </c>
      <c r="G189">
        <v>1</v>
      </c>
      <c r="H189">
        <v>71</v>
      </c>
      <c r="I189">
        <v>135</v>
      </c>
      <c r="J189">
        <v>190</v>
      </c>
      <c r="K189">
        <v>0</v>
      </c>
      <c r="L189">
        <v>66</v>
      </c>
      <c r="M189">
        <v>125</v>
      </c>
      <c r="N189">
        <v>153</v>
      </c>
      <c r="O189">
        <v>153</v>
      </c>
      <c r="P189">
        <v>66</v>
      </c>
      <c r="Q189">
        <v>184</v>
      </c>
      <c r="R189">
        <v>0</v>
      </c>
      <c r="S189">
        <v>0</v>
      </c>
      <c r="T189">
        <v>5</v>
      </c>
      <c r="U189">
        <v>0</v>
      </c>
      <c r="V189">
        <v>0</v>
      </c>
      <c r="W189">
        <v>143</v>
      </c>
      <c r="X189">
        <v>255</v>
      </c>
      <c r="Y189">
        <v>70</v>
      </c>
      <c r="Z189">
        <v>63.3</v>
      </c>
      <c r="AA189">
        <f t="shared" ref="AA189:AA191" si="205">SUM(E189:S189)</f>
        <v>1166</v>
      </c>
      <c r="AB189">
        <f t="shared" ref="AB189:AB191" si="206">MOD(AA189,$AB$23) + 1 - FLOOR(AA189/255,1)</f>
        <v>143</v>
      </c>
      <c r="AC189">
        <f t="shared" ref="AC189:AC191" si="207">W189-AB189</f>
        <v>0</v>
      </c>
      <c r="AD189">
        <f t="shared" ref="AD189:AD191" si="208">64/(127^2) * 4^(L189-63) * (127 + M189 + 0.1 * N189)</f>
        <v>67.881505363010731</v>
      </c>
      <c r="AE189" s="5">
        <f t="shared" ref="AE189:AE191" si="209">(AD189-Z189)/Z189</f>
        <v>7.2377651864308598E-2</v>
      </c>
      <c r="AF189">
        <f t="shared" ref="AF189:AF191" si="210">SUM(F189:V189)</f>
        <v>1167</v>
      </c>
      <c r="AG189">
        <f t="shared" ref="AG189:AG191" si="211">MOD(AF189,255)</f>
        <v>147</v>
      </c>
      <c r="AH189">
        <f t="shared" ref="AH189:AH191" si="212">FLOOR(AF189/255,1)</f>
        <v>4</v>
      </c>
      <c r="AI189">
        <f t="shared" ref="AI189:AI191" si="213">AG189-AH189</f>
        <v>143</v>
      </c>
      <c r="AJ189">
        <f t="shared" ref="AJ189:AJ191" si="214">AB189-AI189</f>
        <v>0</v>
      </c>
    </row>
    <row r="190" spans="1:36" x14ac:dyDescent="0.25">
      <c r="A190" t="s">
        <v>297</v>
      </c>
      <c r="B190">
        <v>22</v>
      </c>
      <c r="C190">
        <v>22</v>
      </c>
      <c r="D190">
        <v>22</v>
      </c>
      <c r="E190">
        <v>4</v>
      </c>
      <c r="F190">
        <v>18</v>
      </c>
      <c r="G190">
        <v>1</v>
      </c>
      <c r="H190">
        <v>71</v>
      </c>
      <c r="I190">
        <v>135</v>
      </c>
      <c r="J190">
        <v>190</v>
      </c>
      <c r="K190">
        <v>0</v>
      </c>
      <c r="L190">
        <v>66</v>
      </c>
      <c r="M190">
        <v>125</v>
      </c>
      <c r="N190">
        <v>153</v>
      </c>
      <c r="O190">
        <v>153</v>
      </c>
      <c r="P190">
        <v>66</v>
      </c>
      <c r="Q190">
        <v>184</v>
      </c>
      <c r="R190">
        <v>0</v>
      </c>
      <c r="S190">
        <v>0</v>
      </c>
      <c r="T190">
        <v>5</v>
      </c>
      <c r="U190">
        <v>0</v>
      </c>
      <c r="V190">
        <v>0</v>
      </c>
      <c r="W190">
        <v>143</v>
      </c>
      <c r="X190">
        <v>255</v>
      </c>
      <c r="Y190">
        <v>70</v>
      </c>
      <c r="Z190">
        <v>63.3</v>
      </c>
      <c r="AA190">
        <f t="shared" si="205"/>
        <v>1166</v>
      </c>
      <c r="AB190">
        <f t="shared" si="206"/>
        <v>143</v>
      </c>
      <c r="AC190">
        <f t="shared" si="207"/>
        <v>0</v>
      </c>
      <c r="AD190">
        <f t="shared" si="208"/>
        <v>67.881505363010731</v>
      </c>
      <c r="AE190" s="5">
        <f t="shared" si="209"/>
        <v>7.2377651864308598E-2</v>
      </c>
      <c r="AF190">
        <f t="shared" si="210"/>
        <v>1167</v>
      </c>
      <c r="AG190">
        <f t="shared" si="211"/>
        <v>147</v>
      </c>
      <c r="AH190">
        <f t="shared" si="212"/>
        <v>4</v>
      </c>
      <c r="AI190">
        <f t="shared" si="213"/>
        <v>143</v>
      </c>
      <c r="AJ190">
        <f t="shared" si="214"/>
        <v>0</v>
      </c>
    </row>
    <row r="191" spans="1:36" x14ac:dyDescent="0.25">
      <c r="A191" t="s">
        <v>297</v>
      </c>
      <c r="B191">
        <v>22</v>
      </c>
      <c r="C191">
        <v>22</v>
      </c>
      <c r="D191">
        <v>22</v>
      </c>
      <c r="E191">
        <v>4</v>
      </c>
      <c r="F191">
        <v>18</v>
      </c>
      <c r="G191">
        <v>1</v>
      </c>
      <c r="H191">
        <v>71</v>
      </c>
      <c r="I191">
        <v>135</v>
      </c>
      <c r="J191">
        <v>190</v>
      </c>
      <c r="K191">
        <v>0</v>
      </c>
      <c r="L191">
        <v>66</v>
      </c>
      <c r="M191">
        <v>125</v>
      </c>
      <c r="N191">
        <v>153</v>
      </c>
      <c r="O191">
        <v>153</v>
      </c>
      <c r="P191">
        <v>66</v>
      </c>
      <c r="Q191">
        <v>182</v>
      </c>
      <c r="R191">
        <v>0</v>
      </c>
      <c r="S191">
        <v>0</v>
      </c>
      <c r="T191">
        <v>5</v>
      </c>
      <c r="U191">
        <v>0</v>
      </c>
      <c r="V191">
        <v>0</v>
      </c>
      <c r="W191">
        <v>141</v>
      </c>
      <c r="X191">
        <v>255</v>
      </c>
      <c r="Y191">
        <v>70</v>
      </c>
      <c r="Z191">
        <v>63.3</v>
      </c>
      <c r="AA191">
        <f t="shared" si="205"/>
        <v>1164</v>
      </c>
      <c r="AB191">
        <f t="shared" si="206"/>
        <v>141</v>
      </c>
      <c r="AC191">
        <f t="shared" si="207"/>
        <v>0</v>
      </c>
      <c r="AD191">
        <f t="shared" si="208"/>
        <v>67.881505363010731</v>
      </c>
      <c r="AE191" s="5">
        <f t="shared" si="209"/>
        <v>7.2377651864308598E-2</v>
      </c>
      <c r="AF191">
        <f t="shared" si="210"/>
        <v>1165</v>
      </c>
      <c r="AG191">
        <f t="shared" si="211"/>
        <v>145</v>
      </c>
      <c r="AH191">
        <f t="shared" si="212"/>
        <v>4</v>
      </c>
      <c r="AI191">
        <f t="shared" si="213"/>
        <v>141</v>
      </c>
      <c r="AJ191">
        <f t="shared" si="214"/>
        <v>0</v>
      </c>
    </row>
    <row r="192" spans="1:36" hidden="1" x14ac:dyDescent="0.25"/>
    <row r="193" spans="1:36" hidden="1" x14ac:dyDescent="0.25">
      <c r="A193" t="s">
        <v>291</v>
      </c>
    </row>
    <row r="194" spans="1:36" hidden="1" x14ac:dyDescent="0.25"/>
    <row r="195" spans="1:36" x14ac:dyDescent="0.25">
      <c r="A195" t="s">
        <v>297</v>
      </c>
      <c r="B195">
        <v>22</v>
      </c>
      <c r="C195">
        <v>22</v>
      </c>
      <c r="D195">
        <v>22</v>
      </c>
      <c r="E195">
        <v>4</v>
      </c>
      <c r="F195">
        <v>18</v>
      </c>
      <c r="G195">
        <v>1</v>
      </c>
      <c r="H195">
        <v>71</v>
      </c>
      <c r="I195">
        <v>135</v>
      </c>
      <c r="J195">
        <v>190</v>
      </c>
      <c r="K195">
        <v>0</v>
      </c>
      <c r="L195">
        <v>66</v>
      </c>
      <c r="M195">
        <v>147</v>
      </c>
      <c r="N195">
        <v>204</v>
      </c>
      <c r="O195">
        <v>204</v>
      </c>
      <c r="P195">
        <v>66</v>
      </c>
      <c r="Q195">
        <v>198</v>
      </c>
      <c r="R195">
        <v>0</v>
      </c>
      <c r="S195">
        <v>0</v>
      </c>
      <c r="T195">
        <v>5</v>
      </c>
      <c r="U195">
        <v>0</v>
      </c>
      <c r="V195">
        <v>0</v>
      </c>
      <c r="W195">
        <v>25</v>
      </c>
      <c r="X195">
        <v>255</v>
      </c>
      <c r="Y195">
        <v>70</v>
      </c>
      <c r="Z195">
        <v>73.900000000000006</v>
      </c>
      <c r="AA195">
        <f t="shared" ref="AA195:AA197" si="215">SUM(E195:S195)</f>
        <v>1304</v>
      </c>
      <c r="AB195">
        <f t="shared" ref="AB195:AB197" si="216">MOD(AA195,$AB$23) + 1 - FLOOR(AA195/255,1)</f>
        <v>25</v>
      </c>
      <c r="AC195">
        <f t="shared" ref="AC195:AC197" si="217">W195-AB195</f>
        <v>0</v>
      </c>
      <c r="AD195">
        <f t="shared" ref="AD195:AD197" si="218">64/(127^2) * 4^(L195-63) * (127 + M195 + 0.1 * N195)</f>
        <v>74.763618327236657</v>
      </c>
      <c r="AE195" s="5">
        <f t="shared" ref="AE195:AE197" si="219">(AD195-Z195)/Z195</f>
        <v>1.1686310246774707E-2</v>
      </c>
      <c r="AF195">
        <f t="shared" ref="AF195:AF197" si="220">SUM(F195:V195)</f>
        <v>1305</v>
      </c>
      <c r="AG195">
        <f t="shared" ref="AG195:AG197" si="221">MOD(AF195,255)</f>
        <v>30</v>
      </c>
      <c r="AH195">
        <f t="shared" ref="AH195:AH197" si="222">FLOOR(AF195/255,1)</f>
        <v>5</v>
      </c>
      <c r="AI195">
        <f t="shared" ref="AI195:AI197" si="223">AG195-AH195</f>
        <v>25</v>
      </c>
      <c r="AJ195">
        <f t="shared" ref="AJ195:AJ197" si="224">AB195-AI195</f>
        <v>0</v>
      </c>
    </row>
    <row r="196" spans="1:36" x14ac:dyDescent="0.25">
      <c r="A196" t="s">
        <v>297</v>
      </c>
      <c r="B196">
        <v>22</v>
      </c>
      <c r="C196">
        <v>22</v>
      </c>
      <c r="D196">
        <v>22</v>
      </c>
      <c r="E196">
        <v>4</v>
      </c>
      <c r="F196">
        <v>18</v>
      </c>
      <c r="G196">
        <v>1</v>
      </c>
      <c r="H196">
        <v>71</v>
      </c>
      <c r="I196">
        <v>135</v>
      </c>
      <c r="J196">
        <v>190</v>
      </c>
      <c r="K196">
        <v>0</v>
      </c>
      <c r="L196">
        <v>66</v>
      </c>
      <c r="M196">
        <v>147</v>
      </c>
      <c r="N196">
        <v>153</v>
      </c>
      <c r="O196">
        <v>153</v>
      </c>
      <c r="P196">
        <v>66</v>
      </c>
      <c r="Q196">
        <v>198</v>
      </c>
      <c r="R196">
        <v>0</v>
      </c>
      <c r="S196">
        <v>0</v>
      </c>
      <c r="T196">
        <v>5</v>
      </c>
      <c r="U196">
        <v>0</v>
      </c>
      <c r="V196">
        <v>0</v>
      </c>
      <c r="W196">
        <v>179</v>
      </c>
      <c r="X196">
        <v>255</v>
      </c>
      <c r="Y196">
        <v>70</v>
      </c>
      <c r="Z196">
        <v>73.900000000000006</v>
      </c>
      <c r="AA196">
        <f t="shared" si="215"/>
        <v>1202</v>
      </c>
      <c r="AB196">
        <f t="shared" si="216"/>
        <v>179</v>
      </c>
      <c r="AC196">
        <f t="shared" si="217"/>
        <v>0</v>
      </c>
      <c r="AD196">
        <f t="shared" si="218"/>
        <v>73.468460536921086</v>
      </c>
      <c r="AE196" s="5">
        <f t="shared" si="219"/>
        <v>-5.8395055897012176E-3</v>
      </c>
      <c r="AF196">
        <f t="shared" si="220"/>
        <v>1203</v>
      </c>
      <c r="AG196">
        <f t="shared" si="221"/>
        <v>183</v>
      </c>
      <c r="AH196">
        <f t="shared" si="222"/>
        <v>4</v>
      </c>
      <c r="AI196">
        <f t="shared" si="223"/>
        <v>179</v>
      </c>
      <c r="AJ196">
        <f t="shared" si="224"/>
        <v>0</v>
      </c>
    </row>
    <row r="197" spans="1:36" x14ac:dyDescent="0.25">
      <c r="A197" t="s">
        <v>297</v>
      </c>
      <c r="B197">
        <v>22</v>
      </c>
      <c r="C197">
        <v>22</v>
      </c>
      <c r="D197">
        <v>22</v>
      </c>
      <c r="E197">
        <v>4</v>
      </c>
      <c r="F197">
        <v>18</v>
      </c>
      <c r="G197">
        <v>1</v>
      </c>
      <c r="H197">
        <v>71</v>
      </c>
      <c r="I197">
        <v>135</v>
      </c>
      <c r="J197">
        <v>190</v>
      </c>
      <c r="K197">
        <v>0</v>
      </c>
      <c r="L197">
        <v>66</v>
      </c>
      <c r="M197">
        <v>147</v>
      </c>
      <c r="N197">
        <v>204</v>
      </c>
      <c r="O197">
        <v>204</v>
      </c>
      <c r="P197">
        <v>66</v>
      </c>
      <c r="Q197">
        <v>198</v>
      </c>
      <c r="R197">
        <v>0</v>
      </c>
      <c r="S197">
        <v>0</v>
      </c>
      <c r="T197">
        <v>5</v>
      </c>
      <c r="U197">
        <v>0</v>
      </c>
      <c r="V197">
        <v>0</v>
      </c>
      <c r="W197">
        <v>25</v>
      </c>
      <c r="X197">
        <v>255</v>
      </c>
      <c r="Y197">
        <v>70</v>
      </c>
      <c r="Z197">
        <v>73.900000000000006</v>
      </c>
      <c r="AA197">
        <f t="shared" si="215"/>
        <v>1304</v>
      </c>
      <c r="AB197">
        <f t="shared" si="216"/>
        <v>25</v>
      </c>
      <c r="AC197">
        <f t="shared" si="217"/>
        <v>0</v>
      </c>
      <c r="AD197">
        <f t="shared" si="218"/>
        <v>74.763618327236657</v>
      </c>
      <c r="AE197" s="5">
        <f t="shared" si="219"/>
        <v>1.1686310246774707E-2</v>
      </c>
      <c r="AF197">
        <f t="shared" si="220"/>
        <v>1305</v>
      </c>
      <c r="AG197">
        <f t="shared" si="221"/>
        <v>30</v>
      </c>
      <c r="AH197">
        <f t="shared" si="222"/>
        <v>5</v>
      </c>
      <c r="AI197">
        <f t="shared" si="223"/>
        <v>25</v>
      </c>
      <c r="AJ197">
        <f t="shared" si="224"/>
        <v>0</v>
      </c>
    </row>
    <row r="198" spans="1:36" hidden="1" x14ac:dyDescent="0.25"/>
    <row r="199" spans="1:36" hidden="1" x14ac:dyDescent="0.25">
      <c r="A199" t="s">
        <v>294</v>
      </c>
    </row>
    <row r="200" spans="1:36" hidden="1" x14ac:dyDescent="0.25"/>
    <row r="201" spans="1:36" x14ac:dyDescent="0.25">
      <c r="A201" t="s">
        <v>297</v>
      </c>
      <c r="B201">
        <v>22</v>
      </c>
      <c r="C201">
        <v>22</v>
      </c>
      <c r="D201">
        <v>22</v>
      </c>
      <c r="E201">
        <v>4</v>
      </c>
      <c r="F201">
        <v>18</v>
      </c>
      <c r="G201">
        <v>1</v>
      </c>
      <c r="H201">
        <v>71</v>
      </c>
      <c r="I201">
        <v>135</v>
      </c>
      <c r="J201">
        <v>190</v>
      </c>
      <c r="K201">
        <v>0</v>
      </c>
      <c r="L201">
        <v>66</v>
      </c>
      <c r="M201">
        <v>170</v>
      </c>
      <c r="N201">
        <v>0</v>
      </c>
      <c r="O201">
        <v>0</v>
      </c>
      <c r="P201">
        <v>66</v>
      </c>
      <c r="Q201">
        <v>214</v>
      </c>
      <c r="R201">
        <v>0</v>
      </c>
      <c r="S201">
        <v>0</v>
      </c>
      <c r="T201">
        <v>5</v>
      </c>
      <c r="U201">
        <v>0</v>
      </c>
      <c r="V201">
        <v>0</v>
      </c>
      <c r="W201">
        <v>168</v>
      </c>
      <c r="X201">
        <v>255</v>
      </c>
      <c r="Y201">
        <v>70</v>
      </c>
      <c r="Z201">
        <v>85</v>
      </c>
      <c r="AA201">
        <f t="shared" ref="AA201:AA203" si="225">SUM(E201:S201)</f>
        <v>935</v>
      </c>
      <c r="AB201">
        <f t="shared" ref="AB201:AB203" si="226">MOD(AA201,$AB$23) + 1 - FLOOR(AA201/255,1)</f>
        <v>168</v>
      </c>
      <c r="AC201">
        <f t="shared" ref="AC201:AC203" si="227">W201-AB201</f>
        <v>0</v>
      </c>
      <c r="AD201">
        <f t="shared" ref="AD201:AD203" si="228">64/(127^2) * 4^(L201-63) * (127 + M201 + 0.1 * N201)</f>
        <v>75.423894847789697</v>
      </c>
      <c r="AE201" s="5">
        <f t="shared" ref="AE201:AE203" si="229">(AD201-Z201)/Z201</f>
        <v>-0.11266006061423886</v>
      </c>
      <c r="AF201">
        <f t="shared" ref="AF201:AF203" si="230">SUM(F201:V201)</f>
        <v>936</v>
      </c>
      <c r="AG201">
        <f t="shared" ref="AG201:AG203" si="231">MOD(AF201,255)</f>
        <v>171</v>
      </c>
      <c r="AH201">
        <f t="shared" ref="AH201:AH203" si="232">FLOOR(AF201/255,1)</f>
        <v>3</v>
      </c>
      <c r="AI201">
        <f t="shared" ref="AI201:AI203" si="233">AG201-AH201</f>
        <v>168</v>
      </c>
      <c r="AJ201">
        <f t="shared" ref="AJ201:AJ203" si="234">AB201-AI201</f>
        <v>0</v>
      </c>
    </row>
    <row r="202" spans="1:36" x14ac:dyDescent="0.25">
      <c r="A202" t="s">
        <v>297</v>
      </c>
      <c r="B202">
        <v>22</v>
      </c>
      <c r="C202">
        <v>22</v>
      </c>
      <c r="D202">
        <v>22</v>
      </c>
      <c r="E202">
        <v>4</v>
      </c>
      <c r="F202">
        <v>18</v>
      </c>
      <c r="G202">
        <v>1</v>
      </c>
      <c r="H202">
        <v>71</v>
      </c>
      <c r="I202">
        <v>135</v>
      </c>
      <c r="J202">
        <v>190</v>
      </c>
      <c r="K202">
        <v>0</v>
      </c>
      <c r="L202">
        <v>66</v>
      </c>
      <c r="M202">
        <v>170</v>
      </c>
      <c r="N202">
        <v>0</v>
      </c>
      <c r="O202">
        <v>0</v>
      </c>
      <c r="P202">
        <v>66</v>
      </c>
      <c r="Q202">
        <v>214</v>
      </c>
      <c r="R202">
        <v>0</v>
      </c>
      <c r="S202">
        <v>0</v>
      </c>
      <c r="T202">
        <v>5</v>
      </c>
      <c r="U202">
        <v>0</v>
      </c>
      <c r="V202">
        <v>0</v>
      </c>
      <c r="W202">
        <v>168</v>
      </c>
      <c r="X202">
        <v>255</v>
      </c>
      <c r="Y202">
        <v>70</v>
      </c>
      <c r="Z202">
        <v>85</v>
      </c>
      <c r="AA202">
        <f t="shared" si="225"/>
        <v>935</v>
      </c>
      <c r="AB202">
        <f t="shared" si="226"/>
        <v>168</v>
      </c>
      <c r="AC202">
        <f t="shared" si="227"/>
        <v>0</v>
      </c>
      <c r="AD202">
        <f t="shared" si="228"/>
        <v>75.423894847789697</v>
      </c>
      <c r="AE202" s="5">
        <f t="shared" si="229"/>
        <v>-0.11266006061423886</v>
      </c>
      <c r="AF202">
        <f t="shared" si="230"/>
        <v>936</v>
      </c>
      <c r="AG202">
        <f t="shared" si="231"/>
        <v>171</v>
      </c>
      <c r="AH202">
        <f t="shared" si="232"/>
        <v>3</v>
      </c>
      <c r="AI202">
        <f t="shared" si="233"/>
        <v>168</v>
      </c>
      <c r="AJ202">
        <f t="shared" si="234"/>
        <v>0</v>
      </c>
    </row>
    <row r="203" spans="1:36" x14ac:dyDescent="0.25">
      <c r="A203" t="s">
        <v>297</v>
      </c>
      <c r="B203">
        <v>22</v>
      </c>
      <c r="C203">
        <v>22</v>
      </c>
      <c r="D203">
        <v>22</v>
      </c>
      <c r="E203">
        <v>4</v>
      </c>
      <c r="F203">
        <v>18</v>
      </c>
      <c r="G203">
        <v>1</v>
      </c>
      <c r="H203">
        <v>71</v>
      </c>
      <c r="I203">
        <v>135</v>
      </c>
      <c r="J203">
        <v>190</v>
      </c>
      <c r="K203">
        <v>0</v>
      </c>
      <c r="L203">
        <v>66</v>
      </c>
      <c r="M203">
        <v>170</v>
      </c>
      <c r="N203">
        <v>0</v>
      </c>
      <c r="O203">
        <v>0</v>
      </c>
      <c r="P203">
        <v>66</v>
      </c>
      <c r="Q203">
        <v>214</v>
      </c>
      <c r="R203">
        <v>0</v>
      </c>
      <c r="S203">
        <v>0</v>
      </c>
      <c r="T203">
        <v>5</v>
      </c>
      <c r="U203">
        <v>0</v>
      </c>
      <c r="V203">
        <v>0</v>
      </c>
      <c r="W203">
        <v>168</v>
      </c>
      <c r="X203">
        <v>255</v>
      </c>
      <c r="Y203">
        <v>70</v>
      </c>
      <c r="Z203">
        <v>85</v>
      </c>
      <c r="AA203">
        <f t="shared" si="225"/>
        <v>935</v>
      </c>
      <c r="AB203">
        <f t="shared" si="226"/>
        <v>168</v>
      </c>
      <c r="AC203">
        <f t="shared" si="227"/>
        <v>0</v>
      </c>
      <c r="AD203">
        <f t="shared" si="228"/>
        <v>75.423894847789697</v>
      </c>
      <c r="AE203" s="5">
        <f t="shared" si="229"/>
        <v>-0.11266006061423886</v>
      </c>
      <c r="AF203">
        <f t="shared" si="230"/>
        <v>936</v>
      </c>
      <c r="AG203">
        <f t="shared" si="231"/>
        <v>171</v>
      </c>
      <c r="AH203">
        <f t="shared" si="232"/>
        <v>3</v>
      </c>
      <c r="AI203">
        <f t="shared" si="233"/>
        <v>168</v>
      </c>
      <c r="AJ203">
        <f t="shared" si="234"/>
        <v>0</v>
      </c>
    </row>
    <row r="209" spans="11:37" x14ac:dyDescent="0.25">
      <c r="K209" t="s">
        <v>340</v>
      </c>
      <c r="L209" t="s">
        <v>310</v>
      </c>
      <c r="M209" t="s">
        <v>311</v>
      </c>
      <c r="N209" t="s">
        <v>312</v>
      </c>
      <c r="O209" t="s">
        <v>313</v>
      </c>
      <c r="P209" t="s">
        <v>340</v>
      </c>
      <c r="Q209" t="s">
        <v>333</v>
      </c>
      <c r="R209" t="s">
        <v>351</v>
      </c>
      <c r="S209" t="s">
        <v>340</v>
      </c>
      <c r="T209" t="s">
        <v>352</v>
      </c>
      <c r="U209" t="s">
        <v>340</v>
      </c>
      <c r="AG209" t="s">
        <v>374</v>
      </c>
      <c r="AH209" t="s">
        <v>364</v>
      </c>
      <c r="AJ209" t="s">
        <v>340</v>
      </c>
      <c r="AK209" t="s">
        <v>390</v>
      </c>
    </row>
    <row r="210" spans="11:37" x14ac:dyDescent="0.25">
      <c r="K210">
        <v>1.9</v>
      </c>
      <c r="L210">
        <v>63</v>
      </c>
      <c r="M210">
        <v>243</v>
      </c>
      <c r="N210">
        <v>51</v>
      </c>
      <c r="O210">
        <v>51</v>
      </c>
      <c r="P210">
        <v>1.9</v>
      </c>
      <c r="Q210">
        <v>35</v>
      </c>
      <c r="R210">
        <f>(L210-63)*256+M210</f>
        <v>243</v>
      </c>
      <c r="S210">
        <v>1.9</v>
      </c>
      <c r="T210">
        <f>(L210-63)*65536+M210*256+N210</f>
        <v>62259</v>
      </c>
      <c r="U210">
        <v>1.9</v>
      </c>
      <c r="AG210">
        <v>717</v>
      </c>
      <c r="AH210">
        <v>-1</v>
      </c>
      <c r="AJ210">
        <v>1.9</v>
      </c>
      <c r="AK210">
        <v>1.4672198710397422</v>
      </c>
    </row>
    <row r="211" spans="11:37" x14ac:dyDescent="0.25">
      <c r="K211">
        <v>1.9</v>
      </c>
      <c r="L211">
        <v>63</v>
      </c>
      <c r="M211">
        <v>243</v>
      </c>
      <c r="N211">
        <v>51</v>
      </c>
      <c r="O211">
        <v>51</v>
      </c>
      <c r="P211">
        <v>1.9</v>
      </c>
      <c r="Q211">
        <v>35</v>
      </c>
      <c r="R211">
        <f t="shared" ref="R211:R274" si="235">(L211-63)*256+M211</f>
        <v>243</v>
      </c>
      <c r="S211">
        <v>1.9</v>
      </c>
      <c r="T211">
        <f t="shared" ref="T211:T274" si="236">(L211-63)*65536+M211*256+N211</f>
        <v>62259</v>
      </c>
      <c r="U211">
        <v>1.9</v>
      </c>
      <c r="AG211">
        <v>717</v>
      </c>
      <c r="AH211">
        <v>-1</v>
      </c>
      <c r="AJ211">
        <v>1.9</v>
      </c>
      <c r="AK211">
        <v>1.4672198710397422</v>
      </c>
    </row>
    <row r="212" spans="11:37" x14ac:dyDescent="0.25">
      <c r="K212">
        <v>1.9</v>
      </c>
      <c r="L212">
        <v>63</v>
      </c>
      <c r="M212">
        <v>243</v>
      </c>
      <c r="N212">
        <v>51</v>
      </c>
      <c r="O212">
        <v>51</v>
      </c>
      <c r="P212">
        <v>1.9</v>
      </c>
      <c r="Q212">
        <v>35</v>
      </c>
      <c r="R212">
        <f t="shared" si="235"/>
        <v>243</v>
      </c>
      <c r="S212">
        <v>1.9</v>
      </c>
      <c r="T212">
        <f t="shared" si="236"/>
        <v>62259</v>
      </c>
      <c r="U212">
        <v>1.9</v>
      </c>
      <c r="AG212">
        <v>717</v>
      </c>
      <c r="AH212">
        <v>-1</v>
      </c>
      <c r="AJ212">
        <v>1.9</v>
      </c>
      <c r="AK212">
        <v>1.4672198710397422</v>
      </c>
    </row>
    <row r="213" spans="11:37" x14ac:dyDescent="0.25">
      <c r="K213">
        <v>3.5</v>
      </c>
      <c r="L213">
        <v>64</v>
      </c>
      <c r="M213">
        <v>96</v>
      </c>
      <c r="N213">
        <v>0</v>
      </c>
      <c r="O213">
        <v>0</v>
      </c>
      <c r="P213">
        <v>3.5</v>
      </c>
      <c r="Q213">
        <v>35</v>
      </c>
      <c r="R213">
        <f t="shared" si="235"/>
        <v>352</v>
      </c>
      <c r="S213">
        <v>3.5</v>
      </c>
      <c r="T213">
        <f t="shared" si="236"/>
        <v>90112</v>
      </c>
      <c r="U213">
        <v>3.5</v>
      </c>
      <c r="AG213">
        <v>533</v>
      </c>
      <c r="AH213">
        <v>-1</v>
      </c>
      <c r="AJ213">
        <v>3.5</v>
      </c>
      <c r="AK213">
        <v>3.5371895269390539</v>
      </c>
    </row>
    <row r="214" spans="11:37" x14ac:dyDescent="0.25">
      <c r="K214">
        <v>3.5</v>
      </c>
      <c r="L214">
        <v>64</v>
      </c>
      <c r="M214">
        <v>96</v>
      </c>
      <c r="N214">
        <v>0</v>
      </c>
      <c r="O214">
        <v>0</v>
      </c>
      <c r="P214">
        <v>3.5</v>
      </c>
      <c r="Q214">
        <v>35</v>
      </c>
      <c r="R214">
        <f t="shared" si="235"/>
        <v>352</v>
      </c>
      <c r="S214">
        <v>3.5</v>
      </c>
      <c r="T214">
        <f t="shared" si="236"/>
        <v>90112</v>
      </c>
      <c r="U214">
        <v>3.5</v>
      </c>
      <c r="AG214">
        <v>533</v>
      </c>
      <c r="AH214">
        <v>-1</v>
      </c>
      <c r="AJ214">
        <v>3.5</v>
      </c>
      <c r="AK214">
        <v>3.5371895269390539</v>
      </c>
    </row>
    <row r="215" spans="11:37" x14ac:dyDescent="0.25">
      <c r="K215">
        <v>3.5</v>
      </c>
      <c r="L215">
        <v>64</v>
      </c>
      <c r="M215">
        <v>96</v>
      </c>
      <c r="N215">
        <v>0</v>
      </c>
      <c r="O215">
        <v>0</v>
      </c>
      <c r="P215">
        <v>3.5</v>
      </c>
      <c r="Q215">
        <v>35</v>
      </c>
      <c r="R215">
        <f t="shared" si="235"/>
        <v>352</v>
      </c>
      <c r="S215">
        <v>3.5</v>
      </c>
      <c r="T215">
        <f t="shared" si="236"/>
        <v>90112</v>
      </c>
      <c r="U215">
        <v>3.5</v>
      </c>
      <c r="AG215">
        <v>533</v>
      </c>
      <c r="AH215">
        <v>-1</v>
      </c>
      <c r="AJ215">
        <v>3.5</v>
      </c>
      <c r="AK215">
        <v>3.5371895269390539</v>
      </c>
    </row>
    <row r="216" spans="11:37" x14ac:dyDescent="0.25">
      <c r="K216">
        <v>8.1999999999999993</v>
      </c>
      <c r="L216">
        <v>65</v>
      </c>
      <c r="M216">
        <v>3</v>
      </c>
      <c r="N216">
        <v>51</v>
      </c>
      <c r="O216">
        <v>51</v>
      </c>
      <c r="P216">
        <v>8.1999999999999993</v>
      </c>
      <c r="Q216">
        <v>35</v>
      </c>
      <c r="R216">
        <f t="shared" si="235"/>
        <v>515</v>
      </c>
      <c r="S216">
        <v>8.1999999999999993</v>
      </c>
      <c r="T216">
        <f t="shared" si="236"/>
        <v>131891</v>
      </c>
      <c r="U216">
        <v>8.1999999999999993</v>
      </c>
      <c r="AG216">
        <v>607</v>
      </c>
      <c r="AH216">
        <v>-1</v>
      </c>
      <c r="AJ216">
        <v>8.1999999999999993</v>
      </c>
      <c r="AK216">
        <v>8.2481549507099015</v>
      </c>
    </row>
    <row r="217" spans="11:37" x14ac:dyDescent="0.25">
      <c r="K217">
        <v>8.1999999999999993</v>
      </c>
      <c r="L217">
        <v>65</v>
      </c>
      <c r="M217">
        <v>3</v>
      </c>
      <c r="N217">
        <v>51</v>
      </c>
      <c r="O217">
        <v>51</v>
      </c>
      <c r="P217">
        <v>8.1999999999999993</v>
      </c>
      <c r="Q217">
        <v>35</v>
      </c>
      <c r="R217">
        <f t="shared" si="235"/>
        <v>515</v>
      </c>
      <c r="S217">
        <v>8.1999999999999993</v>
      </c>
      <c r="T217">
        <f t="shared" si="236"/>
        <v>131891</v>
      </c>
      <c r="U217">
        <v>8.1999999999999993</v>
      </c>
      <c r="AG217">
        <v>607</v>
      </c>
      <c r="AH217">
        <v>-1</v>
      </c>
      <c r="AJ217">
        <v>8.1999999999999993</v>
      </c>
      <c r="AK217">
        <v>8.2481549507099015</v>
      </c>
    </row>
    <row r="218" spans="11:37" x14ac:dyDescent="0.25">
      <c r="K218">
        <v>8.1999999999999993</v>
      </c>
      <c r="L218">
        <v>65</v>
      </c>
      <c r="M218">
        <v>3</v>
      </c>
      <c r="N218">
        <v>51</v>
      </c>
      <c r="O218">
        <v>51</v>
      </c>
      <c r="P218">
        <v>8.1999999999999993</v>
      </c>
      <c r="Q218">
        <v>35</v>
      </c>
      <c r="R218">
        <f t="shared" si="235"/>
        <v>515</v>
      </c>
      <c r="S218">
        <v>8.1999999999999993</v>
      </c>
      <c r="T218">
        <f t="shared" si="236"/>
        <v>131891</v>
      </c>
      <c r="U218">
        <v>8.1999999999999993</v>
      </c>
      <c r="AG218">
        <v>707</v>
      </c>
      <c r="AH218">
        <v>-1</v>
      </c>
      <c r="AJ218">
        <v>8.1999999999999993</v>
      </c>
      <c r="AK218">
        <v>8.2481549507099015</v>
      </c>
    </row>
    <row r="219" spans="11:37" x14ac:dyDescent="0.25">
      <c r="K219">
        <v>15</v>
      </c>
      <c r="L219">
        <v>65</v>
      </c>
      <c r="M219">
        <v>112</v>
      </c>
      <c r="N219">
        <v>0</v>
      </c>
      <c r="O219">
        <v>0</v>
      </c>
      <c r="P219">
        <v>15</v>
      </c>
      <c r="Q219">
        <v>35</v>
      </c>
      <c r="R219">
        <f t="shared" si="235"/>
        <v>624</v>
      </c>
      <c r="S219">
        <v>15</v>
      </c>
      <c r="T219">
        <f t="shared" si="236"/>
        <v>159744</v>
      </c>
      <c r="U219">
        <v>15</v>
      </c>
      <c r="AG219">
        <v>678</v>
      </c>
      <c r="AH219">
        <v>-1</v>
      </c>
      <c r="AJ219">
        <v>15</v>
      </c>
      <c r="AK219">
        <v>15.163915640151281</v>
      </c>
    </row>
    <row r="220" spans="11:37" x14ac:dyDescent="0.25">
      <c r="K220">
        <v>15</v>
      </c>
      <c r="L220">
        <v>65</v>
      </c>
      <c r="M220">
        <v>112</v>
      </c>
      <c r="N220">
        <v>0</v>
      </c>
      <c r="O220">
        <v>0</v>
      </c>
      <c r="P220">
        <v>15</v>
      </c>
      <c r="Q220">
        <v>35</v>
      </c>
      <c r="R220">
        <f t="shared" si="235"/>
        <v>624</v>
      </c>
      <c r="S220">
        <v>15</v>
      </c>
      <c r="T220">
        <f t="shared" si="236"/>
        <v>159744</v>
      </c>
      <c r="U220">
        <v>15</v>
      </c>
      <c r="AG220">
        <v>678</v>
      </c>
      <c r="AH220">
        <v>-1</v>
      </c>
      <c r="AJ220">
        <v>15</v>
      </c>
      <c r="AK220">
        <v>15.163915640151281</v>
      </c>
    </row>
    <row r="221" spans="11:37" x14ac:dyDescent="0.25">
      <c r="K221">
        <v>15</v>
      </c>
      <c r="L221">
        <v>65</v>
      </c>
      <c r="M221">
        <v>112</v>
      </c>
      <c r="N221">
        <v>0</v>
      </c>
      <c r="O221">
        <v>0</v>
      </c>
      <c r="P221">
        <v>15</v>
      </c>
      <c r="Q221">
        <v>35</v>
      </c>
      <c r="R221">
        <f t="shared" si="235"/>
        <v>624</v>
      </c>
      <c r="S221">
        <v>15</v>
      </c>
      <c r="T221">
        <f t="shared" si="236"/>
        <v>159744</v>
      </c>
      <c r="U221">
        <v>15</v>
      </c>
      <c r="AG221">
        <v>678</v>
      </c>
      <c r="AH221">
        <v>-1</v>
      </c>
      <c r="AJ221">
        <v>15</v>
      </c>
      <c r="AK221">
        <v>15.163915640151281</v>
      </c>
    </row>
    <row r="222" spans="11:37" x14ac:dyDescent="0.25">
      <c r="K222">
        <v>17.899999999999999</v>
      </c>
      <c r="L222">
        <v>65</v>
      </c>
      <c r="M222">
        <v>143</v>
      </c>
      <c r="N222">
        <v>51</v>
      </c>
      <c r="O222">
        <v>51</v>
      </c>
      <c r="P222">
        <v>17.899999999999999</v>
      </c>
      <c r="Q222">
        <v>35</v>
      </c>
      <c r="R222">
        <f t="shared" si="235"/>
        <v>655</v>
      </c>
      <c r="S222">
        <v>17.899999999999999</v>
      </c>
      <c r="T222">
        <f t="shared" si="236"/>
        <v>167731</v>
      </c>
      <c r="U222">
        <v>17.899999999999999</v>
      </c>
      <c r="AG222">
        <v>576</v>
      </c>
      <c r="AH222">
        <v>-1</v>
      </c>
      <c r="AJ222">
        <v>17.899999999999999</v>
      </c>
      <c r="AK222">
        <v>17.130783359166717</v>
      </c>
    </row>
    <row r="223" spans="11:37" x14ac:dyDescent="0.25">
      <c r="K223">
        <v>17.899999999999999</v>
      </c>
      <c r="L223">
        <v>65</v>
      </c>
      <c r="M223">
        <v>143</v>
      </c>
      <c r="N223">
        <v>51</v>
      </c>
      <c r="O223">
        <v>51</v>
      </c>
      <c r="P223">
        <v>17.899999999999999</v>
      </c>
      <c r="Q223">
        <v>35</v>
      </c>
      <c r="R223">
        <f t="shared" si="235"/>
        <v>655</v>
      </c>
      <c r="S223">
        <v>17.899999999999999</v>
      </c>
      <c r="T223">
        <f t="shared" si="236"/>
        <v>167731</v>
      </c>
      <c r="U223">
        <v>17.899999999999999</v>
      </c>
      <c r="AG223">
        <v>576</v>
      </c>
      <c r="AH223">
        <v>-1</v>
      </c>
      <c r="AJ223">
        <v>17.899999999999999</v>
      </c>
      <c r="AK223">
        <v>17.130783359166717</v>
      </c>
    </row>
    <row r="224" spans="11:37" x14ac:dyDescent="0.25">
      <c r="K224">
        <v>17.899999999999999</v>
      </c>
      <c r="L224">
        <v>65</v>
      </c>
      <c r="M224">
        <v>143</v>
      </c>
      <c r="N224">
        <v>51</v>
      </c>
      <c r="O224">
        <v>51</v>
      </c>
      <c r="P224">
        <v>17.899999999999999</v>
      </c>
      <c r="Q224">
        <v>35</v>
      </c>
      <c r="R224">
        <f t="shared" si="235"/>
        <v>655</v>
      </c>
      <c r="S224">
        <v>17.899999999999999</v>
      </c>
      <c r="T224">
        <f t="shared" si="236"/>
        <v>167731</v>
      </c>
      <c r="U224">
        <v>17.899999999999999</v>
      </c>
      <c r="AG224">
        <v>576</v>
      </c>
      <c r="AH224">
        <v>-1</v>
      </c>
      <c r="AJ224">
        <v>17.899999999999999</v>
      </c>
      <c r="AK224">
        <v>17.130783359166717</v>
      </c>
    </row>
    <row r="225" spans="11:37" x14ac:dyDescent="0.25">
      <c r="K225">
        <v>27.6</v>
      </c>
      <c r="L225">
        <v>65</v>
      </c>
      <c r="M225">
        <v>221</v>
      </c>
      <c r="N225">
        <v>153</v>
      </c>
      <c r="O225">
        <v>153</v>
      </c>
      <c r="P225">
        <v>27.6</v>
      </c>
      <c r="Q225">
        <v>35</v>
      </c>
      <c r="R225">
        <f t="shared" si="235"/>
        <v>733</v>
      </c>
      <c r="S225">
        <v>27.6</v>
      </c>
      <c r="T225">
        <f t="shared" si="236"/>
        <v>187801</v>
      </c>
      <c r="U225">
        <v>27.6</v>
      </c>
      <c r="AG225">
        <v>894</v>
      </c>
      <c r="AH225">
        <v>-2</v>
      </c>
      <c r="AJ225">
        <v>27.6</v>
      </c>
      <c r="AK225">
        <v>22.079676329592658</v>
      </c>
    </row>
    <row r="226" spans="11:37" x14ac:dyDescent="0.25">
      <c r="K226">
        <v>27.6</v>
      </c>
      <c r="L226">
        <v>65</v>
      </c>
      <c r="M226">
        <v>221</v>
      </c>
      <c r="N226">
        <v>153</v>
      </c>
      <c r="O226">
        <v>153</v>
      </c>
      <c r="P226">
        <v>27.6</v>
      </c>
      <c r="Q226">
        <v>35</v>
      </c>
      <c r="R226">
        <f t="shared" si="235"/>
        <v>733</v>
      </c>
      <c r="S226">
        <v>27.6</v>
      </c>
      <c r="T226">
        <f t="shared" si="236"/>
        <v>187801</v>
      </c>
      <c r="U226">
        <v>27.6</v>
      </c>
      <c r="AG226">
        <v>894</v>
      </c>
      <c r="AH226">
        <v>-2</v>
      </c>
      <c r="AJ226">
        <v>27.6</v>
      </c>
      <c r="AK226">
        <v>22.079676329592658</v>
      </c>
    </row>
    <row r="227" spans="11:37" x14ac:dyDescent="0.25">
      <c r="K227">
        <v>27.6</v>
      </c>
      <c r="L227">
        <v>65</v>
      </c>
      <c r="M227">
        <v>220</v>
      </c>
      <c r="N227">
        <v>204</v>
      </c>
      <c r="O227">
        <v>204</v>
      </c>
      <c r="P227">
        <v>27.6</v>
      </c>
      <c r="Q227">
        <v>35</v>
      </c>
      <c r="R227">
        <f t="shared" si="235"/>
        <v>732</v>
      </c>
      <c r="S227">
        <v>27.6</v>
      </c>
      <c r="T227">
        <f t="shared" si="236"/>
        <v>187596</v>
      </c>
      <c r="U227">
        <v>27.6</v>
      </c>
      <c r="AG227">
        <v>995</v>
      </c>
      <c r="AH227">
        <v>-2</v>
      </c>
      <c r="AJ227">
        <v>27.6</v>
      </c>
      <c r="AK227">
        <v>22.016228983817967</v>
      </c>
    </row>
    <row r="228" spans="11:37" x14ac:dyDescent="0.25">
      <c r="K228">
        <v>38.700000000000003</v>
      </c>
      <c r="L228">
        <v>66</v>
      </c>
      <c r="M228">
        <v>26</v>
      </c>
      <c r="N228">
        <v>102</v>
      </c>
      <c r="O228">
        <v>102</v>
      </c>
      <c r="P228">
        <v>38.700000000000003</v>
      </c>
      <c r="Q228">
        <v>35</v>
      </c>
      <c r="R228">
        <f t="shared" si="235"/>
        <v>794</v>
      </c>
      <c r="S228">
        <v>38.700000000000003</v>
      </c>
      <c r="T228">
        <f t="shared" si="236"/>
        <v>203366</v>
      </c>
      <c r="U228">
        <v>38.700000000000003</v>
      </c>
      <c r="AG228">
        <v>626</v>
      </c>
      <c r="AH228">
        <v>-1</v>
      </c>
      <c r="AJ228">
        <v>38.700000000000003</v>
      </c>
      <c r="AK228">
        <v>38.829775614111227</v>
      </c>
    </row>
    <row r="229" spans="11:37" x14ac:dyDescent="0.25">
      <c r="K229">
        <v>38.700000000000003</v>
      </c>
      <c r="L229">
        <v>66</v>
      </c>
      <c r="M229">
        <v>26</v>
      </c>
      <c r="N229">
        <v>204</v>
      </c>
      <c r="O229">
        <v>204</v>
      </c>
      <c r="P229">
        <v>38.700000000000003</v>
      </c>
      <c r="Q229">
        <v>35</v>
      </c>
      <c r="R229">
        <f t="shared" si="235"/>
        <v>794</v>
      </c>
      <c r="S229">
        <v>38.700000000000003</v>
      </c>
      <c r="T229">
        <f t="shared" si="236"/>
        <v>203468</v>
      </c>
      <c r="U229">
        <v>38.700000000000003</v>
      </c>
      <c r="AG229">
        <v>930</v>
      </c>
      <c r="AH229">
        <v>-2</v>
      </c>
      <c r="AJ229">
        <v>38.700000000000003</v>
      </c>
      <c r="AK229">
        <v>38.829775614111227</v>
      </c>
    </row>
    <row r="230" spans="11:37" x14ac:dyDescent="0.25">
      <c r="K230">
        <v>38.700000000000003</v>
      </c>
      <c r="L230">
        <v>66</v>
      </c>
      <c r="M230">
        <v>26</v>
      </c>
      <c r="N230">
        <v>204</v>
      </c>
      <c r="O230">
        <v>204</v>
      </c>
      <c r="P230">
        <v>38.700000000000003</v>
      </c>
      <c r="Q230">
        <v>35</v>
      </c>
      <c r="R230">
        <f t="shared" si="235"/>
        <v>794</v>
      </c>
      <c r="S230">
        <v>38.700000000000003</v>
      </c>
      <c r="T230">
        <f t="shared" si="236"/>
        <v>203468</v>
      </c>
      <c r="U230">
        <v>38.700000000000003</v>
      </c>
      <c r="AG230">
        <v>830</v>
      </c>
      <c r="AH230">
        <v>-2</v>
      </c>
      <c r="AJ230">
        <v>38.700000000000003</v>
      </c>
      <c r="AK230">
        <v>38.829775614111227</v>
      </c>
    </row>
    <row r="231" spans="11:37" x14ac:dyDescent="0.25">
      <c r="K231">
        <v>49.3</v>
      </c>
      <c r="L231">
        <v>66</v>
      </c>
      <c r="M231">
        <v>70</v>
      </c>
      <c r="N231">
        <v>0</v>
      </c>
      <c r="O231">
        <v>0</v>
      </c>
      <c r="P231">
        <v>49.3</v>
      </c>
      <c r="Q231">
        <v>35</v>
      </c>
      <c r="R231">
        <f t="shared" si="235"/>
        <v>838</v>
      </c>
      <c r="S231">
        <v>49.3</v>
      </c>
      <c r="T231">
        <f t="shared" si="236"/>
        <v>214528</v>
      </c>
      <c r="U231">
        <v>49.3</v>
      </c>
      <c r="AG231">
        <v>494</v>
      </c>
      <c r="AH231">
        <v>0</v>
      </c>
      <c r="AJ231">
        <v>49.3</v>
      </c>
      <c r="AK231">
        <v>49.996508470456938</v>
      </c>
    </row>
    <row r="232" spans="11:37" x14ac:dyDescent="0.25">
      <c r="K232">
        <v>49.3</v>
      </c>
      <c r="L232">
        <v>66</v>
      </c>
      <c r="M232">
        <v>69</v>
      </c>
      <c r="N232">
        <v>153</v>
      </c>
      <c r="O232">
        <v>153</v>
      </c>
      <c r="P232">
        <v>49.3</v>
      </c>
      <c r="Q232">
        <v>35</v>
      </c>
      <c r="R232">
        <f t="shared" si="235"/>
        <v>837</v>
      </c>
      <c r="S232">
        <v>49.3</v>
      </c>
      <c r="T232">
        <f t="shared" si="236"/>
        <v>214425</v>
      </c>
      <c r="U232">
        <v>49.3</v>
      </c>
      <c r="AG232">
        <v>799</v>
      </c>
      <c r="AH232">
        <v>-2</v>
      </c>
      <c r="AJ232">
        <v>49.3</v>
      </c>
      <c r="AK232">
        <v>49.742719087358175</v>
      </c>
    </row>
    <row r="233" spans="11:37" x14ac:dyDescent="0.25">
      <c r="K233">
        <v>49.3</v>
      </c>
      <c r="L233">
        <v>66</v>
      </c>
      <c r="M233">
        <v>69</v>
      </c>
      <c r="N233">
        <v>51</v>
      </c>
      <c r="O233">
        <v>51</v>
      </c>
      <c r="P233">
        <v>49.3</v>
      </c>
      <c r="Q233">
        <v>35</v>
      </c>
      <c r="R233">
        <f t="shared" si="235"/>
        <v>837</v>
      </c>
      <c r="S233">
        <v>49.3</v>
      </c>
      <c r="T233">
        <f t="shared" si="236"/>
        <v>214323</v>
      </c>
      <c r="U233">
        <v>49.3</v>
      </c>
      <c r="AG233">
        <v>595</v>
      </c>
      <c r="AH233">
        <v>-1</v>
      </c>
      <c r="AJ233">
        <v>49.3</v>
      </c>
      <c r="AK233">
        <v>49.742719087358175</v>
      </c>
    </row>
    <row r="234" spans="11:37" x14ac:dyDescent="0.25">
      <c r="K234">
        <v>65.7</v>
      </c>
      <c r="L234">
        <v>66</v>
      </c>
      <c r="M234">
        <v>131</v>
      </c>
      <c r="N234">
        <v>102</v>
      </c>
      <c r="O234">
        <v>102</v>
      </c>
      <c r="P234">
        <v>65.7</v>
      </c>
      <c r="Q234">
        <v>35</v>
      </c>
      <c r="R234">
        <f t="shared" si="235"/>
        <v>899</v>
      </c>
      <c r="S234">
        <v>65.7</v>
      </c>
      <c r="T234">
        <f t="shared" si="236"/>
        <v>230246</v>
      </c>
      <c r="U234">
        <v>65.7</v>
      </c>
      <c r="AG234">
        <v>893</v>
      </c>
      <c r="AH234">
        <v>-2</v>
      </c>
      <c r="AJ234">
        <v>65.7</v>
      </c>
      <c r="AK234">
        <v>65.477660839481672</v>
      </c>
    </row>
    <row r="235" spans="11:37" x14ac:dyDescent="0.25">
      <c r="K235">
        <v>65.7</v>
      </c>
      <c r="L235">
        <v>66</v>
      </c>
      <c r="M235">
        <v>131</v>
      </c>
      <c r="N235">
        <v>102</v>
      </c>
      <c r="O235">
        <v>102</v>
      </c>
      <c r="P235">
        <v>65.7</v>
      </c>
      <c r="Q235">
        <v>35</v>
      </c>
      <c r="R235">
        <f t="shared" si="235"/>
        <v>899</v>
      </c>
      <c r="S235">
        <v>65.7</v>
      </c>
      <c r="T235">
        <f t="shared" si="236"/>
        <v>230246</v>
      </c>
      <c r="U235">
        <v>65.7</v>
      </c>
      <c r="AG235">
        <v>893</v>
      </c>
      <c r="AH235">
        <v>-2</v>
      </c>
      <c r="AJ235">
        <v>65.7</v>
      </c>
      <c r="AK235">
        <v>65.477660839481672</v>
      </c>
    </row>
    <row r="236" spans="11:37" x14ac:dyDescent="0.25">
      <c r="K236">
        <v>65.7</v>
      </c>
      <c r="L236">
        <v>66</v>
      </c>
      <c r="M236">
        <v>131</v>
      </c>
      <c r="N236">
        <v>51</v>
      </c>
      <c r="O236">
        <v>51</v>
      </c>
      <c r="P236">
        <v>65.7</v>
      </c>
      <c r="Q236">
        <v>35</v>
      </c>
      <c r="R236">
        <f t="shared" si="235"/>
        <v>899</v>
      </c>
      <c r="S236">
        <v>65.7</v>
      </c>
      <c r="T236">
        <f t="shared" si="236"/>
        <v>230195</v>
      </c>
      <c r="U236">
        <v>65.7</v>
      </c>
      <c r="AG236">
        <v>691</v>
      </c>
      <c r="AH236">
        <v>-1</v>
      </c>
      <c r="AJ236">
        <v>65.7</v>
      </c>
      <c r="AK236">
        <v>65.477660839481672</v>
      </c>
    </row>
    <row r="237" spans="11:37" x14ac:dyDescent="0.25">
      <c r="K237">
        <v>81.7</v>
      </c>
      <c r="L237">
        <v>66</v>
      </c>
      <c r="M237">
        <v>163</v>
      </c>
      <c r="N237">
        <v>102</v>
      </c>
      <c r="O237">
        <v>102</v>
      </c>
      <c r="P237">
        <v>81.7</v>
      </c>
      <c r="Q237">
        <v>35</v>
      </c>
      <c r="R237">
        <f t="shared" si="235"/>
        <v>931</v>
      </c>
      <c r="S237">
        <v>81.7</v>
      </c>
      <c r="T237">
        <f t="shared" si="236"/>
        <v>238438</v>
      </c>
      <c r="U237">
        <v>81.7</v>
      </c>
      <c r="AG237">
        <v>839</v>
      </c>
      <c r="AH237">
        <v>-2</v>
      </c>
      <c r="AJ237">
        <v>81.7</v>
      </c>
      <c r="AK237">
        <v>73.598921098642194</v>
      </c>
    </row>
    <row r="238" spans="11:37" x14ac:dyDescent="0.25">
      <c r="K238">
        <v>81.7</v>
      </c>
      <c r="L238">
        <v>66</v>
      </c>
      <c r="M238">
        <v>163</v>
      </c>
      <c r="N238">
        <v>51</v>
      </c>
      <c r="O238">
        <v>51</v>
      </c>
      <c r="P238">
        <v>81.7</v>
      </c>
      <c r="Q238">
        <v>35</v>
      </c>
      <c r="R238">
        <f t="shared" si="235"/>
        <v>931</v>
      </c>
      <c r="S238">
        <v>81.7</v>
      </c>
      <c r="T238">
        <f t="shared" si="236"/>
        <v>238387</v>
      </c>
      <c r="U238">
        <v>81.7</v>
      </c>
      <c r="AG238">
        <v>837</v>
      </c>
      <c r="AH238">
        <v>-2</v>
      </c>
      <c r="AJ238">
        <v>81.7</v>
      </c>
      <c r="AK238">
        <v>73.598921098642194</v>
      </c>
    </row>
    <row r="239" spans="11:37" x14ac:dyDescent="0.25">
      <c r="K239">
        <v>81.7</v>
      </c>
      <c r="L239">
        <v>66</v>
      </c>
      <c r="M239">
        <v>163</v>
      </c>
      <c r="N239">
        <v>102</v>
      </c>
      <c r="O239">
        <v>102</v>
      </c>
      <c r="P239">
        <v>81.7</v>
      </c>
      <c r="Q239">
        <v>35</v>
      </c>
      <c r="R239">
        <f t="shared" si="235"/>
        <v>931</v>
      </c>
      <c r="S239">
        <v>81.7</v>
      </c>
      <c r="T239">
        <f t="shared" si="236"/>
        <v>238438</v>
      </c>
      <c r="U239">
        <v>81.7</v>
      </c>
      <c r="AG239">
        <v>839</v>
      </c>
      <c r="AH239">
        <v>-2</v>
      </c>
      <c r="AJ239">
        <v>81.7</v>
      </c>
      <c r="AK239">
        <v>73.598921098642194</v>
      </c>
    </row>
    <row r="240" spans="11:37" x14ac:dyDescent="0.25">
      <c r="K240">
        <v>99</v>
      </c>
      <c r="L240">
        <v>66</v>
      </c>
      <c r="M240">
        <v>197</v>
      </c>
      <c r="N240">
        <v>153</v>
      </c>
      <c r="O240">
        <v>153</v>
      </c>
      <c r="P240">
        <v>99</v>
      </c>
      <c r="Q240">
        <v>35</v>
      </c>
      <c r="R240">
        <f t="shared" si="235"/>
        <v>965</v>
      </c>
      <c r="S240">
        <v>99</v>
      </c>
      <c r="T240">
        <f t="shared" si="236"/>
        <v>247193</v>
      </c>
      <c r="U240">
        <v>99</v>
      </c>
      <c r="AG240">
        <v>1091</v>
      </c>
      <c r="AH240">
        <v>-3</v>
      </c>
      <c r="AJ240">
        <v>99</v>
      </c>
      <c r="AK240">
        <v>82.227760124000241</v>
      </c>
    </row>
    <row r="241" spans="11:37" x14ac:dyDescent="0.25">
      <c r="K241">
        <v>99</v>
      </c>
      <c r="L241">
        <v>66</v>
      </c>
      <c r="M241">
        <v>198</v>
      </c>
      <c r="N241">
        <v>0</v>
      </c>
      <c r="O241">
        <v>0</v>
      </c>
      <c r="P241">
        <v>99</v>
      </c>
      <c r="Q241">
        <v>35</v>
      </c>
      <c r="R241">
        <f t="shared" si="235"/>
        <v>966</v>
      </c>
      <c r="S241">
        <v>99</v>
      </c>
      <c r="T241">
        <f t="shared" si="236"/>
        <v>247296</v>
      </c>
      <c r="U241">
        <v>99</v>
      </c>
      <c r="AG241">
        <v>786</v>
      </c>
      <c r="AH241">
        <v>-2</v>
      </c>
      <c r="AJ241">
        <v>99</v>
      </c>
      <c r="AK241">
        <v>82.481549507099018</v>
      </c>
    </row>
    <row r="242" spans="11:37" x14ac:dyDescent="0.25">
      <c r="K242">
        <v>99</v>
      </c>
      <c r="L242">
        <v>66</v>
      </c>
      <c r="M242">
        <v>198</v>
      </c>
      <c r="N242">
        <v>0</v>
      </c>
      <c r="O242">
        <v>0</v>
      </c>
      <c r="P242">
        <v>99</v>
      </c>
      <c r="Q242">
        <v>35</v>
      </c>
      <c r="R242">
        <f t="shared" si="235"/>
        <v>966</v>
      </c>
      <c r="S242">
        <v>99</v>
      </c>
      <c r="T242">
        <f t="shared" si="236"/>
        <v>247296</v>
      </c>
      <c r="U242">
        <v>99</v>
      </c>
      <c r="AG242">
        <v>686</v>
      </c>
      <c r="AH242">
        <v>-1</v>
      </c>
      <c r="AJ242">
        <v>99</v>
      </c>
      <c r="AK242">
        <v>82.481549507099018</v>
      </c>
    </row>
    <row r="243" spans="11:37" x14ac:dyDescent="0.25">
      <c r="K243">
        <v>118.1</v>
      </c>
      <c r="L243">
        <v>66</v>
      </c>
      <c r="M243">
        <v>236</v>
      </c>
      <c r="N243">
        <v>0</v>
      </c>
      <c r="O243">
        <v>0</v>
      </c>
      <c r="P243">
        <v>118.1</v>
      </c>
      <c r="Q243">
        <v>35</v>
      </c>
      <c r="R243">
        <f t="shared" si="235"/>
        <v>1004</v>
      </c>
      <c r="S243">
        <v>118.1</v>
      </c>
      <c r="T243">
        <f t="shared" si="236"/>
        <v>257024</v>
      </c>
      <c r="U243">
        <v>118.1</v>
      </c>
      <c r="AG243">
        <v>740</v>
      </c>
      <c r="AH243">
        <v>-1</v>
      </c>
      <c r="AJ243">
        <v>118.1</v>
      </c>
      <c r="AK243">
        <v>92.125546064852131</v>
      </c>
    </row>
    <row r="244" spans="11:37" x14ac:dyDescent="0.25">
      <c r="K244">
        <v>118.1</v>
      </c>
      <c r="L244">
        <v>66</v>
      </c>
      <c r="M244">
        <v>236</v>
      </c>
      <c r="N244">
        <v>51</v>
      </c>
      <c r="O244">
        <v>51</v>
      </c>
      <c r="P244">
        <v>118.1</v>
      </c>
      <c r="Q244">
        <v>35</v>
      </c>
      <c r="R244">
        <f t="shared" si="235"/>
        <v>1004</v>
      </c>
      <c r="S244">
        <v>118.1</v>
      </c>
      <c r="T244">
        <f t="shared" si="236"/>
        <v>257075</v>
      </c>
      <c r="U244">
        <v>118.1</v>
      </c>
      <c r="AG244">
        <v>942</v>
      </c>
      <c r="AH244">
        <v>-2</v>
      </c>
      <c r="AJ244">
        <v>118.1</v>
      </c>
      <c r="AK244">
        <v>92.125546064852131</v>
      </c>
    </row>
    <row r="245" spans="11:37" x14ac:dyDescent="0.25">
      <c r="K245">
        <v>118.1</v>
      </c>
      <c r="L245">
        <v>66</v>
      </c>
      <c r="M245">
        <v>236</v>
      </c>
      <c r="N245">
        <v>51</v>
      </c>
      <c r="O245">
        <v>51</v>
      </c>
      <c r="P245">
        <v>118.1</v>
      </c>
      <c r="Q245">
        <v>35</v>
      </c>
      <c r="R245">
        <f t="shared" si="235"/>
        <v>1004</v>
      </c>
      <c r="S245">
        <v>118.1</v>
      </c>
      <c r="T245">
        <f t="shared" si="236"/>
        <v>257075</v>
      </c>
      <c r="U245">
        <v>118.1</v>
      </c>
      <c r="AG245">
        <v>942</v>
      </c>
      <c r="AH245">
        <v>-2</v>
      </c>
      <c r="AJ245">
        <v>118.1</v>
      </c>
      <c r="AK245">
        <v>92.125546064852131</v>
      </c>
    </row>
    <row r="246" spans="11:37" x14ac:dyDescent="0.25">
      <c r="K246">
        <v>142.1</v>
      </c>
      <c r="L246">
        <v>67</v>
      </c>
      <c r="M246">
        <v>14</v>
      </c>
      <c r="N246" s="1">
        <v>25</v>
      </c>
      <c r="O246" s="1">
        <v>153</v>
      </c>
      <c r="P246">
        <v>142.1</v>
      </c>
      <c r="Q246">
        <v>35</v>
      </c>
      <c r="R246">
        <f t="shared" si="235"/>
        <v>1038</v>
      </c>
      <c r="S246">
        <v>142.1</v>
      </c>
      <c r="T246">
        <f t="shared" si="236"/>
        <v>265753</v>
      </c>
      <c r="U246">
        <v>142.1</v>
      </c>
      <c r="AG246">
        <v>715</v>
      </c>
      <c r="AH246">
        <v>-1</v>
      </c>
      <c r="AJ246">
        <v>142.1</v>
      </c>
      <c r="AK246">
        <v>143.13721206770413</v>
      </c>
    </row>
    <row r="247" spans="11:37" x14ac:dyDescent="0.25">
      <c r="K247">
        <v>142.1</v>
      </c>
      <c r="L247">
        <v>67</v>
      </c>
      <c r="M247">
        <v>13</v>
      </c>
      <c r="N247" s="1">
        <v>230</v>
      </c>
      <c r="O247" s="1">
        <v>102</v>
      </c>
      <c r="P247">
        <v>142.1</v>
      </c>
      <c r="Q247">
        <v>35</v>
      </c>
      <c r="R247">
        <f t="shared" si="235"/>
        <v>1037</v>
      </c>
      <c r="S247">
        <v>142.1</v>
      </c>
      <c r="T247">
        <f t="shared" si="236"/>
        <v>265702</v>
      </c>
      <c r="U247">
        <v>142.1</v>
      </c>
      <c r="AG247">
        <v>968</v>
      </c>
      <c r="AH247">
        <v>-2</v>
      </c>
      <c r="AJ247">
        <v>142.1</v>
      </c>
      <c r="AK247">
        <v>142.12205453530908</v>
      </c>
    </row>
    <row r="248" spans="11:37" x14ac:dyDescent="0.25">
      <c r="K248">
        <v>142.1</v>
      </c>
      <c r="L248">
        <v>67</v>
      </c>
      <c r="M248">
        <v>14</v>
      </c>
      <c r="N248">
        <v>0</v>
      </c>
      <c r="O248">
        <v>0</v>
      </c>
      <c r="P248">
        <v>142.1</v>
      </c>
      <c r="Q248">
        <v>35</v>
      </c>
      <c r="R248">
        <f t="shared" si="235"/>
        <v>1038</v>
      </c>
      <c r="S248">
        <v>142.1</v>
      </c>
      <c r="T248">
        <f t="shared" si="236"/>
        <v>265728</v>
      </c>
      <c r="U248">
        <v>142.1</v>
      </c>
      <c r="AG248">
        <v>537</v>
      </c>
      <c r="AH248">
        <v>-1</v>
      </c>
      <c r="AJ248">
        <v>142.1</v>
      </c>
      <c r="AK248">
        <v>143.13721206770413</v>
      </c>
    </row>
    <row r="249" spans="11:37" x14ac:dyDescent="0.25">
      <c r="K249">
        <v>171.9</v>
      </c>
      <c r="L249">
        <v>67</v>
      </c>
      <c r="M249">
        <v>43</v>
      </c>
      <c r="N249" s="1">
        <v>230</v>
      </c>
      <c r="O249" s="1">
        <v>102</v>
      </c>
      <c r="P249">
        <v>171.9</v>
      </c>
      <c r="Q249">
        <v>35</v>
      </c>
      <c r="R249">
        <f t="shared" si="235"/>
        <v>1067</v>
      </c>
      <c r="S249">
        <v>171.9</v>
      </c>
      <c r="T249">
        <f t="shared" si="236"/>
        <v>273382</v>
      </c>
      <c r="U249">
        <v>171.9</v>
      </c>
      <c r="AG249">
        <v>1018</v>
      </c>
      <c r="AH249">
        <v>-2</v>
      </c>
      <c r="AJ249">
        <v>171.9</v>
      </c>
      <c r="AK249">
        <v>172.576780507161</v>
      </c>
    </row>
    <row r="250" spans="11:37" x14ac:dyDescent="0.25">
      <c r="K250">
        <v>171.9</v>
      </c>
      <c r="L250">
        <v>67</v>
      </c>
      <c r="M250">
        <v>43</v>
      </c>
      <c r="N250" s="1">
        <v>230</v>
      </c>
      <c r="O250" s="1">
        <v>102</v>
      </c>
      <c r="P250">
        <v>171.9</v>
      </c>
      <c r="Q250">
        <v>35</v>
      </c>
      <c r="R250">
        <f t="shared" si="235"/>
        <v>1067</v>
      </c>
      <c r="S250">
        <v>171.9</v>
      </c>
      <c r="T250">
        <f t="shared" si="236"/>
        <v>273382</v>
      </c>
      <c r="U250">
        <v>171.9</v>
      </c>
      <c r="AG250">
        <v>918</v>
      </c>
      <c r="AH250">
        <v>-2</v>
      </c>
      <c r="AJ250">
        <v>171.9</v>
      </c>
      <c r="AK250">
        <v>172.576780507161</v>
      </c>
    </row>
    <row r="251" spans="11:37" x14ac:dyDescent="0.25">
      <c r="K251">
        <v>171.9</v>
      </c>
      <c r="L251">
        <v>67</v>
      </c>
      <c r="M251">
        <v>43</v>
      </c>
      <c r="N251">
        <v>153</v>
      </c>
      <c r="O251">
        <v>153</v>
      </c>
      <c r="P251">
        <v>171.9</v>
      </c>
      <c r="Q251">
        <v>35</v>
      </c>
      <c r="R251">
        <f t="shared" si="235"/>
        <v>1067</v>
      </c>
      <c r="S251">
        <v>171.9</v>
      </c>
      <c r="T251">
        <f t="shared" si="236"/>
        <v>273305</v>
      </c>
      <c r="U251">
        <v>171.9</v>
      </c>
      <c r="AG251">
        <v>992</v>
      </c>
      <c r="AH251">
        <v>-2</v>
      </c>
      <c r="AJ251">
        <v>171.9</v>
      </c>
      <c r="AK251">
        <v>172.576780507161</v>
      </c>
    </row>
    <row r="252" spans="11:37" x14ac:dyDescent="0.25">
      <c r="K252">
        <v>11</v>
      </c>
      <c r="L252">
        <v>65</v>
      </c>
      <c r="M252">
        <v>48</v>
      </c>
      <c r="N252">
        <v>0</v>
      </c>
      <c r="O252">
        <v>0</v>
      </c>
      <c r="P252">
        <v>11</v>
      </c>
      <c r="Q252">
        <v>35</v>
      </c>
      <c r="R252">
        <f t="shared" si="235"/>
        <v>560</v>
      </c>
      <c r="S252">
        <v>11</v>
      </c>
      <c r="T252">
        <f t="shared" si="236"/>
        <v>143360</v>
      </c>
      <c r="U252">
        <v>11</v>
      </c>
      <c r="AG252">
        <v>682</v>
      </c>
      <c r="AH252">
        <v>-1</v>
      </c>
      <c r="AJ252">
        <v>11</v>
      </c>
      <c r="AK252">
        <v>11.103285510571022</v>
      </c>
    </row>
    <row r="253" spans="11:37" x14ac:dyDescent="0.25">
      <c r="K253">
        <v>11</v>
      </c>
      <c r="L253">
        <v>65</v>
      </c>
      <c r="M253">
        <v>48</v>
      </c>
      <c r="N253">
        <v>0</v>
      </c>
      <c r="O253">
        <v>0</v>
      </c>
      <c r="P253">
        <v>11</v>
      </c>
      <c r="Q253">
        <v>35</v>
      </c>
      <c r="R253">
        <f t="shared" si="235"/>
        <v>560</v>
      </c>
      <c r="S253">
        <v>11</v>
      </c>
      <c r="T253">
        <f t="shared" si="236"/>
        <v>143360</v>
      </c>
      <c r="U253">
        <v>11</v>
      </c>
      <c r="AG253">
        <v>527</v>
      </c>
      <c r="AH253">
        <v>-1</v>
      </c>
      <c r="AJ253">
        <v>11</v>
      </c>
      <c r="AK253">
        <v>11.103285510571022</v>
      </c>
    </row>
    <row r="254" spans="11:37" x14ac:dyDescent="0.25">
      <c r="K254">
        <v>11</v>
      </c>
      <c r="L254">
        <v>65</v>
      </c>
      <c r="M254">
        <v>48</v>
      </c>
      <c r="N254">
        <v>0</v>
      </c>
      <c r="O254">
        <v>0</v>
      </c>
      <c r="P254">
        <v>11</v>
      </c>
      <c r="Q254">
        <v>35</v>
      </c>
      <c r="R254">
        <f t="shared" si="235"/>
        <v>560</v>
      </c>
      <c r="S254">
        <v>11</v>
      </c>
      <c r="T254">
        <f t="shared" si="236"/>
        <v>143360</v>
      </c>
      <c r="U254">
        <v>11</v>
      </c>
      <c r="AG254">
        <v>682</v>
      </c>
      <c r="AH254">
        <v>-1</v>
      </c>
      <c r="AJ254">
        <v>11</v>
      </c>
      <c r="AK254">
        <v>11.103285510571022</v>
      </c>
    </row>
    <row r="255" spans="11:37" x14ac:dyDescent="0.25">
      <c r="K255" t="s">
        <v>296</v>
      </c>
      <c r="L255">
        <v>63</v>
      </c>
      <c r="M255">
        <v>217</v>
      </c>
      <c r="N255">
        <v>153</v>
      </c>
      <c r="O255">
        <v>153</v>
      </c>
      <c r="P255" t="s">
        <v>296</v>
      </c>
      <c r="Q255">
        <v>70</v>
      </c>
      <c r="R255">
        <f t="shared" si="235"/>
        <v>217</v>
      </c>
      <c r="S255" t="s">
        <v>296</v>
      </c>
      <c r="T255">
        <f t="shared" si="236"/>
        <v>55705</v>
      </c>
      <c r="U255" t="s">
        <v>296</v>
      </c>
      <c r="AG255">
        <v>1082</v>
      </c>
      <c r="AH255">
        <v>-3</v>
      </c>
      <c r="AJ255">
        <v>5.5</v>
      </c>
      <c r="AK255">
        <v>4.8061364424328845</v>
      </c>
    </row>
    <row r="256" spans="11:37" x14ac:dyDescent="0.25">
      <c r="K256" t="s">
        <v>296</v>
      </c>
      <c r="L256">
        <v>63</v>
      </c>
      <c r="M256">
        <v>217</v>
      </c>
      <c r="N256">
        <v>153</v>
      </c>
      <c r="O256">
        <v>153</v>
      </c>
      <c r="P256" t="s">
        <v>296</v>
      </c>
      <c r="Q256">
        <v>70</v>
      </c>
      <c r="R256">
        <f t="shared" si="235"/>
        <v>217</v>
      </c>
      <c r="S256" t="s">
        <v>296</v>
      </c>
      <c r="T256">
        <f t="shared" si="236"/>
        <v>55705</v>
      </c>
      <c r="U256" t="s">
        <v>296</v>
      </c>
      <c r="AG256">
        <v>1082</v>
      </c>
      <c r="AH256">
        <v>-3</v>
      </c>
      <c r="AJ256">
        <v>5.5</v>
      </c>
      <c r="AK256">
        <v>4.8061364424328845</v>
      </c>
    </row>
    <row r="257" spans="11:37" x14ac:dyDescent="0.25">
      <c r="K257" t="s">
        <v>296</v>
      </c>
      <c r="L257">
        <v>63</v>
      </c>
      <c r="M257">
        <v>217</v>
      </c>
      <c r="N257">
        <v>153</v>
      </c>
      <c r="O257">
        <v>153</v>
      </c>
      <c r="P257" t="s">
        <v>296</v>
      </c>
      <c r="Q257">
        <v>70</v>
      </c>
      <c r="R257">
        <f t="shared" si="235"/>
        <v>217</v>
      </c>
      <c r="S257" t="s">
        <v>296</v>
      </c>
      <c r="T257">
        <f t="shared" si="236"/>
        <v>55705</v>
      </c>
      <c r="U257" t="s">
        <v>296</v>
      </c>
      <c r="AG257">
        <v>1082</v>
      </c>
      <c r="AH257">
        <v>-3</v>
      </c>
      <c r="AJ257">
        <v>5.5</v>
      </c>
      <c r="AK257">
        <v>4.8061364424328845</v>
      </c>
    </row>
    <row r="258" spans="11:37" x14ac:dyDescent="0.25">
      <c r="K258">
        <v>5.5</v>
      </c>
      <c r="L258">
        <v>64</v>
      </c>
      <c r="M258">
        <v>176</v>
      </c>
      <c r="N258">
        <v>0</v>
      </c>
      <c r="O258">
        <v>0</v>
      </c>
      <c r="P258">
        <v>5.5</v>
      </c>
      <c r="Q258">
        <v>70</v>
      </c>
      <c r="R258">
        <f t="shared" si="235"/>
        <v>432</v>
      </c>
      <c r="S258">
        <v>5.5</v>
      </c>
      <c r="T258">
        <f t="shared" si="236"/>
        <v>110592</v>
      </c>
      <c r="U258">
        <v>5.5</v>
      </c>
      <c r="AG258">
        <v>882</v>
      </c>
      <c r="AH258">
        <v>-2</v>
      </c>
      <c r="AJ258">
        <v>28</v>
      </c>
      <c r="AK258">
        <v>22.270018366916734</v>
      </c>
    </row>
    <row r="259" spans="11:37" x14ac:dyDescent="0.25">
      <c r="K259">
        <v>5.5</v>
      </c>
      <c r="L259">
        <v>64</v>
      </c>
      <c r="M259">
        <v>176</v>
      </c>
      <c r="N259">
        <v>0</v>
      </c>
      <c r="O259">
        <v>0</v>
      </c>
      <c r="P259">
        <v>5.5</v>
      </c>
      <c r="Q259">
        <v>70</v>
      </c>
      <c r="R259">
        <f t="shared" si="235"/>
        <v>432</v>
      </c>
      <c r="S259">
        <v>5.5</v>
      </c>
      <c r="T259">
        <f t="shared" si="236"/>
        <v>110592</v>
      </c>
      <c r="U259">
        <v>5.5</v>
      </c>
      <c r="AG259">
        <v>882</v>
      </c>
      <c r="AH259">
        <v>-2</v>
      </c>
      <c r="AJ259">
        <v>28</v>
      </c>
      <c r="AK259">
        <v>22.270018366916734</v>
      </c>
    </row>
    <row r="260" spans="11:37" x14ac:dyDescent="0.25">
      <c r="K260">
        <v>5.5</v>
      </c>
      <c r="L260">
        <v>64</v>
      </c>
      <c r="M260">
        <v>176</v>
      </c>
      <c r="N260">
        <v>0</v>
      </c>
      <c r="O260">
        <v>0</v>
      </c>
      <c r="P260">
        <v>5.5</v>
      </c>
      <c r="Q260">
        <v>70</v>
      </c>
      <c r="R260">
        <f t="shared" si="235"/>
        <v>432</v>
      </c>
      <c r="S260">
        <v>5.5</v>
      </c>
      <c r="T260">
        <f t="shared" si="236"/>
        <v>110592</v>
      </c>
      <c r="U260">
        <v>5.5</v>
      </c>
      <c r="AG260">
        <v>882</v>
      </c>
      <c r="AH260">
        <v>-2</v>
      </c>
      <c r="AJ260">
        <v>28</v>
      </c>
      <c r="AK260">
        <v>22.270018366916734</v>
      </c>
    </row>
    <row r="261" spans="11:37" x14ac:dyDescent="0.25">
      <c r="K261" t="s">
        <v>296</v>
      </c>
      <c r="L261">
        <v>65</v>
      </c>
      <c r="M261">
        <v>48</v>
      </c>
      <c r="N261">
        <v>0</v>
      </c>
      <c r="O261">
        <v>0</v>
      </c>
      <c r="P261" t="s">
        <v>296</v>
      </c>
      <c r="Q261">
        <v>70</v>
      </c>
      <c r="R261">
        <f t="shared" si="235"/>
        <v>560</v>
      </c>
      <c r="S261" t="s">
        <v>296</v>
      </c>
      <c r="T261">
        <f t="shared" si="236"/>
        <v>143360</v>
      </c>
      <c r="U261" t="s">
        <v>296</v>
      </c>
      <c r="AG261">
        <v>568</v>
      </c>
      <c r="AH261">
        <v>-1</v>
      </c>
      <c r="AJ261">
        <v>30.2</v>
      </c>
      <c r="AK261">
        <v>23.34862324508649</v>
      </c>
    </row>
    <row r="262" spans="11:37" x14ac:dyDescent="0.25">
      <c r="K262" t="s">
        <v>296</v>
      </c>
      <c r="L262">
        <v>65</v>
      </c>
      <c r="M262">
        <v>48</v>
      </c>
      <c r="N262">
        <v>0</v>
      </c>
      <c r="O262">
        <v>0</v>
      </c>
      <c r="P262" t="s">
        <v>296</v>
      </c>
      <c r="Q262">
        <v>70</v>
      </c>
      <c r="R262">
        <f t="shared" si="235"/>
        <v>560</v>
      </c>
      <c r="S262" t="s">
        <v>296</v>
      </c>
      <c r="T262">
        <f t="shared" si="236"/>
        <v>143360</v>
      </c>
      <c r="U262" t="s">
        <v>296</v>
      </c>
      <c r="AG262">
        <v>568</v>
      </c>
      <c r="AH262">
        <v>-1</v>
      </c>
      <c r="AJ262">
        <v>30.2</v>
      </c>
      <c r="AK262">
        <v>23.34862324508649</v>
      </c>
    </row>
    <row r="263" spans="11:37" x14ac:dyDescent="0.25">
      <c r="K263" t="s">
        <v>296</v>
      </c>
      <c r="L263">
        <v>65</v>
      </c>
      <c r="M263">
        <v>48</v>
      </c>
      <c r="N263">
        <v>0</v>
      </c>
      <c r="O263">
        <v>0</v>
      </c>
      <c r="P263" t="s">
        <v>296</v>
      </c>
      <c r="Q263">
        <v>70</v>
      </c>
      <c r="R263">
        <f t="shared" si="235"/>
        <v>560</v>
      </c>
      <c r="S263" t="s">
        <v>296</v>
      </c>
      <c r="T263">
        <f t="shared" si="236"/>
        <v>143360</v>
      </c>
      <c r="U263" t="s">
        <v>296</v>
      </c>
      <c r="AG263">
        <v>568</v>
      </c>
      <c r="AH263">
        <v>-1</v>
      </c>
      <c r="AJ263">
        <v>30.2</v>
      </c>
      <c r="AK263">
        <v>23.34862324508649</v>
      </c>
    </row>
    <row r="264" spans="11:37" x14ac:dyDescent="0.25">
      <c r="K264" t="s">
        <v>296</v>
      </c>
      <c r="L264">
        <v>65</v>
      </c>
      <c r="M264">
        <v>153</v>
      </c>
      <c r="N264">
        <v>153</v>
      </c>
      <c r="O264">
        <v>153</v>
      </c>
      <c r="P264" t="s">
        <v>296</v>
      </c>
      <c r="Q264">
        <v>70</v>
      </c>
      <c r="R264">
        <f t="shared" si="235"/>
        <v>665</v>
      </c>
      <c r="S264" t="s">
        <v>296</v>
      </c>
      <c r="T264">
        <f t="shared" si="236"/>
        <v>170393</v>
      </c>
      <c r="U264" t="s">
        <v>296</v>
      </c>
      <c r="AG264">
        <v>1027</v>
      </c>
      <c r="AH264">
        <v>-3</v>
      </c>
      <c r="AJ264">
        <v>49.5</v>
      </c>
      <c r="AK264">
        <v>49.996508470456938</v>
      </c>
    </row>
    <row r="265" spans="11:37" x14ac:dyDescent="0.25">
      <c r="K265" t="s">
        <v>296</v>
      </c>
      <c r="L265">
        <v>65</v>
      </c>
      <c r="M265">
        <v>153</v>
      </c>
      <c r="N265">
        <v>153</v>
      </c>
      <c r="O265">
        <v>153</v>
      </c>
      <c r="P265" t="s">
        <v>296</v>
      </c>
      <c r="Q265">
        <v>70</v>
      </c>
      <c r="R265">
        <f t="shared" si="235"/>
        <v>665</v>
      </c>
      <c r="S265" t="s">
        <v>296</v>
      </c>
      <c r="T265">
        <f t="shared" si="236"/>
        <v>170393</v>
      </c>
      <c r="U265" t="s">
        <v>296</v>
      </c>
      <c r="AG265">
        <v>1027</v>
      </c>
      <c r="AH265">
        <v>-3</v>
      </c>
      <c r="AJ265">
        <v>49.5</v>
      </c>
      <c r="AK265">
        <v>49.996508470456938</v>
      </c>
    </row>
    <row r="266" spans="11:37" x14ac:dyDescent="0.25">
      <c r="K266" t="s">
        <v>296</v>
      </c>
      <c r="L266">
        <v>65</v>
      </c>
      <c r="M266">
        <v>153</v>
      </c>
      <c r="N266">
        <v>153</v>
      </c>
      <c r="O266">
        <v>153</v>
      </c>
      <c r="P266" t="s">
        <v>296</v>
      </c>
      <c r="Q266">
        <v>70</v>
      </c>
      <c r="R266">
        <f t="shared" si="235"/>
        <v>665</v>
      </c>
      <c r="S266" t="s">
        <v>296</v>
      </c>
      <c r="T266">
        <f t="shared" si="236"/>
        <v>170393</v>
      </c>
      <c r="U266" t="s">
        <v>296</v>
      </c>
      <c r="AG266">
        <v>1027</v>
      </c>
      <c r="AH266">
        <v>-3</v>
      </c>
      <c r="AJ266">
        <v>49.5</v>
      </c>
      <c r="AK266">
        <v>49.996508470456938</v>
      </c>
    </row>
    <row r="267" spans="11:37" x14ac:dyDescent="0.25">
      <c r="K267">
        <v>28</v>
      </c>
      <c r="L267">
        <v>65</v>
      </c>
      <c r="M267">
        <v>224</v>
      </c>
      <c r="N267">
        <v>0</v>
      </c>
      <c r="O267">
        <v>0</v>
      </c>
      <c r="P267">
        <v>28</v>
      </c>
      <c r="Q267">
        <v>70</v>
      </c>
      <c r="R267">
        <f t="shared" si="235"/>
        <v>736</v>
      </c>
      <c r="S267">
        <v>28</v>
      </c>
      <c r="T267">
        <f t="shared" si="236"/>
        <v>188416</v>
      </c>
      <c r="U267">
        <v>28</v>
      </c>
      <c r="AG267">
        <v>886</v>
      </c>
      <c r="AH267">
        <v>-2</v>
      </c>
      <c r="AJ267">
        <v>63.3</v>
      </c>
      <c r="AK267">
        <v>63.954924540889081</v>
      </c>
    </row>
    <row r="268" spans="11:37" x14ac:dyDescent="0.25">
      <c r="K268">
        <v>28</v>
      </c>
      <c r="L268">
        <v>65</v>
      </c>
      <c r="M268">
        <v>224</v>
      </c>
      <c r="N268">
        <v>0</v>
      </c>
      <c r="O268">
        <v>0</v>
      </c>
      <c r="P268">
        <v>28</v>
      </c>
      <c r="Q268">
        <v>70</v>
      </c>
      <c r="R268">
        <f t="shared" si="235"/>
        <v>736</v>
      </c>
      <c r="S268">
        <v>28</v>
      </c>
      <c r="T268">
        <f t="shared" si="236"/>
        <v>188416</v>
      </c>
      <c r="U268">
        <v>28</v>
      </c>
      <c r="AG268">
        <v>886</v>
      </c>
      <c r="AH268">
        <v>-2</v>
      </c>
      <c r="AJ268">
        <v>63.3</v>
      </c>
      <c r="AK268">
        <v>63.954924540889081</v>
      </c>
    </row>
    <row r="269" spans="11:37" x14ac:dyDescent="0.25">
      <c r="K269">
        <v>28</v>
      </c>
      <c r="L269">
        <v>65</v>
      </c>
      <c r="M269">
        <v>224</v>
      </c>
      <c r="N269">
        <v>0</v>
      </c>
      <c r="O269">
        <v>0</v>
      </c>
      <c r="P269">
        <v>28</v>
      </c>
      <c r="Q269">
        <v>70</v>
      </c>
      <c r="R269">
        <f t="shared" si="235"/>
        <v>736</v>
      </c>
      <c r="S269">
        <v>28</v>
      </c>
      <c r="T269">
        <f t="shared" si="236"/>
        <v>188416</v>
      </c>
      <c r="U269">
        <v>28</v>
      </c>
      <c r="AG269">
        <v>886</v>
      </c>
      <c r="AH269">
        <v>-2</v>
      </c>
      <c r="AJ269">
        <v>63.3</v>
      </c>
      <c r="AK269">
        <v>63.954924540889081</v>
      </c>
    </row>
    <row r="270" spans="11:37" x14ac:dyDescent="0.25">
      <c r="K270">
        <v>30.2</v>
      </c>
      <c r="L270">
        <v>65</v>
      </c>
      <c r="M270">
        <v>241</v>
      </c>
      <c r="N270">
        <v>153</v>
      </c>
      <c r="O270">
        <v>153</v>
      </c>
      <c r="P270">
        <v>30.2</v>
      </c>
      <c r="Q270">
        <v>70</v>
      </c>
      <c r="R270">
        <f t="shared" si="235"/>
        <v>753</v>
      </c>
      <c r="S270">
        <v>30.2</v>
      </c>
      <c r="T270">
        <f t="shared" si="236"/>
        <v>192921</v>
      </c>
      <c r="U270">
        <v>30.2</v>
      </c>
      <c r="AG270">
        <v>1217</v>
      </c>
      <c r="AH270">
        <v>-3</v>
      </c>
      <c r="AJ270">
        <v>73.900000000000006</v>
      </c>
      <c r="AK270">
        <v>69.538290969061933</v>
      </c>
    </row>
    <row r="271" spans="11:37" x14ac:dyDescent="0.25">
      <c r="K271">
        <v>30.2</v>
      </c>
      <c r="L271">
        <v>65</v>
      </c>
      <c r="M271">
        <v>241</v>
      </c>
      <c r="N271">
        <v>153</v>
      </c>
      <c r="O271">
        <v>153</v>
      </c>
      <c r="P271">
        <v>30.2</v>
      </c>
      <c r="Q271">
        <v>70</v>
      </c>
      <c r="R271">
        <f t="shared" si="235"/>
        <v>753</v>
      </c>
      <c r="S271">
        <v>30.2</v>
      </c>
      <c r="T271">
        <f t="shared" si="236"/>
        <v>192921</v>
      </c>
      <c r="U271">
        <v>30.2</v>
      </c>
      <c r="AG271">
        <v>1217</v>
      </c>
      <c r="AH271">
        <v>-3</v>
      </c>
      <c r="AJ271">
        <v>73.900000000000006</v>
      </c>
      <c r="AK271">
        <v>69.538290969061933</v>
      </c>
    </row>
    <row r="272" spans="11:37" x14ac:dyDescent="0.25">
      <c r="K272">
        <v>30.2</v>
      </c>
      <c r="L272">
        <v>65</v>
      </c>
      <c r="M272">
        <v>241</v>
      </c>
      <c r="N272">
        <v>153</v>
      </c>
      <c r="O272">
        <v>153</v>
      </c>
      <c r="P272">
        <v>30.2</v>
      </c>
      <c r="Q272">
        <v>70</v>
      </c>
      <c r="R272">
        <f t="shared" si="235"/>
        <v>753</v>
      </c>
      <c r="S272">
        <v>30.2</v>
      </c>
      <c r="T272">
        <f t="shared" si="236"/>
        <v>192921</v>
      </c>
      <c r="U272">
        <v>30.2</v>
      </c>
      <c r="AG272">
        <v>1217</v>
      </c>
      <c r="AH272">
        <v>-3</v>
      </c>
      <c r="AJ272">
        <v>73.900000000000006</v>
      </c>
      <c r="AK272">
        <v>69.538290969061933</v>
      </c>
    </row>
    <row r="273" spans="11:37" x14ac:dyDescent="0.25">
      <c r="K273">
        <v>49.5</v>
      </c>
      <c r="L273">
        <v>66</v>
      </c>
      <c r="M273">
        <v>70</v>
      </c>
      <c r="N273">
        <v>102</v>
      </c>
      <c r="O273">
        <v>102</v>
      </c>
      <c r="P273">
        <v>49.5</v>
      </c>
      <c r="Q273">
        <v>70</v>
      </c>
      <c r="R273">
        <f t="shared" si="235"/>
        <v>838</v>
      </c>
      <c r="S273">
        <v>49.5</v>
      </c>
      <c r="T273">
        <f t="shared" si="236"/>
        <v>214630</v>
      </c>
      <c r="U273">
        <v>49.5</v>
      </c>
      <c r="AG273">
        <v>1035</v>
      </c>
      <c r="AH273">
        <v>-3</v>
      </c>
      <c r="AJ273">
        <v>85</v>
      </c>
      <c r="AK273">
        <v>75.375446780333561</v>
      </c>
    </row>
    <row r="274" spans="11:37" x14ac:dyDescent="0.25">
      <c r="K274">
        <v>49.5</v>
      </c>
      <c r="L274">
        <v>66</v>
      </c>
      <c r="M274">
        <v>70</v>
      </c>
      <c r="N274">
        <v>0</v>
      </c>
      <c r="O274">
        <v>0</v>
      </c>
      <c r="P274">
        <v>49.5</v>
      </c>
      <c r="Q274">
        <v>70</v>
      </c>
      <c r="R274">
        <f t="shared" si="235"/>
        <v>838</v>
      </c>
      <c r="S274">
        <v>49.5</v>
      </c>
      <c r="T274">
        <f t="shared" si="236"/>
        <v>214528</v>
      </c>
      <c r="U274">
        <v>49.5</v>
      </c>
      <c r="AG274">
        <v>781</v>
      </c>
      <c r="AH274">
        <v>-2</v>
      </c>
      <c r="AJ274">
        <v>85</v>
      </c>
      <c r="AK274">
        <v>75.375446780333561</v>
      </c>
    </row>
    <row r="275" spans="11:37" x14ac:dyDescent="0.25">
      <c r="K275">
        <v>49.5</v>
      </c>
      <c r="L275">
        <v>66</v>
      </c>
      <c r="M275">
        <v>70</v>
      </c>
      <c r="N275">
        <v>102</v>
      </c>
      <c r="O275">
        <v>102</v>
      </c>
      <c r="P275">
        <v>49.5</v>
      </c>
      <c r="Q275">
        <v>70</v>
      </c>
      <c r="R275">
        <f t="shared" ref="R275:R284" si="237">(L275-63)*256+M275</f>
        <v>838</v>
      </c>
      <c r="S275">
        <v>49.5</v>
      </c>
      <c r="T275">
        <f t="shared" ref="T275:T284" si="238">(L275-63)*65536+M275*256+N275</f>
        <v>214630</v>
      </c>
      <c r="U275">
        <v>49.5</v>
      </c>
      <c r="AG275">
        <v>985</v>
      </c>
      <c r="AH275">
        <v>-2</v>
      </c>
      <c r="AJ275">
        <v>85</v>
      </c>
      <c r="AK275">
        <v>75.375446780333561</v>
      </c>
    </row>
    <row r="276" spans="11:37" x14ac:dyDescent="0.25">
      <c r="K276">
        <v>63.3</v>
      </c>
      <c r="L276">
        <v>66</v>
      </c>
      <c r="M276">
        <v>125</v>
      </c>
      <c r="N276">
        <v>153</v>
      </c>
      <c r="O276">
        <v>153</v>
      </c>
      <c r="P276">
        <v>63.3</v>
      </c>
      <c r="Q276">
        <v>70</v>
      </c>
      <c r="R276">
        <f t="shared" si="237"/>
        <v>893</v>
      </c>
      <c r="S276">
        <v>63.3</v>
      </c>
      <c r="T276">
        <f t="shared" si="238"/>
        <v>228761</v>
      </c>
      <c r="U276">
        <v>63.3</v>
      </c>
      <c r="AG276">
        <v>1166</v>
      </c>
      <c r="AH276">
        <v>-3</v>
      </c>
    </row>
    <row r="277" spans="11:37" x14ac:dyDescent="0.25">
      <c r="K277">
        <v>63.3</v>
      </c>
      <c r="L277">
        <v>66</v>
      </c>
      <c r="M277">
        <v>125</v>
      </c>
      <c r="N277">
        <v>153</v>
      </c>
      <c r="O277">
        <v>153</v>
      </c>
      <c r="P277">
        <v>63.3</v>
      </c>
      <c r="Q277">
        <v>70</v>
      </c>
      <c r="R277">
        <f t="shared" si="237"/>
        <v>893</v>
      </c>
      <c r="S277">
        <v>63.3</v>
      </c>
      <c r="T277">
        <f t="shared" si="238"/>
        <v>228761</v>
      </c>
      <c r="U277">
        <v>63.3</v>
      </c>
      <c r="AG277">
        <v>1166</v>
      </c>
      <c r="AH277">
        <v>-3</v>
      </c>
    </row>
    <row r="278" spans="11:37" x14ac:dyDescent="0.25">
      <c r="K278">
        <v>63.3</v>
      </c>
      <c r="L278">
        <v>66</v>
      </c>
      <c r="M278">
        <v>125</v>
      </c>
      <c r="N278">
        <v>153</v>
      </c>
      <c r="O278">
        <v>153</v>
      </c>
      <c r="P278">
        <v>63.3</v>
      </c>
      <c r="Q278">
        <v>70</v>
      </c>
      <c r="R278">
        <f t="shared" si="237"/>
        <v>893</v>
      </c>
      <c r="S278">
        <v>63.3</v>
      </c>
      <c r="T278">
        <f t="shared" si="238"/>
        <v>228761</v>
      </c>
      <c r="U278">
        <v>63.3</v>
      </c>
      <c r="AG278">
        <v>1164</v>
      </c>
      <c r="AH278">
        <v>-3</v>
      </c>
    </row>
    <row r="279" spans="11:37" x14ac:dyDescent="0.25">
      <c r="K279">
        <v>73.900000000000006</v>
      </c>
      <c r="L279">
        <v>66</v>
      </c>
      <c r="M279">
        <v>147</v>
      </c>
      <c r="N279">
        <v>204</v>
      </c>
      <c r="O279">
        <v>204</v>
      </c>
      <c r="P279">
        <v>73.900000000000006</v>
      </c>
      <c r="Q279">
        <v>70</v>
      </c>
      <c r="R279">
        <f t="shared" si="237"/>
        <v>915</v>
      </c>
      <c r="S279">
        <v>73.900000000000006</v>
      </c>
      <c r="T279">
        <f t="shared" si="238"/>
        <v>234444</v>
      </c>
      <c r="U279">
        <v>73.900000000000006</v>
      </c>
      <c r="AG279">
        <v>1304</v>
      </c>
      <c r="AH279">
        <v>-4</v>
      </c>
    </row>
    <row r="280" spans="11:37" x14ac:dyDescent="0.25">
      <c r="K280">
        <v>73.900000000000006</v>
      </c>
      <c r="L280">
        <v>66</v>
      </c>
      <c r="M280">
        <v>147</v>
      </c>
      <c r="N280">
        <v>153</v>
      </c>
      <c r="O280">
        <v>153</v>
      </c>
      <c r="P280">
        <v>73.900000000000006</v>
      </c>
      <c r="Q280">
        <v>70</v>
      </c>
      <c r="R280">
        <f t="shared" si="237"/>
        <v>915</v>
      </c>
      <c r="S280">
        <v>73.900000000000006</v>
      </c>
      <c r="T280">
        <f t="shared" si="238"/>
        <v>234393</v>
      </c>
      <c r="U280">
        <v>73.900000000000006</v>
      </c>
      <c r="AG280">
        <v>1202</v>
      </c>
      <c r="AH280">
        <v>-3</v>
      </c>
    </row>
    <row r="281" spans="11:37" x14ac:dyDescent="0.25">
      <c r="K281">
        <v>73.900000000000006</v>
      </c>
      <c r="L281">
        <v>66</v>
      </c>
      <c r="M281">
        <v>147</v>
      </c>
      <c r="N281">
        <v>204</v>
      </c>
      <c r="O281">
        <v>204</v>
      </c>
      <c r="P281">
        <v>73.900000000000006</v>
      </c>
      <c r="Q281">
        <v>70</v>
      </c>
      <c r="R281">
        <f t="shared" si="237"/>
        <v>915</v>
      </c>
      <c r="S281">
        <v>73.900000000000006</v>
      </c>
      <c r="T281">
        <f t="shared" si="238"/>
        <v>234444</v>
      </c>
      <c r="U281">
        <v>73.900000000000006</v>
      </c>
      <c r="AG281">
        <v>1304</v>
      </c>
      <c r="AH281">
        <v>-4</v>
      </c>
    </row>
    <row r="282" spans="11:37" x14ac:dyDescent="0.25">
      <c r="K282">
        <v>85</v>
      </c>
      <c r="L282">
        <v>66</v>
      </c>
      <c r="M282">
        <v>170</v>
      </c>
      <c r="N282">
        <v>0</v>
      </c>
      <c r="O282">
        <v>0</v>
      </c>
      <c r="P282">
        <v>85</v>
      </c>
      <c r="Q282">
        <v>70</v>
      </c>
      <c r="R282">
        <f t="shared" si="237"/>
        <v>938</v>
      </c>
      <c r="S282">
        <v>85</v>
      </c>
      <c r="T282">
        <f t="shared" si="238"/>
        <v>240128</v>
      </c>
      <c r="U282">
        <v>85</v>
      </c>
      <c r="AG282">
        <v>935</v>
      </c>
      <c r="AH282">
        <v>-2</v>
      </c>
    </row>
    <row r="283" spans="11:37" x14ac:dyDescent="0.25">
      <c r="K283">
        <v>85</v>
      </c>
      <c r="L283">
        <v>66</v>
      </c>
      <c r="M283">
        <v>170</v>
      </c>
      <c r="N283">
        <v>0</v>
      </c>
      <c r="O283">
        <v>0</v>
      </c>
      <c r="P283">
        <v>85</v>
      </c>
      <c r="Q283">
        <v>70</v>
      </c>
      <c r="R283">
        <f t="shared" si="237"/>
        <v>938</v>
      </c>
      <c r="S283">
        <v>85</v>
      </c>
      <c r="T283">
        <f t="shared" si="238"/>
        <v>240128</v>
      </c>
      <c r="U283">
        <v>85</v>
      </c>
      <c r="AG283">
        <v>935</v>
      </c>
      <c r="AH283">
        <v>-2</v>
      </c>
    </row>
    <row r="284" spans="11:37" x14ac:dyDescent="0.25">
      <c r="K284">
        <v>85</v>
      </c>
      <c r="L284">
        <v>66</v>
      </c>
      <c r="M284">
        <v>170</v>
      </c>
      <c r="N284">
        <v>0</v>
      </c>
      <c r="O284">
        <v>0</v>
      </c>
      <c r="P284">
        <v>85</v>
      </c>
      <c r="Q284">
        <v>70</v>
      </c>
      <c r="R284">
        <f t="shared" si="237"/>
        <v>938</v>
      </c>
      <c r="S284">
        <v>85</v>
      </c>
      <c r="T284">
        <f t="shared" si="238"/>
        <v>240128</v>
      </c>
      <c r="U284">
        <v>85</v>
      </c>
      <c r="AG284">
        <v>935</v>
      </c>
      <c r="AH284">
        <v>-2</v>
      </c>
    </row>
    <row r="287" spans="11:37" x14ac:dyDescent="0.25">
      <c r="T287" t="s">
        <v>352</v>
      </c>
      <c r="U287" t="s">
        <v>340</v>
      </c>
    </row>
    <row r="288" spans="11:37" x14ac:dyDescent="0.25">
      <c r="T288">
        <v>62259</v>
      </c>
      <c r="U288">
        <v>1.9</v>
      </c>
    </row>
    <row r="289" spans="20:21" x14ac:dyDescent="0.25">
      <c r="T289">
        <v>62259</v>
      </c>
      <c r="U289">
        <v>1.9</v>
      </c>
    </row>
    <row r="290" spans="20:21" x14ac:dyDescent="0.25">
      <c r="T290">
        <v>62259</v>
      </c>
      <c r="U290">
        <v>1.9</v>
      </c>
    </row>
    <row r="291" spans="20:21" x14ac:dyDescent="0.25">
      <c r="T291">
        <v>90112</v>
      </c>
      <c r="U291">
        <v>3.5</v>
      </c>
    </row>
    <row r="292" spans="20:21" x14ac:dyDescent="0.25">
      <c r="T292">
        <v>90112</v>
      </c>
      <c r="U292">
        <v>3.5</v>
      </c>
    </row>
    <row r="293" spans="20:21" x14ac:dyDescent="0.25">
      <c r="T293">
        <v>90112</v>
      </c>
      <c r="U293">
        <v>3.5</v>
      </c>
    </row>
    <row r="294" spans="20:21" x14ac:dyDescent="0.25">
      <c r="T294">
        <v>131891</v>
      </c>
      <c r="U294">
        <v>8.1999999999999993</v>
      </c>
    </row>
    <row r="295" spans="20:21" x14ac:dyDescent="0.25">
      <c r="T295">
        <v>131891</v>
      </c>
      <c r="U295">
        <v>8.1999999999999993</v>
      </c>
    </row>
    <row r="296" spans="20:21" x14ac:dyDescent="0.25">
      <c r="T296">
        <v>131891</v>
      </c>
      <c r="U296">
        <v>8.1999999999999993</v>
      </c>
    </row>
    <row r="297" spans="20:21" x14ac:dyDescent="0.25">
      <c r="T297">
        <v>159744</v>
      </c>
      <c r="U297">
        <v>15</v>
      </c>
    </row>
    <row r="298" spans="20:21" x14ac:dyDescent="0.25">
      <c r="T298">
        <v>159744</v>
      </c>
      <c r="U298">
        <v>15</v>
      </c>
    </row>
    <row r="299" spans="20:21" x14ac:dyDescent="0.25">
      <c r="T299">
        <v>159744</v>
      </c>
      <c r="U299">
        <v>15</v>
      </c>
    </row>
    <row r="300" spans="20:21" x14ac:dyDescent="0.25">
      <c r="T300">
        <v>167731</v>
      </c>
      <c r="U300">
        <v>17.899999999999999</v>
      </c>
    </row>
    <row r="301" spans="20:21" x14ac:dyDescent="0.25">
      <c r="T301">
        <v>167731</v>
      </c>
      <c r="U301">
        <v>17.899999999999999</v>
      </c>
    </row>
    <row r="302" spans="20:21" x14ac:dyDescent="0.25">
      <c r="T302">
        <v>167731</v>
      </c>
      <c r="U302">
        <v>17.899999999999999</v>
      </c>
    </row>
    <row r="303" spans="20:21" x14ac:dyDescent="0.25">
      <c r="T303">
        <v>187801</v>
      </c>
      <c r="U303">
        <v>27.6</v>
      </c>
    </row>
    <row r="304" spans="20:21" x14ac:dyDescent="0.25">
      <c r="T304">
        <v>187801</v>
      </c>
      <c r="U304">
        <v>27.6</v>
      </c>
    </row>
    <row r="305" spans="20:21" x14ac:dyDescent="0.25">
      <c r="T305">
        <v>187596</v>
      </c>
      <c r="U305">
        <v>27.6</v>
      </c>
    </row>
    <row r="306" spans="20:21" x14ac:dyDescent="0.25">
      <c r="T306">
        <v>203366</v>
      </c>
      <c r="U306">
        <v>38.700000000000003</v>
      </c>
    </row>
    <row r="307" spans="20:21" x14ac:dyDescent="0.25">
      <c r="T307">
        <v>203468</v>
      </c>
      <c r="U307">
        <v>38.700000000000003</v>
      </c>
    </row>
    <row r="308" spans="20:21" x14ac:dyDescent="0.25">
      <c r="T308">
        <v>203468</v>
      </c>
      <c r="U308">
        <v>38.700000000000003</v>
      </c>
    </row>
    <row r="309" spans="20:21" x14ac:dyDescent="0.25">
      <c r="T309">
        <v>214528</v>
      </c>
      <c r="U309">
        <v>49.3</v>
      </c>
    </row>
    <row r="310" spans="20:21" x14ac:dyDescent="0.25">
      <c r="T310">
        <v>214425</v>
      </c>
      <c r="U310">
        <v>49.3</v>
      </c>
    </row>
    <row r="311" spans="20:21" x14ac:dyDescent="0.25">
      <c r="T311">
        <v>214323</v>
      </c>
      <c r="U311">
        <v>49.3</v>
      </c>
    </row>
    <row r="312" spans="20:21" x14ac:dyDescent="0.25">
      <c r="T312">
        <v>230246</v>
      </c>
      <c r="U312">
        <v>65.7</v>
      </c>
    </row>
    <row r="313" spans="20:21" x14ac:dyDescent="0.25">
      <c r="T313">
        <v>230246</v>
      </c>
      <c r="U313">
        <v>65.7</v>
      </c>
    </row>
    <row r="314" spans="20:21" x14ac:dyDescent="0.25">
      <c r="T314">
        <v>230195</v>
      </c>
      <c r="U314">
        <v>65.7</v>
      </c>
    </row>
    <row r="315" spans="20:21" x14ac:dyDescent="0.25">
      <c r="T315">
        <v>238438</v>
      </c>
      <c r="U315">
        <v>81.7</v>
      </c>
    </row>
    <row r="316" spans="20:21" x14ac:dyDescent="0.25">
      <c r="T316">
        <v>238387</v>
      </c>
      <c r="U316">
        <v>81.7</v>
      </c>
    </row>
    <row r="317" spans="20:21" x14ac:dyDescent="0.25">
      <c r="T317">
        <v>238438</v>
      </c>
      <c r="U317">
        <v>81.7</v>
      </c>
    </row>
    <row r="318" spans="20:21" x14ac:dyDescent="0.25">
      <c r="T318">
        <v>247193</v>
      </c>
      <c r="U318">
        <v>99</v>
      </c>
    </row>
    <row r="319" spans="20:21" x14ac:dyDescent="0.25">
      <c r="T319">
        <v>247296</v>
      </c>
      <c r="U319">
        <v>99</v>
      </c>
    </row>
    <row r="320" spans="20:21" x14ac:dyDescent="0.25">
      <c r="T320">
        <v>247296</v>
      </c>
      <c r="U320">
        <v>99</v>
      </c>
    </row>
    <row r="321" spans="20:21" x14ac:dyDescent="0.25">
      <c r="T321">
        <v>257024</v>
      </c>
      <c r="U321">
        <v>118.1</v>
      </c>
    </row>
    <row r="322" spans="20:21" x14ac:dyDescent="0.25">
      <c r="T322">
        <v>257075</v>
      </c>
      <c r="U322">
        <v>118.1</v>
      </c>
    </row>
    <row r="323" spans="20:21" x14ac:dyDescent="0.25">
      <c r="T323">
        <v>257075</v>
      </c>
      <c r="U323">
        <v>118.1</v>
      </c>
    </row>
    <row r="324" spans="20:21" x14ac:dyDescent="0.25">
      <c r="T324">
        <v>265753</v>
      </c>
      <c r="U324">
        <v>142.1</v>
      </c>
    </row>
    <row r="325" spans="20:21" x14ac:dyDescent="0.25">
      <c r="T325">
        <v>265702</v>
      </c>
      <c r="U325">
        <v>142.1</v>
      </c>
    </row>
    <row r="326" spans="20:21" x14ac:dyDescent="0.25">
      <c r="T326">
        <v>265728</v>
      </c>
      <c r="U326">
        <v>142.1</v>
      </c>
    </row>
    <row r="327" spans="20:21" x14ac:dyDescent="0.25">
      <c r="T327">
        <v>273382</v>
      </c>
      <c r="U327">
        <v>171.9</v>
      </c>
    </row>
    <row r="328" spans="20:21" x14ac:dyDescent="0.25">
      <c r="T328">
        <v>273382</v>
      </c>
      <c r="U328">
        <v>171.9</v>
      </c>
    </row>
    <row r="329" spans="20:21" x14ac:dyDescent="0.25">
      <c r="T329">
        <v>273305</v>
      </c>
      <c r="U329">
        <v>171.9</v>
      </c>
    </row>
    <row r="330" spans="20:21" x14ac:dyDescent="0.25">
      <c r="T330">
        <v>143360</v>
      </c>
      <c r="U330">
        <v>11</v>
      </c>
    </row>
    <row r="331" spans="20:21" x14ac:dyDescent="0.25">
      <c r="T331">
        <v>143360</v>
      </c>
      <c r="U331">
        <v>11</v>
      </c>
    </row>
    <row r="332" spans="20:21" x14ac:dyDescent="0.25">
      <c r="T332">
        <v>143360</v>
      </c>
      <c r="U332">
        <v>11</v>
      </c>
    </row>
    <row r="333" spans="20:21" x14ac:dyDescent="0.25">
      <c r="T333">
        <v>110592</v>
      </c>
      <c r="U333">
        <v>5.5</v>
      </c>
    </row>
    <row r="334" spans="20:21" x14ac:dyDescent="0.25">
      <c r="T334">
        <v>110592</v>
      </c>
      <c r="U334">
        <v>5.5</v>
      </c>
    </row>
    <row r="335" spans="20:21" x14ac:dyDescent="0.25">
      <c r="T335">
        <v>110592</v>
      </c>
      <c r="U335">
        <v>5.5</v>
      </c>
    </row>
    <row r="336" spans="20:21" x14ac:dyDescent="0.25">
      <c r="T336">
        <v>188416</v>
      </c>
      <c r="U336">
        <v>28</v>
      </c>
    </row>
    <row r="337" spans="20:21" x14ac:dyDescent="0.25">
      <c r="T337">
        <v>188416</v>
      </c>
      <c r="U337">
        <v>28</v>
      </c>
    </row>
    <row r="338" spans="20:21" x14ac:dyDescent="0.25">
      <c r="T338">
        <v>188416</v>
      </c>
      <c r="U338">
        <v>28</v>
      </c>
    </row>
    <row r="339" spans="20:21" x14ac:dyDescent="0.25">
      <c r="T339">
        <v>192921</v>
      </c>
      <c r="U339">
        <v>30.2</v>
      </c>
    </row>
    <row r="340" spans="20:21" x14ac:dyDescent="0.25">
      <c r="T340">
        <v>192921</v>
      </c>
      <c r="U340">
        <v>30.2</v>
      </c>
    </row>
    <row r="341" spans="20:21" x14ac:dyDescent="0.25">
      <c r="T341">
        <v>192921</v>
      </c>
      <c r="U341">
        <v>30.2</v>
      </c>
    </row>
    <row r="342" spans="20:21" x14ac:dyDescent="0.25">
      <c r="T342">
        <v>214630</v>
      </c>
      <c r="U342">
        <v>49.5</v>
      </c>
    </row>
    <row r="343" spans="20:21" x14ac:dyDescent="0.25">
      <c r="T343">
        <v>214528</v>
      </c>
      <c r="U343">
        <v>49.5</v>
      </c>
    </row>
    <row r="344" spans="20:21" x14ac:dyDescent="0.25">
      <c r="T344">
        <v>214630</v>
      </c>
      <c r="U344">
        <v>49.5</v>
      </c>
    </row>
    <row r="345" spans="20:21" x14ac:dyDescent="0.25">
      <c r="T345">
        <v>228761</v>
      </c>
      <c r="U345">
        <v>63.3</v>
      </c>
    </row>
    <row r="346" spans="20:21" x14ac:dyDescent="0.25">
      <c r="T346">
        <v>228761</v>
      </c>
      <c r="U346">
        <v>63.3</v>
      </c>
    </row>
    <row r="347" spans="20:21" x14ac:dyDescent="0.25">
      <c r="T347">
        <v>228761</v>
      </c>
      <c r="U347">
        <v>63.3</v>
      </c>
    </row>
    <row r="348" spans="20:21" x14ac:dyDescent="0.25">
      <c r="T348">
        <v>234444</v>
      </c>
      <c r="U348">
        <v>73.900000000000006</v>
      </c>
    </row>
    <row r="349" spans="20:21" x14ac:dyDescent="0.25">
      <c r="T349">
        <v>234393</v>
      </c>
      <c r="U349">
        <v>73.900000000000006</v>
      </c>
    </row>
    <row r="350" spans="20:21" x14ac:dyDescent="0.25">
      <c r="T350">
        <v>234444</v>
      </c>
      <c r="U350">
        <v>73.900000000000006</v>
      </c>
    </row>
    <row r="351" spans="20:21" x14ac:dyDescent="0.25">
      <c r="T351">
        <v>240128</v>
      </c>
      <c r="U351">
        <v>85</v>
      </c>
    </row>
    <row r="352" spans="20:21" x14ac:dyDescent="0.25">
      <c r="T352">
        <v>240128</v>
      </c>
      <c r="U352">
        <v>85</v>
      </c>
    </row>
    <row r="353" spans="20:21" x14ac:dyDescent="0.25">
      <c r="T353">
        <v>240128</v>
      </c>
      <c r="U353">
        <v>85</v>
      </c>
    </row>
  </sheetData>
  <autoFilter ref="A25:Z203" xr:uid="{8385D28B-7BE9-403A-9A34-7A924635B47D}">
    <filterColumn colId="11">
      <filters>
        <filter val="63"/>
        <filter val="64"/>
        <filter val="65"/>
        <filter val="66"/>
        <filter val="67"/>
      </filters>
    </filterColumn>
    <filterColumn colId="25">
      <customFilters>
        <customFilter operator="notEqual" val=" "/>
      </customFilters>
    </filterColumn>
  </autoFilter>
  <sortState xmlns:xlrd2="http://schemas.microsoft.com/office/spreadsheetml/2017/richdata2" ref="T210:U284">
    <sortCondition ref="T212:T28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EF41-673D-434C-8874-313FFF75849C}">
  <dimension ref="A1:Z58"/>
  <sheetViews>
    <sheetView topLeftCell="B1" workbookViewId="0">
      <selection activeCell="Z41" sqref="Z41"/>
    </sheetView>
  </sheetViews>
  <sheetFormatPr defaultRowHeight="15" x14ac:dyDescent="0.25"/>
  <sheetData>
    <row r="1" spans="1:21" x14ac:dyDescent="0.25">
      <c r="A1" t="s">
        <v>367</v>
      </c>
    </row>
    <row r="5" spans="1:21" x14ac:dyDescent="0.25">
      <c r="U5" t="s">
        <v>375</v>
      </c>
    </row>
    <row r="24" spans="21:21" x14ac:dyDescent="0.25">
      <c r="U24" t="s">
        <v>376</v>
      </c>
    </row>
    <row r="40" spans="26:26" x14ac:dyDescent="0.25">
      <c r="Z40" t="s">
        <v>404</v>
      </c>
    </row>
    <row r="55" spans="2:2" x14ac:dyDescent="0.25">
      <c r="B55" t="s">
        <v>377</v>
      </c>
    </row>
    <row r="56" spans="2:2" x14ac:dyDescent="0.25">
      <c r="B56" t="s">
        <v>378</v>
      </c>
    </row>
    <row r="57" spans="2:2" x14ac:dyDescent="0.25">
      <c r="B57" t="s">
        <v>379</v>
      </c>
    </row>
    <row r="58" spans="2:2" x14ac:dyDescent="0.25">
      <c r="B58" t="s">
        <v>380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FFDC-D4C9-49CE-97EF-F91F73D1EB22}">
  <dimension ref="A1:L265"/>
  <sheetViews>
    <sheetView tabSelected="1" topLeftCell="A217" zoomScaleNormal="100" zoomScaleSheetLayoutView="100" workbookViewId="0">
      <selection activeCell="G265" sqref="G265"/>
    </sheetView>
  </sheetViews>
  <sheetFormatPr defaultRowHeight="15" x14ac:dyDescent="0.25"/>
  <cols>
    <col min="2" max="2" width="13.28515625" customWidth="1"/>
    <col min="6" max="6" width="12" bestFit="1" customWidth="1"/>
    <col min="8" max="8" width="12" bestFit="1" customWidth="1"/>
    <col min="10" max="10" width="12" bestFit="1" customWidth="1"/>
  </cols>
  <sheetData>
    <row r="1" spans="1:10" x14ac:dyDescent="0.25">
      <c r="A1" t="s">
        <v>403</v>
      </c>
    </row>
    <row r="3" spans="1:10" x14ac:dyDescent="0.25">
      <c r="A3" t="s">
        <v>405</v>
      </c>
    </row>
    <row r="5" spans="1:10" x14ac:dyDescent="0.25">
      <c r="A5" t="s">
        <v>563</v>
      </c>
      <c r="B5" t="s">
        <v>300</v>
      </c>
      <c r="C5" t="s">
        <v>301</v>
      </c>
      <c r="D5" t="s">
        <v>302</v>
      </c>
      <c r="E5" t="s">
        <v>303</v>
      </c>
      <c r="F5" t="s">
        <v>304</v>
      </c>
      <c r="G5" t="s">
        <v>305</v>
      </c>
      <c r="H5" t="s">
        <v>306</v>
      </c>
    </row>
    <row r="6" spans="1:10" x14ac:dyDescent="0.25">
      <c r="A6">
        <v>22</v>
      </c>
      <c r="B6">
        <v>22</v>
      </c>
      <c r="C6">
        <v>22</v>
      </c>
      <c r="D6">
        <v>1</v>
      </c>
      <c r="E6">
        <v>3</v>
      </c>
      <c r="F6">
        <v>20</v>
      </c>
      <c r="G6">
        <v>23</v>
      </c>
      <c r="H6">
        <v>255</v>
      </c>
      <c r="I6" t="s">
        <v>407</v>
      </c>
    </row>
    <row r="7" spans="1:10" x14ac:dyDescent="0.25">
      <c r="A7">
        <v>22</v>
      </c>
      <c r="B7">
        <v>22</v>
      </c>
      <c r="C7">
        <v>22</v>
      </c>
      <c r="D7">
        <v>2</v>
      </c>
      <c r="E7">
        <v>3</v>
      </c>
      <c r="F7">
        <v>20</v>
      </c>
      <c r="G7">
        <v>23</v>
      </c>
      <c r="H7">
        <v>255</v>
      </c>
      <c r="I7" t="s">
        <v>408</v>
      </c>
    </row>
    <row r="8" spans="1:10" x14ac:dyDescent="0.25">
      <c r="A8">
        <v>22</v>
      </c>
      <c r="B8">
        <v>22</v>
      </c>
      <c r="C8">
        <v>22</v>
      </c>
      <c r="D8">
        <v>4</v>
      </c>
      <c r="E8">
        <v>3</v>
      </c>
      <c r="F8">
        <v>20</v>
      </c>
      <c r="G8">
        <v>23</v>
      </c>
      <c r="H8">
        <v>255</v>
      </c>
      <c r="I8" t="s">
        <v>406</v>
      </c>
    </row>
    <row r="9" spans="1:10" x14ac:dyDescent="0.25">
      <c r="A9">
        <v>22</v>
      </c>
      <c r="B9">
        <v>22</v>
      </c>
      <c r="C9">
        <v>22</v>
      </c>
      <c r="D9">
        <v>5</v>
      </c>
      <c r="E9">
        <v>3</v>
      </c>
      <c r="F9">
        <v>20</v>
      </c>
      <c r="G9">
        <v>23</v>
      </c>
      <c r="H9">
        <v>255</v>
      </c>
      <c r="I9" t="s">
        <v>409</v>
      </c>
    </row>
    <row r="10" spans="1:10" x14ac:dyDescent="0.25">
      <c r="A10" t="s">
        <v>410</v>
      </c>
    </row>
    <row r="11" spans="1:10" x14ac:dyDescent="0.25">
      <c r="A11" t="s">
        <v>564</v>
      </c>
    </row>
    <row r="13" spans="1:10" x14ac:dyDescent="0.25">
      <c r="A13" t="s">
        <v>397</v>
      </c>
    </row>
    <row r="15" spans="1:10" x14ac:dyDescent="0.25">
      <c r="A15" t="s">
        <v>563</v>
      </c>
      <c r="B15" t="s">
        <v>300</v>
      </c>
      <c r="C15" t="s">
        <v>301</v>
      </c>
      <c r="D15" t="s">
        <v>302</v>
      </c>
      <c r="E15" t="s">
        <v>303</v>
      </c>
      <c r="F15" t="s">
        <v>304</v>
      </c>
    </row>
    <row r="16" spans="1:10" x14ac:dyDescent="0.25">
      <c r="A16">
        <v>22</v>
      </c>
      <c r="B16">
        <v>22</v>
      </c>
      <c r="C16">
        <v>22</v>
      </c>
      <c r="D16">
        <v>1</v>
      </c>
      <c r="E16">
        <v>39</v>
      </c>
      <c r="F16">
        <v>1</v>
      </c>
      <c r="G16" t="s">
        <v>411</v>
      </c>
      <c r="J16" t="s">
        <v>415</v>
      </c>
    </row>
    <row r="17" spans="1:10" x14ac:dyDescent="0.25">
      <c r="A17">
        <v>22</v>
      </c>
      <c r="B17">
        <v>22</v>
      </c>
      <c r="C17">
        <v>22</v>
      </c>
      <c r="D17">
        <v>2</v>
      </c>
      <c r="E17">
        <v>29</v>
      </c>
      <c r="F17">
        <v>1</v>
      </c>
      <c r="G17" t="s">
        <v>408</v>
      </c>
      <c r="J17" t="s">
        <v>413</v>
      </c>
    </row>
    <row r="18" spans="1:10" x14ac:dyDescent="0.25">
      <c r="A18">
        <v>22</v>
      </c>
      <c r="B18">
        <v>22</v>
      </c>
      <c r="C18">
        <v>22</v>
      </c>
      <c r="D18">
        <v>4</v>
      </c>
      <c r="E18">
        <v>18</v>
      </c>
      <c r="F18">
        <v>1</v>
      </c>
      <c r="G18" t="s">
        <v>406</v>
      </c>
      <c r="J18" t="s">
        <v>412</v>
      </c>
    </row>
    <row r="19" spans="1:10" x14ac:dyDescent="0.25">
      <c r="A19">
        <v>22</v>
      </c>
      <c r="B19">
        <v>22</v>
      </c>
      <c r="C19">
        <v>22</v>
      </c>
      <c r="D19">
        <v>5</v>
      </c>
      <c r="E19">
        <v>200</v>
      </c>
      <c r="F19">
        <v>1</v>
      </c>
      <c r="G19" t="s">
        <v>409</v>
      </c>
      <c r="J19" t="s">
        <v>414</v>
      </c>
    </row>
    <row r="21" spans="1:10" x14ac:dyDescent="0.25">
      <c r="A21" t="s">
        <v>416</v>
      </c>
    </row>
    <row r="22" spans="1:10" x14ac:dyDescent="0.25">
      <c r="A22" t="s">
        <v>565</v>
      </c>
    </row>
    <row r="24" spans="1:10" x14ac:dyDescent="0.25">
      <c r="A24" t="s">
        <v>419</v>
      </c>
    </row>
    <row r="25" spans="1:10" x14ac:dyDescent="0.25">
      <c r="A25" t="s">
        <v>420</v>
      </c>
    </row>
    <row r="26" spans="1:10" x14ac:dyDescent="0.25">
      <c r="A26" t="s">
        <v>421</v>
      </c>
    </row>
    <row r="27" spans="1:10" x14ac:dyDescent="0.25">
      <c r="A27" t="s">
        <v>422</v>
      </c>
    </row>
    <row r="29" spans="1:10" ht="21" x14ac:dyDescent="0.35">
      <c r="A29" s="7" t="s">
        <v>406</v>
      </c>
    </row>
    <row r="31" spans="1:10" x14ac:dyDescent="0.25">
      <c r="A31" t="s">
        <v>396</v>
      </c>
    </row>
    <row r="32" spans="1:10" x14ac:dyDescent="0.25">
      <c r="A32" t="s">
        <v>381</v>
      </c>
    </row>
    <row r="33" spans="1:4" x14ac:dyDescent="0.25">
      <c r="A33" t="s">
        <v>395</v>
      </c>
    </row>
    <row r="34" spans="1:4" x14ac:dyDescent="0.25">
      <c r="A34" t="s">
        <v>335</v>
      </c>
    </row>
    <row r="35" spans="1:4" x14ac:dyDescent="0.25">
      <c r="A35" t="s">
        <v>398</v>
      </c>
    </row>
    <row r="37" spans="1:4" x14ac:dyDescent="0.25">
      <c r="A37" t="s">
        <v>382</v>
      </c>
    </row>
    <row r="38" spans="1:4" x14ac:dyDescent="0.25">
      <c r="A38" t="s">
        <v>383</v>
      </c>
    </row>
    <row r="39" spans="1:4" x14ac:dyDescent="0.25">
      <c r="A39" t="s">
        <v>384</v>
      </c>
    </row>
    <row r="40" spans="1:4" x14ac:dyDescent="0.25">
      <c r="A40" t="s">
        <v>385</v>
      </c>
    </row>
    <row r="42" spans="1:4" x14ac:dyDescent="0.25">
      <c r="A42" t="s">
        <v>566</v>
      </c>
    </row>
    <row r="44" spans="1:4" x14ac:dyDescent="0.25">
      <c r="A44" t="s">
        <v>399</v>
      </c>
    </row>
    <row r="46" spans="1:4" x14ac:dyDescent="0.25">
      <c r="A46" t="s">
        <v>567</v>
      </c>
      <c r="B46" t="s">
        <v>568</v>
      </c>
      <c r="D46" t="s">
        <v>569</v>
      </c>
    </row>
    <row r="47" spans="1:4" x14ac:dyDescent="0.25">
      <c r="A47" t="s">
        <v>400</v>
      </c>
      <c r="B47" t="s">
        <v>306</v>
      </c>
      <c r="D47" t="s">
        <v>307</v>
      </c>
    </row>
    <row r="48" spans="1:4" x14ac:dyDescent="0.25">
      <c r="A48" t="s">
        <v>401</v>
      </c>
      <c r="B48" t="s">
        <v>570</v>
      </c>
      <c r="D48" t="s">
        <v>571</v>
      </c>
    </row>
    <row r="50" spans="1:3" x14ac:dyDescent="0.25">
      <c r="A50" t="s">
        <v>402</v>
      </c>
    </row>
    <row r="52" spans="1:3" x14ac:dyDescent="0.25">
      <c r="A52" t="s">
        <v>424</v>
      </c>
    </row>
    <row r="53" spans="1:3" x14ac:dyDescent="0.25">
      <c r="A53" t="s">
        <v>429</v>
      </c>
      <c r="B53">
        <v>3.2000000000000001E-2</v>
      </c>
      <c r="C53" t="s">
        <v>425</v>
      </c>
    </row>
    <row r="54" spans="1:3" x14ac:dyDescent="0.25">
      <c r="A54" t="s">
        <v>430</v>
      </c>
      <c r="B54">
        <v>66</v>
      </c>
      <c r="C54" t="s">
        <v>572</v>
      </c>
    </row>
    <row r="56" spans="1:3" x14ac:dyDescent="0.25">
      <c r="A56" t="s">
        <v>426</v>
      </c>
    </row>
    <row r="58" spans="1:3" x14ac:dyDescent="0.25">
      <c r="A58" t="s">
        <v>336</v>
      </c>
    </row>
    <row r="59" spans="1:3" x14ac:dyDescent="0.25">
      <c r="A59" t="s">
        <v>337</v>
      </c>
    </row>
    <row r="60" spans="1:3" x14ac:dyDescent="0.25">
      <c r="A60" t="s">
        <v>573</v>
      </c>
    </row>
    <row r="61" spans="1:3" x14ac:dyDescent="0.25">
      <c r="A61" t="s">
        <v>574</v>
      </c>
    </row>
    <row r="63" spans="1:3" x14ac:dyDescent="0.25">
      <c r="A63" t="s">
        <v>423</v>
      </c>
    </row>
    <row r="65" spans="1:2" x14ac:dyDescent="0.25">
      <c r="A65" t="s">
        <v>429</v>
      </c>
      <c r="B65">
        <v>1.3332999999999999</v>
      </c>
    </row>
    <row r="66" spans="1:2" x14ac:dyDescent="0.25">
      <c r="A66" t="s">
        <v>430</v>
      </c>
      <c r="B66">
        <v>64</v>
      </c>
    </row>
    <row r="68" spans="1:2" x14ac:dyDescent="0.25">
      <c r="A68" t="s">
        <v>427</v>
      </c>
    </row>
    <row r="70" spans="1:2" x14ac:dyDescent="0.25">
      <c r="A70" t="s">
        <v>340</v>
      </c>
    </row>
    <row r="71" spans="1:2" x14ac:dyDescent="0.25">
      <c r="A71" t="s">
        <v>575</v>
      </c>
    </row>
    <row r="72" spans="1:2" x14ac:dyDescent="0.25">
      <c r="A72" t="s">
        <v>576</v>
      </c>
    </row>
    <row r="73" spans="1:2" x14ac:dyDescent="0.25">
      <c r="A73" t="s">
        <v>577</v>
      </c>
    </row>
    <row r="74" spans="1:2" x14ac:dyDescent="0.25">
      <c r="A74" t="s">
        <v>578</v>
      </c>
    </row>
    <row r="76" spans="1:2" x14ac:dyDescent="0.25">
      <c r="A76" t="s">
        <v>428</v>
      </c>
    </row>
    <row r="78" spans="1:2" x14ac:dyDescent="0.25">
      <c r="A78" t="s">
        <v>429</v>
      </c>
      <c r="B78">
        <v>3.125038028597505E-2</v>
      </c>
    </row>
    <row r="79" spans="1:2" x14ac:dyDescent="0.25">
      <c r="A79" t="s">
        <v>430</v>
      </c>
      <c r="B79">
        <v>61</v>
      </c>
    </row>
    <row r="81" spans="1:8" x14ac:dyDescent="0.25">
      <c r="A81" t="s">
        <v>431</v>
      </c>
    </row>
    <row r="83" spans="1:8" x14ac:dyDescent="0.25">
      <c r="A83" t="s">
        <v>353</v>
      </c>
    </row>
    <row r="84" spans="1:8" x14ac:dyDescent="0.25">
      <c r="A84">
        <v>0</v>
      </c>
      <c r="B84" t="s">
        <v>354</v>
      </c>
      <c r="C84">
        <v>22</v>
      </c>
    </row>
    <row r="85" spans="1:8" x14ac:dyDescent="0.25">
      <c r="A85">
        <v>1</v>
      </c>
      <c r="B85" t="s">
        <v>354</v>
      </c>
      <c r="C85">
        <v>22</v>
      </c>
    </row>
    <row r="86" spans="1:8" x14ac:dyDescent="0.25">
      <c r="A86">
        <v>2</v>
      </c>
      <c r="B86" t="s">
        <v>354</v>
      </c>
      <c r="C86">
        <v>22</v>
      </c>
    </row>
    <row r="87" spans="1:8" x14ac:dyDescent="0.25">
      <c r="A87">
        <v>3</v>
      </c>
      <c r="B87" t="s">
        <v>354</v>
      </c>
      <c r="C87">
        <v>4</v>
      </c>
      <c r="D87" t="s">
        <v>432</v>
      </c>
    </row>
    <row r="88" spans="1:8" x14ac:dyDescent="0.25">
      <c r="A88">
        <v>4</v>
      </c>
      <c r="B88" t="s">
        <v>354</v>
      </c>
      <c r="C88">
        <v>18</v>
      </c>
      <c r="D88" t="s">
        <v>491</v>
      </c>
    </row>
    <row r="89" spans="1:8" x14ac:dyDescent="0.25">
      <c r="A89">
        <v>5</v>
      </c>
      <c r="B89" t="s">
        <v>354</v>
      </c>
      <c r="C89">
        <v>1</v>
      </c>
    </row>
    <row r="90" spans="1:8" x14ac:dyDescent="0.25">
      <c r="A90">
        <v>6</v>
      </c>
      <c r="B90" s="1" t="s">
        <v>392</v>
      </c>
      <c r="C90" t="s">
        <v>355</v>
      </c>
    </row>
    <row r="91" spans="1:8" x14ac:dyDescent="0.25">
      <c r="A91">
        <v>7</v>
      </c>
      <c r="B91" s="1" t="s">
        <v>392</v>
      </c>
    </row>
    <row r="92" spans="1:8" x14ac:dyDescent="0.25">
      <c r="A92">
        <v>8</v>
      </c>
      <c r="B92" s="1" t="s">
        <v>392</v>
      </c>
      <c r="C92" t="s">
        <v>356</v>
      </c>
    </row>
    <row r="93" spans="1:8" x14ac:dyDescent="0.25">
      <c r="A93">
        <v>9</v>
      </c>
      <c r="B93" t="s">
        <v>354</v>
      </c>
      <c r="C93">
        <v>0</v>
      </c>
    </row>
    <row r="94" spans="1:8" x14ac:dyDescent="0.25">
      <c r="A94">
        <v>10</v>
      </c>
      <c r="B94" s="2" t="s">
        <v>357</v>
      </c>
      <c r="C94" t="s">
        <v>355</v>
      </c>
    </row>
    <row r="95" spans="1:8" x14ac:dyDescent="0.25">
      <c r="A95">
        <v>11</v>
      </c>
      <c r="B95" s="2" t="s">
        <v>357</v>
      </c>
    </row>
    <row r="96" spans="1:8" x14ac:dyDescent="0.25">
      <c r="A96">
        <v>12</v>
      </c>
      <c r="B96" s="2" t="s">
        <v>357</v>
      </c>
      <c r="C96" t="s">
        <v>356</v>
      </c>
      <c r="H96" t="s">
        <v>296</v>
      </c>
    </row>
    <row r="97" spans="1:4" x14ac:dyDescent="0.25">
      <c r="A97">
        <v>13</v>
      </c>
      <c r="B97" s="2" t="s">
        <v>357</v>
      </c>
      <c r="C97" t="s">
        <v>433</v>
      </c>
      <c r="D97" t="s">
        <v>436</v>
      </c>
    </row>
    <row r="98" spans="1:4" x14ac:dyDescent="0.25">
      <c r="A98">
        <v>14</v>
      </c>
      <c r="B98" s="3" t="s">
        <v>358</v>
      </c>
      <c r="C98" t="s">
        <v>355</v>
      </c>
    </row>
    <row r="99" spans="1:4" x14ac:dyDescent="0.25">
      <c r="A99">
        <v>15</v>
      </c>
      <c r="B99" s="3" t="s">
        <v>358</v>
      </c>
      <c r="C99" t="s">
        <v>356</v>
      </c>
    </row>
    <row r="100" spans="1:4" x14ac:dyDescent="0.25">
      <c r="A100">
        <v>16</v>
      </c>
      <c r="B100" t="s">
        <v>354</v>
      </c>
      <c r="C100">
        <v>0</v>
      </c>
    </row>
    <row r="101" spans="1:4" x14ac:dyDescent="0.25">
      <c r="A101">
        <v>17</v>
      </c>
      <c r="B101" t="s">
        <v>354</v>
      </c>
      <c r="C101">
        <v>0</v>
      </c>
    </row>
    <row r="102" spans="1:4" x14ac:dyDescent="0.25">
      <c r="A102">
        <v>18</v>
      </c>
      <c r="B102" t="s">
        <v>354</v>
      </c>
      <c r="C102">
        <v>5</v>
      </c>
      <c r="D102" t="s">
        <v>435</v>
      </c>
    </row>
    <row r="103" spans="1:4" x14ac:dyDescent="0.25">
      <c r="A103">
        <v>19</v>
      </c>
      <c r="B103" t="s">
        <v>354</v>
      </c>
      <c r="C103">
        <v>0</v>
      </c>
    </row>
    <row r="104" spans="1:4" x14ac:dyDescent="0.25">
      <c r="A104">
        <v>20</v>
      </c>
      <c r="B104" t="s">
        <v>354</v>
      </c>
      <c r="C104">
        <v>0</v>
      </c>
    </row>
    <row r="105" spans="1:4" x14ac:dyDescent="0.25">
      <c r="A105">
        <v>21</v>
      </c>
      <c r="B105" t="s">
        <v>360</v>
      </c>
    </row>
    <row r="106" spans="1:4" x14ac:dyDescent="0.25">
      <c r="A106">
        <v>22</v>
      </c>
      <c r="B106" t="s">
        <v>359</v>
      </c>
      <c r="C106">
        <v>255</v>
      </c>
      <c r="D106" t="s">
        <v>434</v>
      </c>
    </row>
    <row r="108" spans="1:4" ht="21" x14ac:dyDescent="0.35">
      <c r="A108" s="7" t="s">
        <v>409</v>
      </c>
    </row>
    <row r="110" spans="1:4" x14ac:dyDescent="0.25">
      <c r="A110" t="s">
        <v>353</v>
      </c>
    </row>
    <row r="111" spans="1:4" x14ac:dyDescent="0.25">
      <c r="A111">
        <v>0</v>
      </c>
      <c r="B111" t="s">
        <v>354</v>
      </c>
      <c r="C111">
        <v>22</v>
      </c>
    </row>
    <row r="112" spans="1:4" x14ac:dyDescent="0.25">
      <c r="A112">
        <v>1</v>
      </c>
      <c r="B112" t="s">
        <v>354</v>
      </c>
      <c r="C112">
        <v>22</v>
      </c>
    </row>
    <row r="113" spans="1:4" x14ac:dyDescent="0.25">
      <c r="A113">
        <v>2</v>
      </c>
      <c r="B113" t="s">
        <v>354</v>
      </c>
      <c r="C113">
        <v>22</v>
      </c>
    </row>
    <row r="114" spans="1:4" x14ac:dyDescent="0.25">
      <c r="A114">
        <v>3</v>
      </c>
      <c r="B114" t="s">
        <v>354</v>
      </c>
      <c r="C114">
        <v>5</v>
      </c>
      <c r="D114" t="s">
        <v>432</v>
      </c>
    </row>
    <row r="115" spans="1:4" x14ac:dyDescent="0.25">
      <c r="A115">
        <v>4</v>
      </c>
      <c r="B115" t="s">
        <v>354</v>
      </c>
      <c r="C115">
        <v>200</v>
      </c>
      <c r="D115" t="s">
        <v>491</v>
      </c>
    </row>
    <row r="116" spans="1:4" x14ac:dyDescent="0.25">
      <c r="A116">
        <v>5</v>
      </c>
      <c r="B116" t="s">
        <v>354</v>
      </c>
      <c r="C116">
        <v>1</v>
      </c>
    </row>
    <row r="117" spans="1:4" x14ac:dyDescent="0.25">
      <c r="A117">
        <v>6</v>
      </c>
      <c r="B117" t="s">
        <v>492</v>
      </c>
      <c r="C117" t="s">
        <v>505</v>
      </c>
    </row>
    <row r="118" spans="1:4" x14ac:dyDescent="0.25">
      <c r="A118">
        <v>10</v>
      </c>
      <c r="B118" t="s">
        <v>493</v>
      </c>
      <c r="C118" t="s">
        <v>506</v>
      </c>
    </row>
    <row r="119" spans="1:4" x14ac:dyDescent="0.25">
      <c r="A119">
        <v>14</v>
      </c>
      <c r="B119" t="s">
        <v>494</v>
      </c>
      <c r="C119" t="s">
        <v>507</v>
      </c>
    </row>
    <row r="120" spans="1:4" x14ac:dyDescent="0.25">
      <c r="A120">
        <v>18</v>
      </c>
      <c r="B120" t="s">
        <v>495</v>
      </c>
      <c r="C120" t="s">
        <v>508</v>
      </c>
    </row>
    <row r="121" spans="1:4" x14ac:dyDescent="0.25">
      <c r="A121">
        <v>22</v>
      </c>
      <c r="B121" t="s">
        <v>496</v>
      </c>
      <c r="C121" t="s">
        <v>509</v>
      </c>
    </row>
    <row r="122" spans="1:4" x14ac:dyDescent="0.25">
      <c r="A122">
        <v>26</v>
      </c>
      <c r="B122" t="s">
        <v>497</v>
      </c>
      <c r="C122" t="s">
        <v>510</v>
      </c>
    </row>
    <row r="123" spans="1:4" x14ac:dyDescent="0.25">
      <c r="A123">
        <v>30</v>
      </c>
      <c r="B123" t="s">
        <v>498</v>
      </c>
      <c r="C123" t="s">
        <v>546</v>
      </c>
    </row>
    <row r="124" spans="1:4" x14ac:dyDescent="0.25">
      <c r="A124" t="s">
        <v>557</v>
      </c>
      <c r="B124" t="s">
        <v>354</v>
      </c>
      <c r="C124">
        <v>0</v>
      </c>
    </row>
    <row r="125" spans="1:4" x14ac:dyDescent="0.25">
      <c r="A125">
        <v>38</v>
      </c>
      <c r="B125" t="s">
        <v>499</v>
      </c>
      <c r="C125" t="s">
        <v>511</v>
      </c>
    </row>
    <row r="126" spans="1:4" x14ac:dyDescent="0.25">
      <c r="A126">
        <v>42</v>
      </c>
      <c r="B126" t="s">
        <v>500</v>
      </c>
      <c r="C126" t="s">
        <v>512</v>
      </c>
    </row>
    <row r="127" spans="1:4" x14ac:dyDescent="0.25">
      <c r="A127">
        <v>46</v>
      </c>
      <c r="B127" t="s">
        <v>501</v>
      </c>
      <c r="C127" t="s">
        <v>546</v>
      </c>
    </row>
    <row r="128" spans="1:4" x14ac:dyDescent="0.25">
      <c r="A128">
        <v>50</v>
      </c>
      <c r="B128" t="s">
        <v>502</v>
      </c>
      <c r="C128" t="s">
        <v>546</v>
      </c>
    </row>
    <row r="129" spans="1:3" x14ac:dyDescent="0.25">
      <c r="A129">
        <v>54</v>
      </c>
      <c r="B129" t="s">
        <v>503</v>
      </c>
      <c r="C129" t="s">
        <v>513</v>
      </c>
    </row>
    <row r="130" spans="1:3" x14ac:dyDescent="0.25">
      <c r="A130">
        <v>58</v>
      </c>
      <c r="B130" t="s">
        <v>504</v>
      </c>
      <c r="C130" t="s">
        <v>514</v>
      </c>
    </row>
    <row r="131" spans="1:3" x14ac:dyDescent="0.25">
      <c r="A131">
        <v>62</v>
      </c>
      <c r="B131" t="s">
        <v>515</v>
      </c>
      <c r="C131" t="s">
        <v>516</v>
      </c>
    </row>
    <row r="132" spans="1:3" x14ac:dyDescent="0.25">
      <c r="A132">
        <v>66</v>
      </c>
      <c r="B132" t="s">
        <v>517</v>
      </c>
      <c r="C132" t="s">
        <v>518</v>
      </c>
    </row>
    <row r="133" spans="1:3" x14ac:dyDescent="0.25">
      <c r="A133">
        <v>70</v>
      </c>
      <c r="B133" t="s">
        <v>519</v>
      </c>
      <c r="C133" t="s">
        <v>520</v>
      </c>
    </row>
    <row r="134" spans="1:3" x14ac:dyDescent="0.25">
      <c r="A134">
        <v>74</v>
      </c>
      <c r="B134" t="s">
        <v>521</v>
      </c>
      <c r="C134" t="s">
        <v>522</v>
      </c>
    </row>
    <row r="135" spans="1:3" x14ac:dyDescent="0.25">
      <c r="A135">
        <v>78</v>
      </c>
      <c r="B135" t="s">
        <v>523</v>
      </c>
      <c r="C135" t="s">
        <v>524</v>
      </c>
    </row>
    <row r="136" spans="1:3" x14ac:dyDescent="0.25">
      <c r="A136">
        <v>82</v>
      </c>
      <c r="B136" t="s">
        <v>525</v>
      </c>
      <c r="C136" t="s">
        <v>527</v>
      </c>
    </row>
    <row r="137" spans="1:3" x14ac:dyDescent="0.25">
      <c r="A137">
        <v>86</v>
      </c>
      <c r="B137" t="s">
        <v>526</v>
      </c>
      <c r="C137" t="s">
        <v>528</v>
      </c>
    </row>
    <row r="138" spans="1:3" x14ac:dyDescent="0.25">
      <c r="A138">
        <v>90</v>
      </c>
      <c r="B138" t="s">
        <v>529</v>
      </c>
      <c r="C138" t="s">
        <v>546</v>
      </c>
    </row>
    <row r="139" spans="1:3" x14ac:dyDescent="0.25">
      <c r="A139">
        <v>94</v>
      </c>
      <c r="B139" t="s">
        <v>530</v>
      </c>
      <c r="C139" t="s">
        <v>546</v>
      </c>
    </row>
    <row r="140" spans="1:3" x14ac:dyDescent="0.25">
      <c r="A140" t="s">
        <v>558</v>
      </c>
      <c r="B140" t="s">
        <v>359</v>
      </c>
      <c r="C140">
        <v>0</v>
      </c>
    </row>
    <row r="141" spans="1:3" x14ac:dyDescent="0.25">
      <c r="A141">
        <v>114</v>
      </c>
      <c r="B141" t="s">
        <v>531</v>
      </c>
      <c r="C141" t="s">
        <v>547</v>
      </c>
    </row>
    <row r="142" spans="1:3" x14ac:dyDescent="0.25">
      <c r="A142">
        <v>118</v>
      </c>
      <c r="B142" t="s">
        <v>532</v>
      </c>
      <c r="C142" t="s">
        <v>548</v>
      </c>
    </row>
    <row r="143" spans="1:3" x14ac:dyDescent="0.25">
      <c r="A143" t="s">
        <v>559</v>
      </c>
      <c r="B143" t="s">
        <v>359</v>
      </c>
      <c r="C143">
        <v>0</v>
      </c>
    </row>
    <row r="144" spans="1:3" x14ac:dyDescent="0.25">
      <c r="A144">
        <v>126</v>
      </c>
      <c r="B144" t="s">
        <v>533</v>
      </c>
      <c r="C144" t="s">
        <v>549</v>
      </c>
    </row>
    <row r="145" spans="1:3" x14ac:dyDescent="0.25">
      <c r="A145">
        <v>130</v>
      </c>
      <c r="B145" t="s">
        <v>534</v>
      </c>
      <c r="C145" t="s">
        <v>550</v>
      </c>
    </row>
    <row r="146" spans="1:3" x14ac:dyDescent="0.25">
      <c r="A146" t="s">
        <v>560</v>
      </c>
      <c r="B146" t="s">
        <v>354</v>
      </c>
      <c r="C146">
        <v>0</v>
      </c>
    </row>
    <row r="147" spans="1:3" x14ac:dyDescent="0.25">
      <c r="A147">
        <v>150</v>
      </c>
      <c r="B147" t="s">
        <v>535</v>
      </c>
      <c r="C147" t="s">
        <v>551</v>
      </c>
    </row>
    <row r="148" spans="1:3" x14ac:dyDescent="0.25">
      <c r="A148">
        <v>154</v>
      </c>
      <c r="B148" t="s">
        <v>536</v>
      </c>
      <c r="C148" t="s">
        <v>546</v>
      </c>
    </row>
    <row r="149" spans="1:3" x14ac:dyDescent="0.25">
      <c r="A149" t="s">
        <v>561</v>
      </c>
      <c r="B149" t="s">
        <v>354</v>
      </c>
      <c r="C149">
        <v>0</v>
      </c>
    </row>
    <row r="150" spans="1:3" x14ac:dyDescent="0.25">
      <c r="A150">
        <v>166</v>
      </c>
      <c r="B150" t="s">
        <v>537</v>
      </c>
      <c r="C150" t="s">
        <v>552</v>
      </c>
    </row>
    <row r="151" spans="1:3" x14ac:dyDescent="0.25">
      <c r="A151">
        <v>170</v>
      </c>
      <c r="B151" t="s">
        <v>538</v>
      </c>
      <c r="C151" t="s">
        <v>546</v>
      </c>
    </row>
    <row r="152" spans="1:3" x14ac:dyDescent="0.25">
      <c r="A152">
        <v>174</v>
      </c>
      <c r="B152" t="s">
        <v>539</v>
      </c>
      <c r="C152" t="s">
        <v>553</v>
      </c>
    </row>
    <row r="153" spans="1:3" x14ac:dyDescent="0.25">
      <c r="A153">
        <v>178</v>
      </c>
      <c r="B153" t="s">
        <v>540</v>
      </c>
      <c r="C153" t="s">
        <v>554</v>
      </c>
    </row>
    <row r="154" spans="1:3" x14ac:dyDescent="0.25">
      <c r="A154">
        <v>182</v>
      </c>
      <c r="B154" t="s">
        <v>541</v>
      </c>
      <c r="C154" t="s">
        <v>630</v>
      </c>
    </row>
    <row r="155" spans="1:3" x14ac:dyDescent="0.25">
      <c r="A155">
        <v>186</v>
      </c>
      <c r="B155" t="s">
        <v>542</v>
      </c>
      <c r="C155" t="s">
        <v>546</v>
      </c>
    </row>
    <row r="156" spans="1:3" x14ac:dyDescent="0.25">
      <c r="A156">
        <v>190</v>
      </c>
      <c r="B156" t="s">
        <v>543</v>
      </c>
      <c r="C156" t="s">
        <v>555</v>
      </c>
    </row>
    <row r="157" spans="1:3" x14ac:dyDescent="0.25">
      <c r="A157">
        <v>194</v>
      </c>
      <c r="B157" t="s">
        <v>544</v>
      </c>
      <c r="C157" t="s">
        <v>556</v>
      </c>
    </row>
    <row r="158" spans="1:3" x14ac:dyDescent="0.25">
      <c r="A158">
        <v>198</v>
      </c>
      <c r="B158" t="s">
        <v>545</v>
      </c>
      <c r="C158" t="s">
        <v>562</v>
      </c>
    </row>
    <row r="159" spans="1:3" x14ac:dyDescent="0.25">
      <c r="A159">
        <v>202</v>
      </c>
      <c r="B159" t="s">
        <v>354</v>
      </c>
      <c r="C159">
        <v>0</v>
      </c>
    </row>
    <row r="160" spans="1:3" x14ac:dyDescent="0.25">
      <c r="A160">
        <v>203</v>
      </c>
      <c r="B160" t="s">
        <v>360</v>
      </c>
    </row>
    <row r="161" spans="1:4" x14ac:dyDescent="0.25">
      <c r="A161">
        <v>204</v>
      </c>
      <c r="B161" t="s">
        <v>354</v>
      </c>
      <c r="C161">
        <v>255</v>
      </c>
    </row>
    <row r="164" spans="1:4" ht="21" x14ac:dyDescent="0.35">
      <c r="A164" s="7" t="s">
        <v>407</v>
      </c>
    </row>
    <row r="166" spans="1:4" x14ac:dyDescent="0.25">
      <c r="A166" t="s">
        <v>353</v>
      </c>
    </row>
    <row r="167" spans="1:4" x14ac:dyDescent="0.25">
      <c r="A167">
        <v>0</v>
      </c>
      <c r="B167" t="s">
        <v>354</v>
      </c>
      <c r="C167">
        <v>22</v>
      </c>
    </row>
    <row r="168" spans="1:4" x14ac:dyDescent="0.25">
      <c r="A168">
        <v>1</v>
      </c>
      <c r="B168" t="s">
        <v>354</v>
      </c>
      <c r="C168">
        <v>22</v>
      </c>
    </row>
    <row r="169" spans="1:4" x14ac:dyDescent="0.25">
      <c r="A169">
        <v>2</v>
      </c>
      <c r="B169" t="s">
        <v>354</v>
      </c>
      <c r="C169">
        <v>22</v>
      </c>
    </row>
    <row r="170" spans="1:4" x14ac:dyDescent="0.25">
      <c r="A170">
        <v>3</v>
      </c>
      <c r="B170" t="s">
        <v>354</v>
      </c>
      <c r="C170">
        <v>1</v>
      </c>
      <c r="D170" t="s">
        <v>432</v>
      </c>
    </row>
    <row r="171" spans="1:4" x14ac:dyDescent="0.25">
      <c r="A171">
        <v>4</v>
      </c>
      <c r="B171" t="s">
        <v>354</v>
      </c>
      <c r="C171">
        <v>39</v>
      </c>
      <c r="D171" t="s">
        <v>491</v>
      </c>
    </row>
    <row r="172" spans="1:4" x14ac:dyDescent="0.25">
      <c r="A172">
        <v>5</v>
      </c>
      <c r="B172" t="s">
        <v>354</v>
      </c>
      <c r="C172">
        <v>1</v>
      </c>
    </row>
    <row r="173" spans="1:4" x14ac:dyDescent="0.25">
      <c r="A173">
        <v>6</v>
      </c>
      <c r="B173" t="s">
        <v>492</v>
      </c>
      <c r="C173" t="s">
        <v>579</v>
      </c>
    </row>
    <row r="174" spans="1:4" x14ac:dyDescent="0.25">
      <c r="A174">
        <v>10</v>
      </c>
      <c r="B174" t="s">
        <v>493</v>
      </c>
      <c r="C174" t="s">
        <v>580</v>
      </c>
    </row>
    <row r="175" spans="1:4" x14ac:dyDescent="0.25">
      <c r="A175">
        <v>14</v>
      </c>
      <c r="B175" t="s">
        <v>494</v>
      </c>
      <c r="C175" t="s">
        <v>581</v>
      </c>
    </row>
    <row r="176" spans="1:4" x14ac:dyDescent="0.25">
      <c r="A176">
        <v>18</v>
      </c>
      <c r="B176" t="s">
        <v>495</v>
      </c>
      <c r="C176" t="s">
        <v>582</v>
      </c>
    </row>
    <row r="177" spans="1:4" x14ac:dyDescent="0.25">
      <c r="A177">
        <v>22</v>
      </c>
      <c r="B177" t="s">
        <v>496</v>
      </c>
      <c r="C177" t="s">
        <v>583</v>
      </c>
    </row>
    <row r="178" spans="1:4" x14ac:dyDescent="0.25">
      <c r="A178">
        <v>26</v>
      </c>
      <c r="B178" t="s">
        <v>497</v>
      </c>
      <c r="C178" t="s">
        <v>584</v>
      </c>
    </row>
    <row r="179" spans="1:4" x14ac:dyDescent="0.25">
      <c r="A179">
        <v>30</v>
      </c>
      <c r="B179" t="s">
        <v>498</v>
      </c>
      <c r="C179" t="s">
        <v>585</v>
      </c>
    </row>
    <row r="180" spans="1:4" x14ac:dyDescent="0.25">
      <c r="A180">
        <v>34</v>
      </c>
      <c r="B180" t="s">
        <v>499</v>
      </c>
      <c r="C180" t="s">
        <v>586</v>
      </c>
    </row>
    <row r="181" spans="1:4" x14ac:dyDescent="0.25">
      <c r="A181">
        <v>38</v>
      </c>
      <c r="B181" t="s">
        <v>587</v>
      </c>
      <c r="C181" t="s">
        <v>546</v>
      </c>
    </row>
    <row r="182" spans="1:4" x14ac:dyDescent="0.25">
      <c r="A182">
        <v>42</v>
      </c>
      <c r="B182" t="s">
        <v>360</v>
      </c>
    </row>
    <row r="183" spans="1:4" x14ac:dyDescent="0.25">
      <c r="A183">
        <v>43</v>
      </c>
      <c r="B183" t="s">
        <v>354</v>
      </c>
      <c r="C183">
        <v>255</v>
      </c>
    </row>
    <row r="186" spans="1:4" ht="21" x14ac:dyDescent="0.35">
      <c r="A186" s="7" t="s">
        <v>408</v>
      </c>
    </row>
    <row r="188" spans="1:4" x14ac:dyDescent="0.25">
      <c r="A188" t="s">
        <v>353</v>
      </c>
    </row>
    <row r="189" spans="1:4" x14ac:dyDescent="0.25">
      <c r="A189">
        <v>0</v>
      </c>
      <c r="B189" t="s">
        <v>354</v>
      </c>
      <c r="C189">
        <v>22</v>
      </c>
    </row>
    <row r="190" spans="1:4" x14ac:dyDescent="0.25">
      <c r="A190">
        <v>1</v>
      </c>
      <c r="B190" t="s">
        <v>354</v>
      </c>
      <c r="C190">
        <v>22</v>
      </c>
    </row>
    <row r="191" spans="1:4" x14ac:dyDescent="0.25">
      <c r="A191">
        <v>2</v>
      </c>
      <c r="B191" t="s">
        <v>354</v>
      </c>
      <c r="C191">
        <v>22</v>
      </c>
    </row>
    <row r="192" spans="1:4" x14ac:dyDescent="0.25">
      <c r="A192">
        <v>3</v>
      </c>
      <c r="B192" t="s">
        <v>354</v>
      </c>
      <c r="C192">
        <v>2</v>
      </c>
      <c r="D192" t="s">
        <v>432</v>
      </c>
    </row>
    <row r="193" spans="1:4" x14ac:dyDescent="0.25">
      <c r="A193">
        <v>4</v>
      </c>
      <c r="B193" t="s">
        <v>354</v>
      </c>
      <c r="C193">
        <v>29</v>
      </c>
      <c r="D193" t="s">
        <v>491</v>
      </c>
    </row>
    <row r="194" spans="1:4" x14ac:dyDescent="0.25">
      <c r="A194">
        <v>5</v>
      </c>
      <c r="B194" t="s">
        <v>354</v>
      </c>
      <c r="C194">
        <v>1</v>
      </c>
    </row>
    <row r="195" spans="1:4" x14ac:dyDescent="0.25">
      <c r="A195">
        <v>6</v>
      </c>
      <c r="B195" t="s">
        <v>492</v>
      </c>
      <c r="C195" t="s">
        <v>588</v>
      </c>
    </row>
    <row r="196" spans="1:4" x14ac:dyDescent="0.25">
      <c r="A196">
        <v>10</v>
      </c>
      <c r="B196" t="s">
        <v>493</v>
      </c>
      <c r="C196" t="s">
        <v>589</v>
      </c>
    </row>
    <row r="197" spans="1:4" x14ac:dyDescent="0.25">
      <c r="A197">
        <v>14</v>
      </c>
      <c r="B197" t="s">
        <v>494</v>
      </c>
      <c r="C197" t="s">
        <v>590</v>
      </c>
    </row>
    <row r="198" spans="1:4" x14ac:dyDescent="0.25">
      <c r="A198">
        <v>18</v>
      </c>
      <c r="B198" t="s">
        <v>495</v>
      </c>
      <c r="C198" t="s">
        <v>591</v>
      </c>
    </row>
    <row r="199" spans="1:4" x14ac:dyDescent="0.25">
      <c r="A199">
        <v>22</v>
      </c>
      <c r="B199" t="s">
        <v>496</v>
      </c>
      <c r="C199" t="s">
        <v>592</v>
      </c>
    </row>
    <row r="200" spans="1:4" x14ac:dyDescent="0.25">
      <c r="A200" t="s">
        <v>593</v>
      </c>
      <c r="B200" t="s">
        <v>359</v>
      </c>
      <c r="C200" t="s">
        <v>594</v>
      </c>
    </row>
    <row r="201" spans="1:4" x14ac:dyDescent="0.25">
      <c r="A201">
        <v>32</v>
      </c>
      <c r="B201" t="s">
        <v>360</v>
      </c>
    </row>
    <row r="202" spans="1:4" x14ac:dyDescent="0.25">
      <c r="A202">
        <v>33</v>
      </c>
      <c r="B202" t="s">
        <v>354</v>
      </c>
      <c r="C202">
        <v>255</v>
      </c>
    </row>
    <row r="205" spans="1:4" x14ac:dyDescent="0.25">
      <c r="A205" t="s">
        <v>640</v>
      </c>
    </row>
    <row r="207" spans="1:4" ht="18.75" x14ac:dyDescent="0.3">
      <c r="A207" s="9" t="s">
        <v>409</v>
      </c>
    </row>
    <row r="209" spans="1:12" x14ac:dyDescent="0.25">
      <c r="A209" s="8" t="s">
        <v>646</v>
      </c>
      <c r="G209" s="8" t="s">
        <v>647</v>
      </c>
    </row>
    <row r="210" spans="1:12" x14ac:dyDescent="0.25">
      <c r="A210" t="s">
        <v>644</v>
      </c>
      <c r="C210" t="s">
        <v>641</v>
      </c>
      <c r="E210" t="s">
        <v>642</v>
      </c>
      <c r="F210" t="s">
        <v>643</v>
      </c>
      <c r="G210" t="s">
        <v>644</v>
      </c>
      <c r="I210" t="s">
        <v>641</v>
      </c>
      <c r="K210" t="s">
        <v>642</v>
      </c>
      <c r="L210" t="s">
        <v>643</v>
      </c>
    </row>
    <row r="211" spans="1:12" x14ac:dyDescent="0.25">
      <c r="A211">
        <v>90678</v>
      </c>
      <c r="C211">
        <v>8</v>
      </c>
      <c r="E211">
        <v>90670</v>
      </c>
      <c r="F211" s="6">
        <f>E211/A211</f>
        <v>0.99991177573391565</v>
      </c>
      <c r="G211">
        <v>90578</v>
      </c>
      <c r="I211">
        <v>8</v>
      </c>
      <c r="K211">
        <v>8</v>
      </c>
      <c r="L211" s="6">
        <f>K211/A211</f>
        <v>8.8224266084386513E-5</v>
      </c>
    </row>
    <row r="212" spans="1:12" x14ac:dyDescent="0.25">
      <c r="C212">
        <v>74</v>
      </c>
      <c r="D212" s="6"/>
      <c r="E212">
        <v>8</v>
      </c>
      <c r="F212" s="6">
        <f>E212/A211</f>
        <v>8.8224266084386513E-5</v>
      </c>
      <c r="H212" s="6"/>
      <c r="I212">
        <v>205</v>
      </c>
      <c r="K212">
        <v>90570</v>
      </c>
      <c r="L212" s="6">
        <f>K212/G211</f>
        <v>0.99991167833248695</v>
      </c>
    </row>
    <row r="213" spans="1:12" x14ac:dyDescent="0.25">
      <c r="D213" s="6"/>
      <c r="F213" s="6"/>
      <c r="H213" s="6"/>
      <c r="L213" s="6"/>
    </row>
    <row r="214" spans="1:12" ht="18.75" x14ac:dyDescent="0.3">
      <c r="A214" s="9" t="s">
        <v>408</v>
      </c>
    </row>
    <row r="216" spans="1:12" x14ac:dyDescent="0.25">
      <c r="A216" s="8" t="s">
        <v>650</v>
      </c>
      <c r="G216" s="8" t="s">
        <v>648</v>
      </c>
    </row>
    <row r="217" spans="1:12" x14ac:dyDescent="0.25">
      <c r="A217" t="s">
        <v>644</v>
      </c>
      <c r="C217" t="s">
        <v>641</v>
      </c>
      <c r="E217" t="s">
        <v>642</v>
      </c>
      <c r="F217" t="s">
        <v>643</v>
      </c>
      <c r="G217" t="s">
        <v>644</v>
      </c>
      <c r="I217" t="s">
        <v>641</v>
      </c>
      <c r="K217" t="s">
        <v>642</v>
      </c>
      <c r="L217" t="s">
        <v>643</v>
      </c>
    </row>
    <row r="218" spans="1:12" x14ac:dyDescent="0.25">
      <c r="A218">
        <v>22476</v>
      </c>
      <c r="C218">
        <v>8</v>
      </c>
      <c r="E218">
        <v>22461</v>
      </c>
      <c r="F218" s="6">
        <f>E218/A218</f>
        <v>0.9993326214628937</v>
      </c>
      <c r="G218">
        <v>11615</v>
      </c>
      <c r="I218">
        <v>8</v>
      </c>
      <c r="K218">
        <v>465</v>
      </c>
      <c r="L218" s="6">
        <f>K218/A218</f>
        <v>2.0688734650293646E-2</v>
      </c>
    </row>
    <row r="219" spans="1:12" x14ac:dyDescent="0.25">
      <c r="C219">
        <v>16</v>
      </c>
      <c r="D219" s="6"/>
      <c r="E219">
        <v>15</v>
      </c>
      <c r="F219" s="6">
        <f>E219/A218</f>
        <v>6.6737853710624668E-4</v>
      </c>
      <c r="H219" s="6"/>
      <c r="I219">
        <v>34</v>
      </c>
      <c r="K219">
        <v>11150</v>
      </c>
      <c r="L219" s="6">
        <f>K219/G218</f>
        <v>0.95996556177356862</v>
      </c>
    </row>
    <row r="221" spans="1:12" ht="18.75" x14ac:dyDescent="0.3">
      <c r="A221" s="9" t="s">
        <v>407</v>
      </c>
    </row>
    <row r="223" spans="1:12" x14ac:dyDescent="0.25">
      <c r="A223" s="8" t="s">
        <v>651</v>
      </c>
      <c r="G223" s="8" t="s">
        <v>649</v>
      </c>
    </row>
    <row r="224" spans="1:12" x14ac:dyDescent="0.25">
      <c r="A224" t="s">
        <v>644</v>
      </c>
      <c r="C224" t="s">
        <v>641</v>
      </c>
      <c r="E224" t="s">
        <v>642</v>
      </c>
      <c r="F224" t="s">
        <v>643</v>
      </c>
      <c r="G224" t="s">
        <v>644</v>
      </c>
      <c r="I224" t="s">
        <v>641</v>
      </c>
      <c r="K224" t="s">
        <v>642</v>
      </c>
      <c r="L224" t="s">
        <v>643</v>
      </c>
    </row>
    <row r="225" spans="1:12" x14ac:dyDescent="0.25">
      <c r="A225">
        <v>90705</v>
      </c>
      <c r="C225">
        <v>8</v>
      </c>
      <c r="E225">
        <v>90668</v>
      </c>
      <c r="F225" s="6">
        <f>E225/A225</f>
        <v>0.99959208422909429</v>
      </c>
      <c r="G225">
        <v>90704</v>
      </c>
      <c r="I225">
        <v>8</v>
      </c>
      <c r="K225">
        <v>63</v>
      </c>
      <c r="L225" s="6">
        <f>K225/A225</f>
        <v>6.9455928559616334E-4</v>
      </c>
    </row>
    <row r="226" spans="1:12" x14ac:dyDescent="0.25">
      <c r="C226">
        <v>9</v>
      </c>
      <c r="D226" s="6"/>
      <c r="E226">
        <v>29</v>
      </c>
      <c r="F226" s="6">
        <f>E226/A225</f>
        <v>3.1971776638553551E-4</v>
      </c>
      <c r="H226" s="6"/>
      <c r="I226">
        <v>44</v>
      </c>
      <c r="K226">
        <v>90641</v>
      </c>
      <c r="L226" s="6">
        <f>K226/G225</f>
        <v>0.9993054330569765</v>
      </c>
    </row>
    <row r="227" spans="1:12" x14ac:dyDescent="0.25">
      <c r="C227">
        <v>21</v>
      </c>
      <c r="E227">
        <v>8</v>
      </c>
      <c r="F227" s="6">
        <f>E227/A225</f>
        <v>8.8198004520147736E-5</v>
      </c>
    </row>
    <row r="229" spans="1:12" x14ac:dyDescent="0.25">
      <c r="A229" t="s">
        <v>645</v>
      </c>
    </row>
    <row r="231" spans="1:12" ht="18.75" x14ac:dyDescent="0.3">
      <c r="A231" s="9" t="s">
        <v>409</v>
      </c>
    </row>
    <row r="232" spans="1:12" ht="18.75" x14ac:dyDescent="0.3">
      <c r="A232" s="9"/>
    </row>
    <row r="233" spans="1:12" x14ac:dyDescent="0.25">
      <c r="A233" s="8" t="s">
        <v>646</v>
      </c>
    </row>
    <row r="234" spans="1:12" x14ac:dyDescent="0.25">
      <c r="A234" t="s">
        <v>644</v>
      </c>
      <c r="C234" t="s">
        <v>641</v>
      </c>
      <c r="E234" t="s">
        <v>642</v>
      </c>
      <c r="F234" t="s">
        <v>643</v>
      </c>
    </row>
    <row r="235" spans="1:12" x14ac:dyDescent="0.25">
      <c r="A235">
        <v>90678</v>
      </c>
      <c r="C235">
        <v>8</v>
      </c>
      <c r="E235">
        <v>90670</v>
      </c>
      <c r="F235" s="6">
        <f>E235/A235</f>
        <v>0.99991177573391565</v>
      </c>
      <c r="G235" t="s">
        <v>652</v>
      </c>
    </row>
    <row r="236" spans="1:12" x14ac:dyDescent="0.25">
      <c r="C236">
        <v>74</v>
      </c>
      <c r="D236" s="6"/>
      <c r="E236">
        <v>8</v>
      </c>
      <c r="F236" s="6">
        <f>E236/A235</f>
        <v>8.8224266084386513E-5</v>
      </c>
      <c r="G236" t="s">
        <v>653</v>
      </c>
    </row>
    <row r="237" spans="1:12" x14ac:dyDescent="0.25">
      <c r="D237" s="6"/>
      <c r="F237" s="6"/>
      <c r="H237" s="6"/>
      <c r="L237" s="6"/>
    </row>
    <row r="238" spans="1:12" x14ac:dyDescent="0.25">
      <c r="A238" s="8" t="s">
        <v>647</v>
      </c>
      <c r="H238" s="6"/>
      <c r="L238" s="6"/>
    </row>
    <row r="239" spans="1:12" x14ac:dyDescent="0.25">
      <c r="A239" t="s">
        <v>644</v>
      </c>
      <c r="C239" t="s">
        <v>641</v>
      </c>
      <c r="E239" t="s">
        <v>642</v>
      </c>
      <c r="F239" t="s">
        <v>643</v>
      </c>
      <c r="H239" s="6"/>
      <c r="L239" s="6"/>
    </row>
    <row r="240" spans="1:12" x14ac:dyDescent="0.25">
      <c r="A240">
        <v>90578</v>
      </c>
      <c r="C240">
        <v>8</v>
      </c>
      <c r="E240">
        <v>8</v>
      </c>
      <c r="F240" s="6">
        <f>E240/A235</f>
        <v>8.8224266084386513E-5</v>
      </c>
      <c r="G240" t="s">
        <v>654</v>
      </c>
      <c r="H240" s="6"/>
      <c r="L240" s="6"/>
    </row>
    <row r="241" spans="1:12" x14ac:dyDescent="0.25">
      <c r="B241" s="6"/>
      <c r="C241">
        <v>205</v>
      </c>
      <c r="E241">
        <v>90570</v>
      </c>
      <c r="F241" s="6">
        <f>E241/A240</f>
        <v>0.99991167833248695</v>
      </c>
      <c r="H241" s="6"/>
      <c r="L241" s="6"/>
    </row>
    <row r="242" spans="1:12" ht="18.75" x14ac:dyDescent="0.3">
      <c r="A242" s="9" t="s">
        <v>408</v>
      </c>
    </row>
    <row r="244" spans="1:12" x14ac:dyDescent="0.25">
      <c r="A244" s="8" t="s">
        <v>650</v>
      </c>
    </row>
    <row r="245" spans="1:12" x14ac:dyDescent="0.25">
      <c r="A245" t="s">
        <v>644</v>
      </c>
      <c r="C245" t="s">
        <v>641</v>
      </c>
      <c r="E245" t="s">
        <v>642</v>
      </c>
      <c r="F245" t="s">
        <v>643</v>
      </c>
    </row>
    <row r="246" spans="1:12" x14ac:dyDescent="0.25">
      <c r="A246">
        <v>22476</v>
      </c>
      <c r="C246">
        <v>8</v>
      </c>
      <c r="E246">
        <v>22461</v>
      </c>
      <c r="F246" s="6">
        <f>E246/A246</f>
        <v>0.9993326214628937</v>
      </c>
      <c r="G246" t="s">
        <v>652</v>
      </c>
    </row>
    <row r="247" spans="1:12" x14ac:dyDescent="0.25">
      <c r="C247">
        <v>16</v>
      </c>
      <c r="D247" s="6"/>
      <c r="E247">
        <v>15</v>
      </c>
      <c r="F247" s="6">
        <f>E247/A246</f>
        <v>6.6737853710624668E-4</v>
      </c>
      <c r="G247" t="s">
        <v>655</v>
      </c>
    </row>
    <row r="249" spans="1:12" x14ac:dyDescent="0.25">
      <c r="A249" s="8" t="s">
        <v>648</v>
      </c>
    </row>
    <row r="250" spans="1:12" x14ac:dyDescent="0.25">
      <c r="A250" t="s">
        <v>644</v>
      </c>
      <c r="C250" t="s">
        <v>641</v>
      </c>
      <c r="E250" t="s">
        <v>642</v>
      </c>
      <c r="F250" t="s">
        <v>643</v>
      </c>
    </row>
    <row r="251" spans="1:12" x14ac:dyDescent="0.25">
      <c r="A251">
        <v>11615</v>
      </c>
      <c r="C251">
        <v>8</v>
      </c>
      <c r="E251">
        <v>465</v>
      </c>
      <c r="F251" s="6">
        <f>E251/A246</f>
        <v>2.0688734650293646E-2</v>
      </c>
      <c r="G251" t="s">
        <v>656</v>
      </c>
    </row>
    <row r="252" spans="1:12" x14ac:dyDescent="0.25">
      <c r="B252" s="6"/>
      <c r="C252">
        <v>34</v>
      </c>
      <c r="E252">
        <v>11150</v>
      </c>
      <c r="F252" s="6">
        <f>E252/A251</f>
        <v>0.95996556177356862</v>
      </c>
    </row>
    <row r="254" spans="1:12" ht="18.75" x14ac:dyDescent="0.3">
      <c r="A254" s="9" t="s">
        <v>407</v>
      </c>
    </row>
    <row r="256" spans="1:12" x14ac:dyDescent="0.25">
      <c r="A256" s="8" t="s">
        <v>651</v>
      </c>
    </row>
    <row r="257" spans="1:7" x14ac:dyDescent="0.25">
      <c r="A257" t="s">
        <v>644</v>
      </c>
      <c r="C257" t="s">
        <v>641</v>
      </c>
      <c r="E257" t="s">
        <v>642</v>
      </c>
      <c r="F257" t="s">
        <v>643</v>
      </c>
    </row>
    <row r="258" spans="1:7" x14ac:dyDescent="0.25">
      <c r="A258">
        <v>90705</v>
      </c>
      <c r="C258">
        <v>8</v>
      </c>
      <c r="E258">
        <v>90668</v>
      </c>
      <c r="F258" s="6">
        <f>E258/A258</f>
        <v>0.99959208422909429</v>
      </c>
      <c r="G258" t="s">
        <v>657</v>
      </c>
    </row>
    <row r="259" spans="1:7" x14ac:dyDescent="0.25">
      <c r="C259">
        <v>9</v>
      </c>
      <c r="D259" s="6"/>
      <c r="E259">
        <v>29</v>
      </c>
      <c r="F259" s="6">
        <f>E259/A258</f>
        <v>3.1971776638553551E-4</v>
      </c>
      <c r="G259" t="s">
        <v>658</v>
      </c>
    </row>
    <row r="260" spans="1:7" x14ac:dyDescent="0.25">
      <c r="C260">
        <v>21</v>
      </c>
      <c r="E260">
        <v>8</v>
      </c>
      <c r="F260" s="6">
        <f>E260/A258</f>
        <v>8.8198004520147736E-5</v>
      </c>
    </row>
    <row r="262" spans="1:7" x14ac:dyDescent="0.25">
      <c r="A262" s="8" t="s">
        <v>649</v>
      </c>
    </row>
    <row r="263" spans="1:7" x14ac:dyDescent="0.25">
      <c r="A263" t="s">
        <v>644</v>
      </c>
      <c r="C263" t="s">
        <v>641</v>
      </c>
      <c r="E263" t="s">
        <v>642</v>
      </c>
      <c r="F263" t="s">
        <v>643</v>
      </c>
    </row>
    <row r="264" spans="1:7" x14ac:dyDescent="0.25">
      <c r="A264">
        <v>90704</v>
      </c>
      <c r="C264">
        <v>8</v>
      </c>
      <c r="E264">
        <v>63</v>
      </c>
      <c r="F264" s="6">
        <f>E264/A258</f>
        <v>6.9455928559616334E-4</v>
      </c>
      <c r="G264" t="s">
        <v>659</v>
      </c>
    </row>
    <row r="265" spans="1:7" x14ac:dyDescent="0.25">
      <c r="B265" s="6"/>
      <c r="C265">
        <v>44</v>
      </c>
      <c r="E265">
        <v>90641</v>
      </c>
      <c r="F265" s="6">
        <f>E265/A264</f>
        <v>0.9993054330569765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E082-610D-4F78-9F07-30C3D4CB5C68}">
  <dimension ref="A2:C62"/>
  <sheetViews>
    <sheetView workbookViewId="0">
      <selection activeCell="F12" sqref="F12"/>
    </sheetView>
  </sheetViews>
  <sheetFormatPr defaultRowHeight="15" x14ac:dyDescent="0.25"/>
  <cols>
    <col min="1" max="1" width="18.5703125" customWidth="1"/>
  </cols>
  <sheetData>
    <row r="2" spans="1:3" x14ac:dyDescent="0.25">
      <c r="A2" t="s">
        <v>437</v>
      </c>
    </row>
    <row r="3" spans="1:3" x14ac:dyDescent="0.25">
      <c r="B3" t="s">
        <v>393</v>
      </c>
    </row>
    <row r="4" spans="1:3" x14ac:dyDescent="0.25">
      <c r="A4" t="s">
        <v>438</v>
      </c>
    </row>
    <row r="5" spans="1:3" x14ac:dyDescent="0.25">
      <c r="B5" t="s">
        <v>394</v>
      </c>
    </row>
    <row r="6" spans="1:3" x14ac:dyDescent="0.25">
      <c r="A6" t="s">
        <v>439</v>
      </c>
    </row>
    <row r="8" spans="1:3" x14ac:dyDescent="0.25">
      <c r="A8" t="s">
        <v>443</v>
      </c>
    </row>
    <row r="9" spans="1:3" x14ac:dyDescent="0.25">
      <c r="A9" t="s">
        <v>444</v>
      </c>
      <c r="B9" t="s">
        <v>444</v>
      </c>
      <c r="C9" t="s">
        <v>596</v>
      </c>
    </row>
    <row r="10" spans="1:3" x14ac:dyDescent="0.25">
      <c r="A10" t="s">
        <v>445</v>
      </c>
      <c r="B10" t="s">
        <v>444</v>
      </c>
      <c r="C10" t="s">
        <v>598</v>
      </c>
    </row>
    <row r="11" spans="1:3" x14ac:dyDescent="0.25">
      <c r="A11" t="s">
        <v>446</v>
      </c>
      <c r="B11" t="s">
        <v>444</v>
      </c>
      <c r="C11" t="s">
        <v>599</v>
      </c>
    </row>
    <row r="12" spans="1:3" x14ac:dyDescent="0.25">
      <c r="A12" t="s">
        <v>447</v>
      </c>
      <c r="B12" t="s">
        <v>444</v>
      </c>
      <c r="C12" t="s">
        <v>600</v>
      </c>
    </row>
    <row r="13" spans="1:3" x14ac:dyDescent="0.25">
      <c r="A13" t="s">
        <v>448</v>
      </c>
      <c r="B13" t="s">
        <v>444</v>
      </c>
      <c r="C13" t="s">
        <v>601</v>
      </c>
    </row>
    <row r="14" spans="1:3" x14ac:dyDescent="0.25">
      <c r="A14" t="s">
        <v>449</v>
      </c>
      <c r="B14" t="s">
        <v>444</v>
      </c>
      <c r="C14" t="s">
        <v>602</v>
      </c>
    </row>
    <row r="15" spans="1:3" x14ac:dyDescent="0.25">
      <c r="A15" t="s">
        <v>450</v>
      </c>
      <c r="B15" t="s">
        <v>444</v>
      </c>
      <c r="C15" t="s">
        <v>603</v>
      </c>
    </row>
    <row r="16" spans="1:3" x14ac:dyDescent="0.25">
      <c r="A16" t="s">
        <v>451</v>
      </c>
      <c r="B16" t="s">
        <v>444</v>
      </c>
      <c r="C16" t="s">
        <v>604</v>
      </c>
    </row>
    <row r="17" spans="1:3" x14ac:dyDescent="0.25">
      <c r="A17" t="s">
        <v>392</v>
      </c>
      <c r="B17" t="s">
        <v>340</v>
      </c>
      <c r="C17" t="s">
        <v>488</v>
      </c>
    </row>
    <row r="18" spans="1:3" x14ac:dyDescent="0.25">
      <c r="A18" t="s">
        <v>340</v>
      </c>
      <c r="B18" t="s">
        <v>340</v>
      </c>
      <c r="C18" t="s">
        <v>489</v>
      </c>
    </row>
    <row r="19" spans="1:3" x14ac:dyDescent="0.25">
      <c r="A19" t="s">
        <v>452</v>
      </c>
      <c r="B19" t="s">
        <v>357</v>
      </c>
      <c r="C19" t="s">
        <v>490</v>
      </c>
    </row>
    <row r="20" spans="1:3" x14ac:dyDescent="0.25">
      <c r="A20" t="s">
        <v>453</v>
      </c>
      <c r="B20" t="s">
        <v>595</v>
      </c>
      <c r="C20" t="s">
        <v>596</v>
      </c>
    </row>
    <row r="21" spans="1:3" x14ac:dyDescent="0.25">
      <c r="A21" t="s">
        <v>454</v>
      </c>
      <c r="B21" t="s">
        <v>597</v>
      </c>
      <c r="C21" t="s">
        <v>598</v>
      </c>
    </row>
    <row r="22" spans="1:3" x14ac:dyDescent="0.25">
      <c r="A22" t="s">
        <v>455</v>
      </c>
      <c r="B22" t="s">
        <v>597</v>
      </c>
      <c r="C22" t="s">
        <v>599</v>
      </c>
    </row>
    <row r="23" spans="1:3" x14ac:dyDescent="0.25">
      <c r="A23" t="s">
        <v>456</v>
      </c>
      <c r="B23" t="s">
        <v>595</v>
      </c>
      <c r="C23" t="s">
        <v>600</v>
      </c>
    </row>
    <row r="24" spans="1:3" x14ac:dyDescent="0.25">
      <c r="A24" t="s">
        <v>457</v>
      </c>
      <c r="B24" t="s">
        <v>595</v>
      </c>
      <c r="C24" t="s">
        <v>601</v>
      </c>
    </row>
    <row r="25" spans="1:3" x14ac:dyDescent="0.25">
      <c r="A25" t="s">
        <v>458</v>
      </c>
      <c r="B25" t="s">
        <v>605</v>
      </c>
      <c r="C25" t="s">
        <v>596</v>
      </c>
    </row>
    <row r="26" spans="1:3" x14ac:dyDescent="0.25">
      <c r="A26" t="s">
        <v>459</v>
      </c>
      <c r="B26" t="s">
        <v>605</v>
      </c>
      <c r="C26" t="s">
        <v>606</v>
      </c>
    </row>
    <row r="27" spans="1:3" x14ac:dyDescent="0.25">
      <c r="A27" t="s">
        <v>460</v>
      </c>
      <c r="B27" t="s">
        <v>605</v>
      </c>
      <c r="C27" t="s">
        <v>598</v>
      </c>
    </row>
    <row r="28" spans="1:3" x14ac:dyDescent="0.25">
      <c r="A28" t="s">
        <v>461</v>
      </c>
      <c r="B28" t="s">
        <v>605</v>
      </c>
      <c r="C28" t="s">
        <v>620</v>
      </c>
    </row>
    <row r="29" spans="1:3" x14ac:dyDescent="0.25">
      <c r="A29" t="s">
        <v>462</v>
      </c>
      <c r="B29" t="s">
        <v>605</v>
      </c>
      <c r="C29" t="s">
        <v>625</v>
      </c>
    </row>
    <row r="30" spans="1:3" x14ac:dyDescent="0.25">
      <c r="A30" t="s">
        <v>463</v>
      </c>
      <c r="B30" t="s">
        <v>605</v>
      </c>
      <c r="C30" t="s">
        <v>607</v>
      </c>
    </row>
    <row r="31" spans="1:3" x14ac:dyDescent="0.25">
      <c r="A31" t="s">
        <v>464</v>
      </c>
      <c r="B31" t="s">
        <v>605</v>
      </c>
      <c r="C31" t="s">
        <v>623</v>
      </c>
    </row>
    <row r="32" spans="1:3" x14ac:dyDescent="0.25">
      <c r="A32" t="s">
        <v>465</v>
      </c>
      <c r="B32" t="s">
        <v>605</v>
      </c>
      <c r="C32" t="s">
        <v>624</v>
      </c>
    </row>
    <row r="33" spans="1:3" x14ac:dyDescent="0.25">
      <c r="A33" t="s">
        <v>466</v>
      </c>
      <c r="B33" t="s">
        <v>605</v>
      </c>
      <c r="C33" t="s">
        <v>611</v>
      </c>
    </row>
    <row r="34" spans="1:3" x14ac:dyDescent="0.25">
      <c r="A34" t="s">
        <v>467</v>
      </c>
      <c r="B34" t="s">
        <v>605</v>
      </c>
      <c r="C34" t="s">
        <v>626</v>
      </c>
    </row>
    <row r="35" spans="1:3" x14ac:dyDescent="0.25">
      <c r="A35" t="s">
        <v>468</v>
      </c>
      <c r="B35" t="s">
        <v>605</v>
      </c>
      <c r="C35" t="s">
        <v>615</v>
      </c>
    </row>
    <row r="36" spans="1:3" x14ac:dyDescent="0.25">
      <c r="A36" t="s">
        <v>469</v>
      </c>
      <c r="B36" t="s">
        <v>605</v>
      </c>
      <c r="C36" t="s">
        <v>627</v>
      </c>
    </row>
    <row r="37" spans="1:3" x14ac:dyDescent="0.25">
      <c r="A37" t="s">
        <v>470</v>
      </c>
      <c r="B37" t="s">
        <v>605</v>
      </c>
      <c r="C37" t="s">
        <v>628</v>
      </c>
    </row>
    <row r="38" spans="1:3" x14ac:dyDescent="0.25">
      <c r="A38" t="s">
        <v>471</v>
      </c>
      <c r="B38" t="s">
        <v>605</v>
      </c>
      <c r="C38" t="s">
        <v>629</v>
      </c>
    </row>
    <row r="39" spans="1:3" x14ac:dyDescent="0.25">
      <c r="A39" t="s">
        <v>472</v>
      </c>
      <c r="B39" t="s">
        <v>605</v>
      </c>
      <c r="C39" t="s">
        <v>613</v>
      </c>
    </row>
    <row r="40" spans="1:3" x14ac:dyDescent="0.25">
      <c r="A40" t="s">
        <v>473</v>
      </c>
      <c r="B40" t="s">
        <v>605</v>
      </c>
      <c r="C40" t="s">
        <v>614</v>
      </c>
    </row>
    <row r="41" spans="1:3" x14ac:dyDescent="0.25">
      <c r="A41" t="s">
        <v>474</v>
      </c>
      <c r="B41" t="s">
        <v>605</v>
      </c>
      <c r="C41" t="s">
        <v>619</v>
      </c>
    </row>
    <row r="42" spans="1:3" x14ac:dyDescent="0.25">
      <c r="A42" t="s">
        <v>475</v>
      </c>
      <c r="B42" t="s">
        <v>605</v>
      </c>
      <c r="C42" t="s">
        <v>616</v>
      </c>
    </row>
    <row r="43" spans="1:3" x14ac:dyDescent="0.25">
      <c r="A43" t="s">
        <v>476</v>
      </c>
      <c r="B43" t="s">
        <v>605</v>
      </c>
      <c r="C43" t="s">
        <v>609</v>
      </c>
    </row>
    <row r="44" spans="1:3" x14ac:dyDescent="0.25">
      <c r="A44" t="s">
        <v>477</v>
      </c>
      <c r="B44" t="s">
        <v>605</v>
      </c>
      <c r="C44" t="s">
        <v>610</v>
      </c>
    </row>
    <row r="45" spans="1:3" x14ac:dyDescent="0.25">
      <c r="A45" t="s">
        <v>478</v>
      </c>
      <c r="B45" t="s">
        <v>605</v>
      </c>
      <c r="C45" t="s">
        <v>618</v>
      </c>
    </row>
    <row r="46" spans="1:3" x14ac:dyDescent="0.25">
      <c r="A46" t="s">
        <v>479</v>
      </c>
      <c r="B46" t="s">
        <v>605</v>
      </c>
      <c r="C46" t="s">
        <v>617</v>
      </c>
    </row>
    <row r="47" spans="1:3" x14ac:dyDescent="0.25">
      <c r="A47" t="s">
        <v>480</v>
      </c>
      <c r="B47" t="s">
        <v>605</v>
      </c>
      <c r="C47" t="s">
        <v>599</v>
      </c>
    </row>
    <row r="48" spans="1:3" x14ac:dyDescent="0.25">
      <c r="A48" t="s">
        <v>481</v>
      </c>
      <c r="B48" t="s">
        <v>605</v>
      </c>
      <c r="C48" t="s">
        <v>600</v>
      </c>
    </row>
    <row r="49" spans="1:3" x14ac:dyDescent="0.25">
      <c r="A49" t="s">
        <v>482</v>
      </c>
      <c r="B49" t="s">
        <v>605</v>
      </c>
      <c r="C49" t="s">
        <v>601</v>
      </c>
    </row>
    <row r="50" spans="1:3" x14ac:dyDescent="0.25">
      <c r="A50" t="s">
        <v>483</v>
      </c>
      <c r="B50" t="s">
        <v>605</v>
      </c>
      <c r="C50" t="s">
        <v>602</v>
      </c>
    </row>
    <row r="51" spans="1:3" x14ac:dyDescent="0.25">
      <c r="A51" t="s">
        <v>484</v>
      </c>
      <c r="B51" t="s">
        <v>605</v>
      </c>
      <c r="C51" t="s">
        <v>621</v>
      </c>
    </row>
    <row r="52" spans="1:3" x14ac:dyDescent="0.25">
      <c r="A52" t="s">
        <v>485</v>
      </c>
      <c r="B52" t="s">
        <v>605</v>
      </c>
      <c r="C52" t="s">
        <v>612</v>
      </c>
    </row>
    <row r="53" spans="1:3" x14ac:dyDescent="0.25">
      <c r="A53" t="s">
        <v>486</v>
      </c>
      <c r="B53" t="s">
        <v>605</v>
      </c>
      <c r="C53" t="s">
        <v>608</v>
      </c>
    </row>
    <row r="54" spans="1:3" x14ac:dyDescent="0.25">
      <c r="A54" t="s">
        <v>487</v>
      </c>
      <c r="B54" t="s">
        <v>605</v>
      </c>
      <c r="C54" t="s">
        <v>622</v>
      </c>
    </row>
    <row r="56" spans="1:3" x14ac:dyDescent="0.25">
      <c r="A56" t="s">
        <v>440</v>
      </c>
    </row>
    <row r="57" spans="1:3" x14ac:dyDescent="0.25">
      <c r="B57" t="s">
        <v>442</v>
      </c>
    </row>
    <row r="58" spans="1:3" x14ac:dyDescent="0.25">
      <c r="A58" t="s">
        <v>441</v>
      </c>
    </row>
    <row r="59" spans="1:3" x14ac:dyDescent="0.25">
      <c r="A59" t="s">
        <v>386</v>
      </c>
    </row>
    <row r="60" spans="1:3" x14ac:dyDescent="0.25">
      <c r="A60" t="s">
        <v>387</v>
      </c>
    </row>
    <row r="61" spans="1:3" x14ac:dyDescent="0.25">
      <c r="A61" t="s">
        <v>388</v>
      </c>
    </row>
    <row r="62" spans="1:3" x14ac:dyDescent="0.25">
      <c r="A62" t="s"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Capture4 Raw Data</vt:lpstr>
      <vt:lpstr>ExtrV</vt:lpstr>
      <vt:lpstr>Sheet1</vt:lpstr>
      <vt:lpstr>Magnet</vt:lpstr>
      <vt:lpstr>AMU</vt:lpstr>
      <vt:lpstr>Logic Analyzer</vt:lpstr>
      <vt:lpstr>Decoder Ring</vt:lpstr>
      <vt:lpstr>Action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Rossman</dc:creator>
  <cp:lastModifiedBy>Dennis Rossman</cp:lastModifiedBy>
  <dcterms:created xsi:type="dcterms:W3CDTF">2024-07-20T00:22:21Z</dcterms:created>
  <dcterms:modified xsi:type="dcterms:W3CDTF">2025-01-02T12:47:29Z</dcterms:modified>
</cp:coreProperties>
</file>