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workbookProtection lockStructure="1"/>
  <bookViews>
    <workbookView xWindow="288" yWindow="96" windowWidth="14580" windowHeight="5796"/>
  </bookViews>
  <sheets>
    <sheet name="Índice" sheetId="26" r:id="rId1"/>
    <sheet name="Texto" sheetId="27" r:id="rId2"/>
    <sheet name="14.1" sheetId="22" r:id="rId3"/>
    <sheet name="14.2" sheetId="23" r:id="rId4"/>
    <sheet name="14.3" sheetId="11" r:id="rId5"/>
    <sheet name="14.4" sheetId="12" r:id="rId6"/>
    <sheet name="14.5" sheetId="13" r:id="rId7"/>
    <sheet name="14.6" sheetId="14" r:id="rId8"/>
    <sheet name="14.7" sheetId="15" r:id="rId9"/>
    <sheet name="14.8" sheetId="24" r:id="rId10"/>
    <sheet name="14.9" sheetId="16" r:id="rId11"/>
    <sheet name="14.10" sheetId="17" r:id="rId12"/>
    <sheet name="14.11" sheetId="10" r:id="rId13"/>
    <sheet name="14.12" sheetId="18" r:id="rId14"/>
    <sheet name="14.13" sheetId="6" r:id="rId15"/>
    <sheet name="14.14" sheetId="7" r:id="rId16"/>
    <sheet name="14.15" sheetId="8" r:id="rId17"/>
    <sheet name="14.16" sheetId="9" r:id="rId18"/>
    <sheet name="14.17" sheetId="19" r:id="rId19"/>
    <sheet name="14.18" sheetId="20" r:id="rId20"/>
    <sheet name="14.19" sheetId="21" r:id="rId21"/>
    <sheet name="14.20" sheetId="25" r:id="rId22"/>
  </sheets>
  <definedNames>
    <definedName name="_Fill" localSheetId="12" hidden="1">#REF!</definedName>
    <definedName name="_Fill" localSheetId="13" hidden="1">#REF!</definedName>
    <definedName name="_Fill" localSheetId="20" hidden="1">#REF!</definedName>
    <definedName name="_Fill" localSheetId="21" hidden="1">#REF!</definedName>
    <definedName name="_Fill" localSheetId="9" hidden="1">#REF!</definedName>
    <definedName name="_Fill" localSheetId="0" hidden="1">#REF!</definedName>
    <definedName name="_Fill" localSheetId="1" hidden="1">#REF!</definedName>
    <definedName name="_Fill" hidden="1">#REF!</definedName>
    <definedName name="_Order1" hidden="1">255</definedName>
    <definedName name="_Order2" hidden="1">0</definedName>
    <definedName name="_Regression_Int" hidden="1">1</definedName>
    <definedName name="a" localSheetId="12" hidden="1">#REF!</definedName>
    <definedName name="a" localSheetId="13" hidden="1">#REF!</definedName>
    <definedName name="a" localSheetId="21" hidden="1">#REF!</definedName>
    <definedName name="a" localSheetId="9" hidden="1">#REF!</definedName>
    <definedName name="a" localSheetId="0" hidden="1">#REF!</definedName>
    <definedName name="a" localSheetId="1" hidden="1">#REF!</definedName>
    <definedName name="a" hidden="1">#REF!</definedName>
    <definedName name="_xlnm.Print_Area" localSheetId="2">'14.1'!$A$1:$E$57</definedName>
    <definedName name="_xlnm.Print_Area" localSheetId="11">'14.10'!$A$1:$J$63</definedName>
    <definedName name="_xlnm.Print_Area" localSheetId="12">'14.11'!$A$1:$L$75</definedName>
    <definedName name="_xlnm.Print_Area" localSheetId="13">'14.12'!$A$1:$G$47</definedName>
    <definedName name="_xlnm.Print_Area" localSheetId="14">'14.13'!$A$1:$K$35</definedName>
    <definedName name="_xlnm.Print_Area" localSheetId="15">'14.14'!$A$1:$K$35</definedName>
    <definedName name="_xlnm.Print_Area" localSheetId="16">'14.15'!$A$1:$J$37</definedName>
    <definedName name="_xlnm.Print_Area" localSheetId="17">'14.16'!$A$1:$J$35</definedName>
    <definedName name="_xlnm.Print_Area" localSheetId="18">'14.17'!$A$1:$AA$67</definedName>
    <definedName name="_xlnm.Print_Area" localSheetId="19">'14.18'!$A$1:$AA$67</definedName>
    <definedName name="_xlnm.Print_Area" localSheetId="20">'14.19'!$A$1:$N$50</definedName>
    <definedName name="_xlnm.Print_Area" localSheetId="3">'14.2'!$A$1:$E$55</definedName>
    <definedName name="_xlnm.Print_Area" localSheetId="21">'14.20'!$A$1:$K$40</definedName>
    <definedName name="_xlnm.Print_Area" localSheetId="4">'14.3'!$A$1:$N$99</definedName>
    <definedName name="_xlnm.Print_Area" localSheetId="5">'14.4'!$A$1:$O$107</definedName>
    <definedName name="_xlnm.Print_Area" localSheetId="6">'14.5'!$A$1:$N$107</definedName>
    <definedName name="_xlnm.Print_Area" localSheetId="7">'14.6'!$A$1:$L$109</definedName>
    <definedName name="_xlnm.Print_Area" localSheetId="8">'14.7'!$A$1:$O$106</definedName>
    <definedName name="_xlnm.Print_Area" localSheetId="9">'14.8'!$A$1:$K$73</definedName>
    <definedName name="_xlnm.Print_Area" localSheetId="10">'14.9'!$A$1:$N$45</definedName>
    <definedName name="_xlnm.Print_Area" localSheetId="0">Índice!$A$1:$B$86</definedName>
    <definedName name="b" localSheetId="0" hidden="1">#REF!</definedName>
    <definedName name="b" hidden="1">#REF!</definedName>
    <definedName name="consari" localSheetId="0" hidden="1">#REF!</definedName>
    <definedName name="consari" hidden="1">#REF!</definedName>
    <definedName name="delll" localSheetId="12" hidden="1">#REF!</definedName>
    <definedName name="delll" localSheetId="13" hidden="1">#REF!</definedName>
    <definedName name="delll" localSheetId="21" hidden="1">#REF!</definedName>
    <definedName name="delll" localSheetId="9" hidden="1">#REF!</definedName>
    <definedName name="delll" localSheetId="0" hidden="1">#REF!</definedName>
    <definedName name="delll" localSheetId="1" hidden="1">#REF!</definedName>
    <definedName name="delll" hidden="1">#REF!</definedName>
    <definedName name="Fill" localSheetId="12" hidden="1">#REF!</definedName>
    <definedName name="Fill" localSheetId="13" hidden="1">#REF!</definedName>
    <definedName name="Fill" localSheetId="21" hidden="1">#REF!</definedName>
    <definedName name="Fill" localSheetId="9" hidden="1">#REF!</definedName>
    <definedName name="Fill" localSheetId="0" hidden="1">#REF!</definedName>
    <definedName name="Fill" localSheetId="1" hidden="1">#REF!</definedName>
    <definedName name="Fill" hidden="1">#REF!</definedName>
    <definedName name="x" localSheetId="0" hidden="1">#REF!</definedName>
    <definedName name="x" hidden="1">#REF!</definedName>
  </definedNames>
  <calcPr calcId="125725"/>
</workbook>
</file>

<file path=xl/calcChain.xml><?xml version="1.0" encoding="utf-8"?>
<calcChain xmlns="http://schemas.openxmlformats.org/spreadsheetml/2006/main">
  <c r="C32" i="25"/>
  <c r="E31"/>
  <c r="C31" s="1"/>
  <c r="E30"/>
  <c r="C30" s="1"/>
  <c r="E28"/>
  <c r="C28"/>
  <c r="E27"/>
  <c r="C27"/>
  <c r="E26"/>
  <c r="C26"/>
  <c r="E25"/>
  <c r="C25"/>
  <c r="E24"/>
  <c r="C24"/>
  <c r="E22"/>
  <c r="C22"/>
  <c r="E21"/>
  <c r="C21"/>
  <c r="E20"/>
  <c r="C20"/>
  <c r="E19"/>
  <c r="C19"/>
  <c r="E18"/>
  <c r="C18"/>
  <c r="E16"/>
  <c r="C16"/>
  <c r="C15"/>
  <c r="E14"/>
  <c r="C14" s="1"/>
  <c r="E13"/>
  <c r="C13"/>
  <c r="C12"/>
  <c r="D25" i="22" l="1"/>
  <c r="D12"/>
  <c r="C30" i="21"/>
  <c r="C29"/>
  <c r="C28"/>
  <c r="C26"/>
  <c r="C25"/>
  <c r="C24"/>
  <c r="C23"/>
  <c r="C22"/>
  <c r="C20"/>
  <c r="C19"/>
  <c r="C18"/>
  <c r="C17"/>
  <c r="C16"/>
  <c r="C14"/>
  <c r="C13"/>
  <c r="C12"/>
  <c r="C11"/>
  <c r="C10"/>
  <c r="Z57" i="20"/>
  <c r="Y57"/>
  <c r="X57"/>
  <c r="W57"/>
  <c r="V57"/>
  <c r="U57"/>
  <c r="Q57"/>
  <c r="P57"/>
  <c r="O57"/>
  <c r="N57"/>
  <c r="M57"/>
  <c r="L57"/>
  <c r="H57"/>
  <c r="G57"/>
  <c r="F57"/>
  <c r="E57"/>
  <c r="D57"/>
  <c r="C57"/>
  <c r="Z52"/>
  <c r="Y52"/>
  <c r="X52"/>
  <c r="W52"/>
  <c r="V52"/>
  <c r="U52"/>
  <c r="Q52"/>
  <c r="P52"/>
  <c r="O52"/>
  <c r="N52"/>
  <c r="M52"/>
  <c r="L52"/>
  <c r="H52"/>
  <c r="G52"/>
  <c r="F52"/>
  <c r="E52"/>
  <c r="D52"/>
  <c r="C52"/>
  <c r="Z14"/>
  <c r="Y14"/>
  <c r="X14"/>
  <c r="W14"/>
  <c r="V14"/>
  <c r="U14"/>
  <c r="Q14"/>
  <c r="P14"/>
  <c r="O14"/>
  <c r="N14"/>
  <c r="M14"/>
  <c r="L14"/>
  <c r="H14"/>
  <c r="G14"/>
  <c r="F14"/>
  <c r="E14"/>
  <c r="D14"/>
  <c r="C14"/>
  <c r="Z12"/>
  <c r="Y12"/>
  <c r="X12"/>
  <c r="W12"/>
  <c r="V12"/>
  <c r="U12"/>
  <c r="Q12"/>
  <c r="P12"/>
  <c r="O12"/>
  <c r="N12"/>
  <c r="M12"/>
  <c r="L12"/>
  <c r="H12"/>
  <c r="G12"/>
  <c r="F12"/>
  <c r="E12"/>
  <c r="D12"/>
  <c r="C12"/>
  <c r="Z57" i="19"/>
  <c r="Y57"/>
  <c r="X57"/>
  <c r="W57"/>
  <c r="V57"/>
  <c r="U57"/>
  <c r="Q57"/>
  <c r="P57"/>
  <c r="O57"/>
  <c r="N57"/>
  <c r="M57"/>
  <c r="L57"/>
  <c r="H57"/>
  <c r="G57"/>
  <c r="F57"/>
  <c r="E57"/>
  <c r="D57"/>
  <c r="C57"/>
  <c r="Z52"/>
  <c r="Y52"/>
  <c r="X52"/>
  <c r="W52"/>
  <c r="V52"/>
  <c r="U52"/>
  <c r="Q52"/>
  <c r="P52"/>
  <c r="O52"/>
  <c r="N52"/>
  <c r="M52"/>
  <c r="L52"/>
  <c r="H52"/>
  <c r="G52"/>
  <c r="F52"/>
  <c r="E52"/>
  <c r="D52"/>
  <c r="C52"/>
  <c r="Z14"/>
  <c r="Y14"/>
  <c r="X14"/>
  <c r="W14"/>
  <c r="V14"/>
  <c r="U14"/>
  <c r="Q14"/>
  <c r="P14"/>
  <c r="O14"/>
  <c r="N14"/>
  <c r="M14"/>
  <c r="L14"/>
  <c r="H14"/>
  <c r="G14"/>
  <c r="F14"/>
  <c r="E14"/>
  <c r="D14"/>
  <c r="C14"/>
  <c r="Z12"/>
  <c r="Y12"/>
  <c r="X12"/>
  <c r="W12"/>
  <c r="V12"/>
  <c r="U12"/>
  <c r="Q12"/>
  <c r="P12"/>
  <c r="O12"/>
  <c r="N12"/>
  <c r="M12"/>
  <c r="L12"/>
  <c r="H12"/>
  <c r="G12"/>
  <c r="F12"/>
  <c r="E12"/>
  <c r="D12"/>
  <c r="C12"/>
  <c r="K70" i="15"/>
  <c r="K69"/>
  <c r="K68"/>
  <c r="K66"/>
  <c r="K65"/>
  <c r="K64"/>
  <c r="K63"/>
  <c r="K62"/>
  <c r="K60"/>
  <c r="K59"/>
  <c r="K58"/>
  <c r="K57"/>
  <c r="K56"/>
  <c r="K55"/>
  <c r="K54"/>
  <c r="K53"/>
  <c r="K52"/>
  <c r="K51"/>
  <c r="K50"/>
  <c r="C34"/>
  <c r="C33"/>
  <c r="C32"/>
  <c r="C30"/>
  <c r="C29"/>
  <c r="C28"/>
  <c r="C27"/>
  <c r="C26"/>
  <c r="C24"/>
  <c r="C23"/>
  <c r="C22"/>
  <c r="C21"/>
  <c r="C20"/>
  <c r="C19"/>
  <c r="C18"/>
  <c r="C17"/>
  <c r="C16"/>
  <c r="C15"/>
  <c r="C14"/>
  <c r="J70" i="13"/>
  <c r="J69"/>
  <c r="J68"/>
  <c r="J66"/>
  <c r="J65"/>
  <c r="J64"/>
  <c r="J63"/>
  <c r="J62"/>
  <c r="J60"/>
  <c r="J59"/>
  <c r="J58"/>
  <c r="J57"/>
  <c r="J56"/>
  <c r="J55"/>
  <c r="J54"/>
  <c r="J53"/>
  <c r="J52"/>
  <c r="J51"/>
  <c r="J50"/>
  <c r="C34"/>
  <c r="C33"/>
  <c r="C32"/>
  <c r="C30"/>
  <c r="C29"/>
  <c r="C28"/>
  <c r="C27"/>
  <c r="C26"/>
  <c r="C24"/>
  <c r="C23"/>
  <c r="C22"/>
  <c r="C21"/>
  <c r="C20"/>
  <c r="C19"/>
  <c r="C18"/>
  <c r="C17"/>
  <c r="C16"/>
  <c r="C15"/>
  <c r="C14"/>
  <c r="K67" i="12"/>
  <c r="K66"/>
  <c r="K65"/>
  <c r="K63"/>
  <c r="K62"/>
  <c r="K61"/>
  <c r="K60"/>
  <c r="K59"/>
  <c r="K57"/>
  <c r="K56"/>
  <c r="K55"/>
  <c r="K54"/>
  <c r="K53"/>
  <c r="K51"/>
  <c r="K50"/>
  <c r="K49"/>
  <c r="K48"/>
  <c r="K47"/>
  <c r="C34"/>
  <c r="C33"/>
  <c r="C32"/>
  <c r="C30"/>
  <c r="C29"/>
  <c r="C28"/>
  <c r="C27"/>
  <c r="C26"/>
  <c r="C24"/>
  <c r="C23"/>
  <c r="C22"/>
  <c r="C21"/>
  <c r="C20"/>
  <c r="C18"/>
  <c r="C17"/>
  <c r="C16"/>
  <c r="C15"/>
  <c r="C14"/>
  <c r="K95" i="11"/>
  <c r="G95"/>
  <c r="C95"/>
  <c r="K94"/>
  <c r="G94"/>
  <c r="C94"/>
  <c r="M93"/>
  <c r="L93"/>
  <c r="K93"/>
  <c r="I93"/>
  <c r="H93"/>
  <c r="G93"/>
  <c r="E93"/>
  <c r="D93"/>
  <c r="C93"/>
  <c r="K91"/>
  <c r="G91"/>
  <c r="C91"/>
  <c r="K90"/>
  <c r="G90"/>
  <c r="C90"/>
  <c r="M89"/>
  <c r="L89"/>
  <c r="K89"/>
  <c r="I89"/>
  <c r="H89"/>
  <c r="G89"/>
  <c r="E89"/>
  <c r="D89"/>
  <c r="C89"/>
  <c r="K87"/>
  <c r="G87"/>
  <c r="C87"/>
  <c r="K86"/>
  <c r="G86"/>
  <c r="C86"/>
  <c r="M85"/>
  <c r="L85"/>
  <c r="K85"/>
  <c r="I85"/>
  <c r="H85"/>
  <c r="G85"/>
  <c r="E85"/>
  <c r="D85"/>
  <c r="C85"/>
  <c r="M81"/>
  <c r="L81"/>
  <c r="K81"/>
  <c r="I81"/>
  <c r="H81"/>
  <c r="G81"/>
  <c r="E81"/>
  <c r="D81"/>
  <c r="C81"/>
  <c r="K79"/>
  <c r="G79"/>
  <c r="C79"/>
  <c r="K78"/>
  <c r="G78"/>
  <c r="C78"/>
  <c r="M77"/>
  <c r="L77"/>
  <c r="K77"/>
  <c r="I77"/>
  <c r="H77"/>
  <c r="G77"/>
  <c r="E77"/>
  <c r="D77"/>
  <c r="C77"/>
  <c r="K75"/>
  <c r="G75"/>
  <c r="C75"/>
  <c r="K74"/>
  <c r="G74"/>
  <c r="C74"/>
  <c r="M73"/>
  <c r="L73"/>
  <c r="K73"/>
  <c r="I73"/>
  <c r="H73"/>
  <c r="G73"/>
  <c r="E73"/>
  <c r="D73"/>
  <c r="C73"/>
  <c r="K71"/>
  <c r="G71"/>
  <c r="C71"/>
  <c r="K70"/>
  <c r="G70"/>
  <c r="C70"/>
  <c r="M69"/>
  <c r="L69"/>
  <c r="K69"/>
  <c r="I69"/>
  <c r="H69"/>
  <c r="G69"/>
  <c r="E69"/>
  <c r="D69"/>
  <c r="C69"/>
  <c r="K67"/>
  <c r="G67"/>
  <c r="C67"/>
  <c r="K66"/>
  <c r="G66"/>
  <c r="C66"/>
  <c r="M65"/>
  <c r="L65"/>
  <c r="K65"/>
  <c r="I65"/>
  <c r="H65"/>
  <c r="G65"/>
  <c r="E65"/>
  <c r="D65"/>
  <c r="C65"/>
  <c r="K50"/>
  <c r="G50"/>
  <c r="C50"/>
  <c r="K49"/>
  <c r="G49"/>
  <c r="C49"/>
  <c r="M48"/>
  <c r="L48"/>
  <c r="K48"/>
  <c r="I48"/>
  <c r="H48"/>
  <c r="G48"/>
  <c r="E48"/>
  <c r="D48"/>
  <c r="C48"/>
  <c r="K46"/>
  <c r="G46"/>
  <c r="C46"/>
  <c r="K45"/>
  <c r="G45"/>
  <c r="C45"/>
  <c r="M44"/>
  <c r="L44"/>
  <c r="K44"/>
  <c r="I44"/>
  <c r="H44"/>
  <c r="G44"/>
  <c r="E44"/>
  <c r="D44"/>
  <c r="C44"/>
  <c r="K42"/>
  <c r="G42"/>
  <c r="C42"/>
  <c r="K41"/>
  <c r="G41"/>
  <c r="C41"/>
  <c r="M40"/>
  <c r="L40"/>
  <c r="K40"/>
  <c r="I40"/>
  <c r="H40"/>
  <c r="G40"/>
  <c r="E40"/>
  <c r="D40"/>
  <c r="C40"/>
  <c r="G38"/>
  <c r="C38"/>
  <c r="K37"/>
  <c r="G37"/>
  <c r="C37"/>
  <c r="M36"/>
  <c r="L36"/>
  <c r="K36"/>
  <c r="I36"/>
  <c r="H36"/>
  <c r="G36"/>
  <c r="E36"/>
  <c r="D36"/>
  <c r="C36"/>
  <c r="K34"/>
  <c r="G34"/>
  <c r="C34"/>
  <c r="K33"/>
  <c r="G33"/>
  <c r="C33"/>
  <c r="M32"/>
  <c r="L32"/>
  <c r="K32"/>
  <c r="I32"/>
  <c r="H32"/>
  <c r="G32"/>
  <c r="E32"/>
  <c r="D32"/>
  <c r="C32"/>
  <c r="K30"/>
  <c r="G30"/>
  <c r="C30"/>
  <c r="K29"/>
  <c r="G29"/>
  <c r="C29"/>
  <c r="M28"/>
  <c r="L28"/>
  <c r="K28"/>
  <c r="I28"/>
  <c r="H28"/>
  <c r="G28"/>
  <c r="E28"/>
  <c r="D28"/>
  <c r="C28"/>
  <c r="K26"/>
  <c r="G26"/>
  <c r="C26"/>
  <c r="K25"/>
  <c r="G25"/>
  <c r="C25"/>
  <c r="M24"/>
  <c r="L24"/>
  <c r="K24"/>
  <c r="I24"/>
  <c r="H24"/>
  <c r="G24"/>
  <c r="E24"/>
  <c r="D24"/>
  <c r="C24"/>
  <c r="K22"/>
  <c r="G22"/>
  <c r="C22"/>
  <c r="K21"/>
  <c r="G21"/>
  <c r="C21"/>
  <c r="M20"/>
  <c r="L20"/>
  <c r="K20"/>
  <c r="I20"/>
  <c r="H20"/>
  <c r="G20"/>
  <c r="E20"/>
  <c r="D20"/>
  <c r="C20"/>
  <c r="K18"/>
  <c r="G18"/>
  <c r="C18"/>
  <c r="K17"/>
  <c r="G17"/>
  <c r="C17"/>
  <c r="M16"/>
  <c r="L16"/>
  <c r="K16"/>
  <c r="I16"/>
  <c r="H16"/>
  <c r="G16"/>
  <c r="E16"/>
  <c r="D16"/>
  <c r="C16"/>
  <c r="K14"/>
  <c r="G14"/>
  <c r="C14"/>
  <c r="K13"/>
  <c r="G13"/>
  <c r="C13"/>
  <c r="M12"/>
  <c r="L12"/>
  <c r="K12"/>
  <c r="I12"/>
  <c r="H12"/>
  <c r="G12"/>
  <c r="E12"/>
  <c r="D12"/>
  <c r="C12"/>
  <c r="C30" i="9"/>
  <c r="C29"/>
  <c r="C27"/>
  <c r="C26"/>
  <c r="C25"/>
  <c r="C24"/>
  <c r="C23"/>
  <c r="C21"/>
  <c r="C20"/>
  <c r="C19"/>
  <c r="C18"/>
  <c r="C17"/>
  <c r="C15"/>
  <c r="C14"/>
  <c r="C13"/>
  <c r="C12"/>
  <c r="C11"/>
  <c r="C32" i="8"/>
  <c r="C31"/>
  <c r="C29"/>
  <c r="C28"/>
  <c r="C27"/>
  <c r="C26"/>
  <c r="C25"/>
  <c r="C23"/>
  <c r="C22"/>
  <c r="C21"/>
  <c r="C20"/>
  <c r="C19"/>
  <c r="C17"/>
  <c r="C16"/>
  <c r="C15"/>
  <c r="C14"/>
  <c r="C13"/>
  <c r="C31" i="7"/>
  <c r="C30"/>
  <c r="C28"/>
  <c r="C27"/>
  <c r="C26"/>
  <c r="C25"/>
  <c r="C24"/>
  <c r="C22"/>
  <c r="C21"/>
  <c r="C20"/>
  <c r="C19"/>
  <c r="C18"/>
  <c r="C16"/>
  <c r="C15"/>
  <c r="C14"/>
  <c r="C13"/>
  <c r="C12"/>
  <c r="C31" i="6"/>
  <c r="C30"/>
  <c r="C28"/>
  <c r="C27"/>
  <c r="C26"/>
  <c r="C25"/>
  <c r="C24"/>
  <c r="C22"/>
  <c r="C21"/>
  <c r="C20"/>
  <c r="C19"/>
  <c r="C18"/>
  <c r="C16"/>
  <c r="C15"/>
  <c r="C14"/>
  <c r="C13"/>
  <c r="C12"/>
</calcChain>
</file>

<file path=xl/sharedStrings.xml><?xml version="1.0" encoding="utf-8"?>
<sst xmlns="http://schemas.openxmlformats.org/spreadsheetml/2006/main" count="976" uniqueCount="303">
  <si>
    <t>Serie anual de 1995 a 2011</t>
  </si>
  <si>
    <t>Toneladas</t>
  </si>
  <si>
    <t>2011 P/</t>
  </si>
  <si>
    <t>Total</t>
  </si>
  <si>
    <t>Camarón</t>
  </si>
  <si>
    <t>&amp;</t>
  </si>
  <si>
    <t>Año</t>
  </si>
  <si>
    <t>Otros a/</t>
  </si>
  <si>
    <t xml:space="preserve"> </t>
  </si>
  <si>
    <t>Embarcaciones pesqueras según tipo de captura</t>
  </si>
  <si>
    <t>Cuadro 14.20</t>
  </si>
  <si>
    <t>Túnidos</t>
  </si>
  <si>
    <t>Sardina y
anchoveta</t>
  </si>
  <si>
    <t>1998 c/</t>
  </si>
  <si>
    <t>1999 c/</t>
  </si>
  <si>
    <t>a/ Embarcaciones con capacidad en bodega de 10 toneladas o más.</t>
  </si>
  <si>
    <t>b/ Lanchas o pequeños barcos con capacidad menor a 10 toneladas.</t>
  </si>
  <si>
    <t>Pesca de altura a/</t>
  </si>
  <si>
    <t xml:space="preserve">Pesca
ribereña b/
</t>
  </si>
  <si>
    <t>Escama</t>
  </si>
  <si>
    <t>2002 R/</t>
  </si>
  <si>
    <t>2003 R/</t>
  </si>
  <si>
    <t>2004 R/</t>
  </si>
  <si>
    <t>2005 R/</t>
  </si>
  <si>
    <t>Volumen de la producción forestal maderable</t>
  </si>
  <si>
    <t>Cuadro 14.13</t>
  </si>
  <si>
    <t>según grupo de especie</t>
  </si>
  <si>
    <t>Miles de metros cúbicos rollo</t>
  </si>
  <si>
    <t>Pino</t>
  </si>
  <si>
    <t>Oyamel</t>
  </si>
  <si>
    <t>Otras
coníferas</t>
  </si>
  <si>
    <t>Encino</t>
  </si>
  <si>
    <t>Otras la-
tifoliadas</t>
  </si>
  <si>
    <t>Preciosas</t>
  </si>
  <si>
    <t>Comunes
tropicales</t>
  </si>
  <si>
    <t>Valor de la producción forestal maderable</t>
  </si>
  <si>
    <t>Cuadro 14.14</t>
  </si>
  <si>
    <t>Miles de pesos</t>
  </si>
  <si>
    <t>Cuadro 14.15</t>
  </si>
  <si>
    <t>según grupo de producto</t>
  </si>
  <si>
    <t>Escuadría</t>
  </si>
  <si>
    <t>Celulosa</t>
  </si>
  <si>
    <t>Chapa y
triplay</t>
  </si>
  <si>
    <t>Postes,
pilotes y
morillos</t>
  </si>
  <si>
    <t>Combus-
tibles a/</t>
  </si>
  <si>
    <t>Durmientes</t>
  </si>
  <si>
    <t>a/ Comprende leña y carbón.</t>
  </si>
  <si>
    <t>Volumen de la producción forestal no maderable</t>
  </si>
  <si>
    <t>Cuadro 14.16</t>
  </si>
  <si>
    <t>Resinas</t>
  </si>
  <si>
    <t>Rizomas</t>
  </si>
  <si>
    <t>Fibras</t>
  </si>
  <si>
    <t>Ceras</t>
  </si>
  <si>
    <t>Gomas</t>
  </si>
  <si>
    <t>a/ Incluye semillas, hojas, pencas y tallos. A partir de 1990, además, tierra de monte.</t>
  </si>
  <si>
    <r>
      <t xml:space="preserve">Fuente: SEMARNAT. </t>
    </r>
    <r>
      <rPr>
        <i/>
        <sz val="6"/>
        <rFont val="Arial"/>
        <family val="2"/>
      </rPr>
      <t>Anuario Estadístico de la Producción Forestal</t>
    </r>
    <r>
      <rPr>
        <sz val="6"/>
        <rFont val="Arial"/>
        <family val="2"/>
      </rPr>
      <t xml:space="preserve"> (varios años). México, DF.</t>
    </r>
  </si>
  <si>
    <t>Precio me-
dio por
kilogramo
(Pesos)</t>
  </si>
  <si>
    <t>Valor de la
producción
(Miles de
pesos)</t>
  </si>
  <si>
    <t>Peso en
canal
(t)</t>
  </si>
  <si>
    <t>Número de
cabezas</t>
  </si>
  <si>
    <t>Ovino</t>
  </si>
  <si>
    <t>Caprino</t>
  </si>
  <si>
    <t>2a. parte y última</t>
  </si>
  <si>
    <t>Cuadro 14.11</t>
  </si>
  <si>
    <t>Porcino</t>
  </si>
  <si>
    <t>Bovino</t>
  </si>
  <si>
    <t>Serie anual de 1995 a 2012</t>
  </si>
  <si>
    <t>1a. parte</t>
  </si>
  <si>
    <t>en los rastros municipales según especie</t>
  </si>
  <si>
    <t xml:space="preserve">Principales características del sacrificio de ganado </t>
  </si>
  <si>
    <r>
      <t xml:space="preserve">Fuente: INEGI. </t>
    </r>
    <r>
      <rPr>
        <i/>
        <sz val="6"/>
        <rFont val="Arial"/>
        <family val="2"/>
      </rPr>
      <t>Estadística de Sacrificio de Ganado en Rastros Municipales.</t>
    </r>
  </si>
  <si>
    <t>Superficie sembrada, cosechada y valor</t>
  </si>
  <si>
    <t>Cuadro 14.3</t>
  </si>
  <si>
    <t>de la producción agrícola por cultivo</t>
  </si>
  <si>
    <t>Años agrícolas de 1995 a 2012</t>
  </si>
  <si>
    <t>Cultivo</t>
  </si>
  <si>
    <t>Superficie sembrada
(Miles de ha)</t>
  </si>
  <si>
    <t>Superficie cosechada
(Miles de ha)</t>
  </si>
  <si>
    <t>Valor de la producción
(Millones de pesos)</t>
  </si>
  <si>
    <t>Riego</t>
  </si>
  <si>
    <t>Temporal</t>
  </si>
  <si>
    <t>Cíclicos</t>
  </si>
  <si>
    <t>Perennes</t>
  </si>
  <si>
    <t>(Continúa)</t>
  </si>
  <si>
    <t>2011 R/</t>
  </si>
  <si>
    <r>
      <t xml:space="preserve">Fuente: SAGARPA. </t>
    </r>
    <r>
      <rPr>
        <i/>
        <sz val="6"/>
        <rFont val="Arial"/>
        <family val="2"/>
      </rPr>
      <t>Sistema de Información Agropecuaria de Consulta, 1980-2012 (SIACON).</t>
    </r>
    <r>
      <rPr>
        <sz val="6"/>
        <rFont val="Arial"/>
        <family val="2"/>
      </rPr>
      <t xml:space="preserve"> México, DF, 2013.</t>
    </r>
  </si>
  <si>
    <t>Superficie agrícola sembrada según cultivo</t>
  </si>
  <si>
    <t>Cuadro 14.4</t>
  </si>
  <si>
    <t>y productos seleccionados</t>
  </si>
  <si>
    <t>Miles de hectáreas</t>
  </si>
  <si>
    <t xml:space="preserve"> Cíclicos</t>
  </si>
  <si>
    <t>Ajonjolí</t>
  </si>
  <si>
    <t>Arroz
palay</t>
  </si>
  <si>
    <t>Cártamo</t>
  </si>
  <si>
    <t>Cebada
grano</t>
  </si>
  <si>
    <t>Fresa</t>
  </si>
  <si>
    <t>Frijol</t>
  </si>
  <si>
    <t>Maíz
grano</t>
  </si>
  <si>
    <t>Sorgo
grano</t>
  </si>
  <si>
    <t xml:space="preserve">2a. parte </t>
  </si>
  <si>
    <t>Soya</t>
  </si>
  <si>
    <t>Trigo
grano</t>
  </si>
  <si>
    <t>Chile
verde</t>
  </si>
  <si>
    <t>Tomate rojo
(Jitomate)</t>
  </si>
  <si>
    <t>Papa</t>
  </si>
  <si>
    <t>Otros</t>
  </si>
  <si>
    <t>Agua-
cate</t>
  </si>
  <si>
    <t>Café
cereza</t>
  </si>
  <si>
    <t>3a. parte y última</t>
  </si>
  <si>
    <t>Durazno</t>
  </si>
  <si>
    <t>Mango</t>
  </si>
  <si>
    <t>Manzana</t>
  </si>
  <si>
    <t>Naranja</t>
  </si>
  <si>
    <t>Limón</t>
  </si>
  <si>
    <t>Plátano</t>
  </si>
  <si>
    <t>Uva</t>
  </si>
  <si>
    <t>Nota: La información se refiere a cultivos de productos genéricos.</t>
  </si>
  <si>
    <t>Superficie agrícola cosechada según cultivo</t>
  </si>
  <si>
    <t>Cuadro 14.5</t>
  </si>
  <si>
    <t>Volumen de la producción agrícola según cultivo</t>
  </si>
  <si>
    <t>Cuadro 14.6</t>
  </si>
  <si>
    <t>Miles de toneladas</t>
  </si>
  <si>
    <t>Tomate
rojo
(Jitomate)</t>
  </si>
  <si>
    <t>Manza-
na</t>
  </si>
  <si>
    <t>Valor de la producción agrícola según cultivo</t>
  </si>
  <si>
    <t>Cuadro 14.7</t>
  </si>
  <si>
    <t>Millones de pesos</t>
  </si>
  <si>
    <t>Producción de ganado en pie y de carne en canal</t>
  </si>
  <si>
    <t>Cuadro 14.9</t>
  </si>
  <si>
    <t>según especie</t>
  </si>
  <si>
    <t>Ganado en pie</t>
  </si>
  <si>
    <t>Carne en canal</t>
  </si>
  <si>
    <t>Aves a/</t>
  </si>
  <si>
    <t>a/ Se refiere a pollo y gallina ligera y pesada que ha finalizado su ciclo productivo. A partir de 1998 incluye, además,</t>
  </si>
  <si>
    <t xml:space="preserve">    guajolotes.</t>
  </si>
  <si>
    <t>Volumen y valor de la producción de leche, huevo</t>
  </si>
  <si>
    <t>Cuadro 14.10</t>
  </si>
  <si>
    <t>para plato, miel, cera en greña y lana sucia</t>
  </si>
  <si>
    <t xml:space="preserve">  Leche a/</t>
  </si>
  <si>
    <t>Huevo pa-
ra plato</t>
  </si>
  <si>
    <t xml:space="preserve">  Miel</t>
  </si>
  <si>
    <t>Cera en
greña</t>
  </si>
  <si>
    <t>Lana
sucia</t>
  </si>
  <si>
    <t>Volumen (t)</t>
  </si>
  <si>
    <t>Valor (Miles de pesos)</t>
  </si>
  <si>
    <t>a/ Para volumen se refiere a miles de litros.</t>
  </si>
  <si>
    <t>Ganado sacrificado en rastros Tipo Inspección Federal</t>
  </si>
  <si>
    <t>Cuadro 14.12</t>
  </si>
  <si>
    <t>Años seleccionados de 1995 a 2012</t>
  </si>
  <si>
    <t>Cabezas</t>
  </si>
  <si>
    <t>Equino</t>
  </si>
  <si>
    <t>Aves</t>
  </si>
  <si>
    <t>ND</t>
  </si>
  <si>
    <t>2012 P/</t>
  </si>
  <si>
    <t>Fuente: SAGARPA. Comisión Nacional de Sanidad Agropecuaria.</t>
  </si>
  <si>
    <t>Volumen de la producción pesquera en peso vivo</t>
  </si>
  <si>
    <t>Cuadro 14.17</t>
  </si>
  <si>
    <t>por destino y especie</t>
  </si>
  <si>
    <t>2a. parte</t>
  </si>
  <si>
    <t>Destino</t>
  </si>
  <si>
    <t>Especie</t>
  </si>
  <si>
    <t>Consumo humano directo</t>
  </si>
  <si>
    <t>Abulón</t>
  </si>
  <si>
    <t>Almeja</t>
  </si>
  <si>
    <t>Atún</t>
  </si>
  <si>
    <t>Bagre</t>
  </si>
  <si>
    <t>Bandera</t>
  </si>
  <si>
    <t>Barrilete</t>
  </si>
  <si>
    <t>Bonito</t>
  </si>
  <si>
    <t>Caracol</t>
  </si>
  <si>
    <t>Carpa</t>
  </si>
  <si>
    <t>Cazón</t>
  </si>
  <si>
    <t>Corvina</t>
  </si>
  <si>
    <t>Charal</t>
  </si>
  <si>
    <t>Erizo</t>
  </si>
  <si>
    <t>Guachinango</t>
  </si>
  <si>
    <t>Jaiba</t>
  </si>
  <si>
    <t>Jurel</t>
  </si>
  <si>
    <t>Langosta</t>
  </si>
  <si>
    <t>Langostino</t>
  </si>
  <si>
    <t>Lebrancha</t>
  </si>
  <si>
    <t>Lisa</t>
  </si>
  <si>
    <t>Macarela</t>
  </si>
  <si>
    <t>Mero y similares</t>
  </si>
  <si>
    <t>Mojarra</t>
  </si>
  <si>
    <t>Ostión</t>
  </si>
  <si>
    <t>Pargo</t>
  </si>
  <si>
    <t>Peto</t>
  </si>
  <si>
    <t>Pulpo</t>
  </si>
  <si>
    <t>Robalo</t>
  </si>
  <si>
    <t>Ronco</t>
  </si>
  <si>
    <t>Sardina</t>
  </si>
  <si>
    <t>Sierra</t>
  </si>
  <si>
    <t>Tiburón</t>
  </si>
  <si>
    <t>Trucha</t>
  </si>
  <si>
    <t>Otras</t>
  </si>
  <si>
    <t>Captura sin registro oficial a/</t>
  </si>
  <si>
    <t>Consumo humano indirecto</t>
  </si>
  <si>
    <t>Anchoveta industrial</t>
  </si>
  <si>
    <t>Fauna de acompañamiento</t>
  </si>
  <si>
    <t>Sardina industrial</t>
  </si>
  <si>
    <t>Uso industrial</t>
  </si>
  <si>
    <t>Algas y sargazos</t>
  </si>
  <si>
    <t>Nota: Comprende captura pesquera y acuacultura.</t>
  </si>
  <si>
    <t>a/ Estimaciones realizadas por la fuente con base en investigaciones de campo.</t>
  </si>
  <si>
    <r>
      <t xml:space="preserve">Fuente: Para 1995 a 2002: SAGARPA. CONAPESCA. </t>
    </r>
    <r>
      <rPr>
        <i/>
        <sz val="6"/>
        <rFont val="Arial"/>
        <family val="2"/>
      </rPr>
      <t>Anuario Estadístico de Pesca</t>
    </r>
    <r>
      <rPr>
        <sz val="6"/>
        <rFont val="Arial"/>
        <family val="2"/>
      </rPr>
      <t xml:space="preserve"> (varios años).</t>
    </r>
  </si>
  <si>
    <t xml:space="preserve">             (varios años). Mazatlán, Sin., México.</t>
  </si>
  <si>
    <t>Volumen de la producción pesquera en peso desembarcado</t>
  </si>
  <si>
    <t>Cuadro 14.18</t>
  </si>
  <si>
    <t>Volumen de la producción acuícola en peso vivo según especie</t>
  </si>
  <si>
    <t>Cuadro 14.19</t>
  </si>
  <si>
    <t>Lobina</t>
  </si>
  <si>
    <t xml:space="preserve">a/ Incluye abulón, acocil, ajolote, almeja, atún, catán, mejillón, robaleta, rana, mojarra de agallas azules, corvina, </t>
  </si>
  <si>
    <t xml:space="preserve">    jurel, robalo, pescado blanco, peces de ornato, otras sin registro oficial y otras. </t>
  </si>
  <si>
    <r>
      <t xml:space="preserve">             Para 2003 a 2012: SAGARPA. CONAPESCA. </t>
    </r>
    <r>
      <rPr>
        <i/>
        <sz val="6"/>
        <rFont val="Arial"/>
        <family val="2"/>
      </rPr>
      <t>Anuario Estadístico de Acuacultura y Pesca</t>
    </r>
  </si>
  <si>
    <r>
      <t xml:space="preserve">Fuente: SAGARPA. CONAPESCA. </t>
    </r>
    <r>
      <rPr>
        <i/>
        <sz val="6"/>
        <rFont val="Arial"/>
        <family val="2"/>
      </rPr>
      <t xml:space="preserve">Anuario Estadístico de Acuacultura y Pesca </t>
    </r>
    <r>
      <rPr>
        <sz val="6"/>
        <rFont val="Arial"/>
        <family val="2"/>
      </rPr>
      <t>(varios años). Mazatlán, Sin., México.</t>
    </r>
  </si>
  <si>
    <t>Principales características de las unidades de producción</t>
  </si>
  <si>
    <t>Cuadro 14.1</t>
  </si>
  <si>
    <t>y su superficie</t>
  </si>
  <si>
    <t>Año censal 2007</t>
  </si>
  <si>
    <t>Concepto</t>
  </si>
  <si>
    <t>Unidades de producción con desarrollo o no de actividad agropecuaria o forestal</t>
  </si>
  <si>
    <t>Total a/</t>
  </si>
  <si>
    <t>Superficie (ha)</t>
  </si>
  <si>
    <t>Con actividad agropecuaria o forestal</t>
  </si>
  <si>
    <t>Unidades b/</t>
  </si>
  <si>
    <t>Sin actividad agropecuaria o forestal</t>
  </si>
  <si>
    <t>Unidades c/</t>
  </si>
  <si>
    <t>Unidades de producción con superficie por disponibilidad de agua para riego</t>
  </si>
  <si>
    <t>y área de temporal</t>
  </si>
  <si>
    <t>Total d/</t>
  </si>
  <si>
    <t>Superfice (ha)</t>
  </si>
  <si>
    <t>a/ Incluye las unidades de producción que reportaron exclusivamente vivero o invernadero.</t>
  </si>
  <si>
    <t>b/ Incluye las unidades de producción que reportaron exclusivamente vivero, invernadero y venta de su producción.</t>
  </si>
  <si>
    <t>c/ Incluye las unidades de producción que reportaron otro tipo de actividades.</t>
  </si>
  <si>
    <t>d/ El total de unidades de producción puede no ser igual a la suma de los parciales debido a que una misma unidad pue-</t>
  </si>
  <si>
    <t xml:space="preserve">     de disponer, a la vez, tanto de superficie de riego como de temporal.</t>
  </si>
  <si>
    <r>
      <t xml:space="preserve">Fuente: INEGI. </t>
    </r>
    <r>
      <rPr>
        <i/>
        <sz val="6"/>
        <rFont val="Arial"/>
        <family val="2"/>
      </rPr>
      <t>Estados Unidos Mexicanos. Censo Agropecuario 2007, VIII Censo Agrícola, Ganadero y Forestal 2007.</t>
    </r>
  </si>
  <si>
    <t xml:space="preserve">             Aguascalientes, Ags., México, 2010.</t>
  </si>
  <si>
    <t>Superficie de las unidades de producción</t>
  </si>
  <si>
    <t>Cuadro 14.2</t>
  </si>
  <si>
    <t>Hectáreas</t>
  </si>
  <si>
    <t>Por tenencia de la tierra</t>
  </si>
  <si>
    <t>Ejidal</t>
  </si>
  <si>
    <t>Comunal</t>
  </si>
  <si>
    <t>Privada</t>
  </si>
  <si>
    <t>De colonia</t>
  </si>
  <si>
    <t>Pública</t>
  </si>
  <si>
    <t>Por derechos sobre la tierra</t>
  </si>
  <si>
    <t>Propia</t>
  </si>
  <si>
    <t>Rentada</t>
  </si>
  <si>
    <t>A medias o en aparcería</t>
  </si>
  <si>
    <t>Prestada</t>
  </si>
  <si>
    <t>Otro</t>
  </si>
  <si>
    <t>Por uso de suelo</t>
  </si>
  <si>
    <t>Labor</t>
  </si>
  <si>
    <t>Con pastos no cultivados de agostadero o enmontada</t>
  </si>
  <si>
    <t>Principalmente con pastos</t>
  </si>
  <si>
    <t>Con bosque o selva</t>
  </si>
  <si>
    <t>Sin vegetación</t>
  </si>
  <si>
    <t>Nota: Incluye la superficie de las unidades de producción que reportaron exclusivamente vivero o invernadero.</t>
  </si>
  <si>
    <t>Indicadores seleccionados del programa</t>
  </si>
  <si>
    <t>Cuadro 14.8</t>
  </si>
  <si>
    <t>de apoyos directos al campo</t>
  </si>
  <si>
    <t>Recursos
otorgados
(Millones de
pesos)</t>
  </si>
  <si>
    <r>
      <t>Apoyos otorgados para la siembra</t>
    </r>
    <r>
      <rPr>
        <vertAlign val="superscript"/>
        <sz val="6"/>
        <rFont val="Arial"/>
        <family val="2"/>
      </rPr>
      <t xml:space="preserve">
</t>
    </r>
    <r>
      <rPr>
        <sz val="6"/>
        <rFont val="Arial"/>
        <family val="2"/>
      </rPr>
      <t>(Pesos por ha)</t>
    </r>
  </si>
  <si>
    <r>
      <t>Superficie apoyada</t>
    </r>
    <r>
      <rPr>
        <vertAlign val="superscript"/>
        <sz val="6"/>
        <rFont val="Arial"/>
        <family val="2"/>
      </rPr>
      <t xml:space="preserve">
</t>
    </r>
    <r>
      <rPr>
        <sz val="6"/>
        <rFont val="Arial"/>
        <family val="2"/>
      </rPr>
      <t xml:space="preserve">(Millones de ha) </t>
    </r>
  </si>
  <si>
    <t>Otoño-
invierno</t>
  </si>
  <si>
    <t>Primavera-
verano a/</t>
  </si>
  <si>
    <t>Productores beneficiados (Miles)</t>
  </si>
  <si>
    <t>Ejidales y
comunales</t>
  </si>
  <si>
    <t>Pequeña propiedad</t>
  </si>
  <si>
    <t>Otros b/</t>
  </si>
  <si>
    <t xml:space="preserve">a/ A partir de 2003 se refiere a las cuotas preferente y normal. Desde 2009, se adiciona Cuota Alianza publicado en el </t>
  </si>
  <si>
    <t xml:space="preserve">    Diario Oficial de la Federación el 8 de abril de 2009.</t>
  </si>
  <si>
    <t>b/ Incluye a productores con predios catalogados según el tipo de tenencia de la tierra: colonia, nacional, federal y tenen-</t>
  </si>
  <si>
    <t xml:space="preserve">    cia múltiple.</t>
  </si>
  <si>
    <r>
      <t xml:space="preserve">Fuente: PR. </t>
    </r>
    <r>
      <rPr>
        <i/>
        <sz val="6"/>
        <rFont val="Arial"/>
        <family val="2"/>
      </rPr>
      <t>Informe de Gobierno</t>
    </r>
    <r>
      <rPr>
        <sz val="6"/>
        <rFont val="Arial"/>
        <family val="2"/>
      </rPr>
      <t xml:space="preserve"> (varios años). Anexo. México, DF.</t>
    </r>
  </si>
  <si>
    <t>c/ Información del inventario nacional de embarcaciones que será actualizado al término del proceso de matriculación.</t>
  </si>
  <si>
    <r>
      <t xml:space="preserve">Fuente: SAGARPA. CONAPESCA. </t>
    </r>
    <r>
      <rPr>
        <i/>
        <sz val="6"/>
        <rFont val="Arial"/>
        <family val="2"/>
      </rPr>
      <t>Anuario Estadístico de Acuacultura y Pesca, 2012.</t>
    </r>
    <r>
      <rPr>
        <sz val="6"/>
        <rFont val="Arial"/>
        <family val="2"/>
      </rPr>
      <t xml:space="preserve"> Mazatlán, Sin.,  México.</t>
    </r>
  </si>
  <si>
    <t>14. Agropecuario, aprovechamiento forestal y pesca</t>
  </si>
  <si>
    <t>14.10</t>
  </si>
  <si>
    <t>14.20</t>
  </si>
  <si>
    <t xml:space="preserve">Principales características de las unidades de producción y su superficie
Año censal 2007
</t>
  </si>
  <si>
    <t xml:space="preserve">Superficie de las unidades de producción
Año censal 2007
Hectáreas
</t>
  </si>
  <si>
    <t xml:space="preserve">Superficie sembrada, cosechada y valor de la producción agrícola por cultivo
Años agrícolas de 1995 a 2012
</t>
  </si>
  <si>
    <t xml:space="preserve">Superficie agrícola sembrada según cultivo y productos seleccionados
Años agrícolas de 1995 a 2012
Miles de hectáreas
</t>
  </si>
  <si>
    <t xml:space="preserve">Superficie agrícola cosechada según cultivo y productos seleccionados
Años agrícolas de 1995 a 2012
Miles de hectáreas
</t>
  </si>
  <si>
    <t xml:space="preserve">Volumen de la producción agrícola según cultivo y productos seleccionados
Años agrícolas de 1995 a 2012
Miles de toneladas
</t>
  </si>
  <si>
    <t xml:space="preserve">Valor de la producción agrícola según cultivo y productos seleccionados
Años agrícolas de 1995 a 2012
Millones de pesos
</t>
  </si>
  <si>
    <t xml:space="preserve">Indicadores seleccionados del programa de apoyos directos al campo
Serie anual de 1995 a 2012
</t>
  </si>
  <si>
    <t xml:space="preserve">Producción de ganado en pie y de carne en canal según especie
Serie anual de 1995 a 2012
Miles de toneladas
</t>
  </si>
  <si>
    <t xml:space="preserve">Volumen y valor de la producción de leche, huevo para plato, miel, cera en greña y lana sucia
Serie anual de 1995 a 2012
</t>
  </si>
  <si>
    <t xml:space="preserve">Principales características del sacrificio de ganado en los rastros municipales según especie
Serie anual de 1995 a 2012
</t>
  </si>
  <si>
    <t xml:space="preserve">Ganado sacrificado en rastros Tipo Inspección Federal según especie
Años seleccionados de 1995 a 2012
Cabezas
</t>
  </si>
  <si>
    <t xml:space="preserve">Volumen de la producción forestal maderable según grupo de especie
Serie anual de 1995 a 2011
Miles de metros cúbicos rollo
</t>
  </si>
  <si>
    <t xml:space="preserve">Valor de la producción forestal maderable según grupo de especie
Serie anual de 1995 a 2011
Miles de pesos
</t>
  </si>
  <si>
    <t xml:space="preserve">Volumen de la producción forestal maderable según grupo de producto
Serie anual de 1995 a 2011
Miles de metros cúbicos rollo
</t>
  </si>
  <si>
    <t xml:space="preserve">Volumen de la producción forestal no maderable según grupo de producto
Serie anual de 1995 a 2011
Toneladas
</t>
  </si>
  <si>
    <t xml:space="preserve">Volumen de la producción pesquera en peso vivo por destino y especie
Serie anual de 1995 a 2012
Toneladas
</t>
  </si>
  <si>
    <t xml:space="preserve">Volumen de la producción pesquera en peso desembarcado por destino y especie
Serie anual de 1995 a 2012
Toneladas
</t>
  </si>
  <si>
    <t xml:space="preserve">Volumen de la producción acuícola en peso vivo según especie
Serie anual de 1995 a 2012
Toneladas
</t>
  </si>
  <si>
    <t xml:space="preserve">Embarcaciones pesqueras según tipo de captura
Serie anual de 1995 a 2012
</t>
  </si>
</sst>
</file>

<file path=xl/styles.xml><?xml version="1.0" encoding="utf-8"?>
<styleSheet xmlns="http://schemas.openxmlformats.org/spreadsheetml/2006/main">
  <numFmts count="31">
    <numFmt numFmtId="43" formatCode="_-* #,##0.00_-;\-* #,##0.00_-;_-* &quot;-&quot;??_-;_-@_-"/>
    <numFmt numFmtId="164" formatCode="###\ ##0"/>
    <numFmt numFmtId="165" formatCode="General_)"/>
    <numFmt numFmtId="166" formatCode="###,##0"/>
    <numFmt numFmtId="167" formatCode="#####.\ ###\ ##0"/>
    <numFmt numFmtId="168" formatCode="####.\ ###\ ##0"/>
    <numFmt numFmtId="169" formatCode="#\ ##0;\-#\ ##0"/>
    <numFmt numFmtId="170" formatCode="0.00;\-0.00"/>
    <numFmt numFmtId="171" formatCode="\ ####"/>
    <numFmt numFmtId="172" formatCode="###\ ###.00"/>
    <numFmt numFmtId="173" formatCode="_([$€]* #,##0.00_);_([$€]* \(#,##0.00\);_([$€]* &quot;-&quot;??_);_(@_)"/>
    <numFmt numFmtId="174" formatCode="###,###,###"/>
    <numFmt numFmtId="175" formatCode="#\ ##0.0;\-#\ ##0.0"/>
    <numFmt numFmtId="176" formatCode="_(* #,##0.00_);_(* \(#,##0.00\);_(* &quot;-&quot;??_);_(@_)"/>
    <numFmt numFmtId="177" formatCode="#\ \ ###\ \ ##0;\(#\ \ ###\ \ ##0\)"/>
    <numFmt numFmtId="178" formatCode="##\ ###"/>
    <numFmt numFmtId="179" formatCode="##\ ###\ ###"/>
    <numFmt numFmtId="180" formatCode="#\ ###\ ###\ ##0"/>
    <numFmt numFmtId="181" formatCode="###\ ###\ ###"/>
    <numFmt numFmtId="182" formatCode="#\ ###\ ##0"/>
    <numFmt numFmtId="183" formatCode="###\ ###\ ##0"/>
    <numFmt numFmtId="184" formatCode="0.000"/>
    <numFmt numFmtId="185" formatCode="###\ ###"/>
    <numFmt numFmtId="186" formatCode="#,##0.0000"/>
    <numFmt numFmtId="187" formatCode="#,##0.000"/>
    <numFmt numFmtId="188" formatCode="0.0000"/>
    <numFmt numFmtId="189" formatCode="#,##0.0"/>
    <numFmt numFmtId="190" formatCode="0.0"/>
    <numFmt numFmtId="191" formatCode="_-[$€-2]* #,##0.00_-;\-[$€-2]* #,##0.00_-;_-[$€-2]* &quot;-&quot;??_-"/>
    <numFmt numFmtId="192" formatCode="#\ ##0.0"/>
    <numFmt numFmtId="193" formatCode="_(&quot;$&quot;* #,##0.00_);_(&quot;$&quot;* \(#,##0.00\);_(&quot;$&quot;* &quot;-&quot;??_);_(@_)"/>
  </numFmts>
  <fonts count="41">
    <font>
      <sz val="11"/>
      <color theme="1"/>
      <name val="Calibri"/>
      <family val="2"/>
      <scheme val="minor"/>
    </font>
    <font>
      <sz val="11"/>
      <color theme="1"/>
      <name val="Calibri"/>
      <family val="2"/>
      <scheme val="minor"/>
    </font>
    <font>
      <sz val="10"/>
      <name val="Arial"/>
      <family val="2"/>
    </font>
    <font>
      <sz val="7"/>
      <name val="Arial"/>
      <family val="2"/>
    </font>
    <font>
      <b/>
      <sz val="8"/>
      <name val="Arial"/>
      <family val="2"/>
    </font>
    <font>
      <sz val="6"/>
      <name val="Arial"/>
      <family val="2"/>
    </font>
    <font>
      <sz val="8"/>
      <name val="Arial"/>
      <family val="2"/>
    </font>
    <font>
      <u/>
      <sz val="10"/>
      <color indexed="12"/>
      <name val="Arial"/>
      <family val="2"/>
    </font>
    <font>
      <vertAlign val="superscript"/>
      <sz val="6"/>
      <name val="Arial"/>
      <family val="2"/>
    </font>
    <font>
      <sz val="10"/>
      <name val="MS Sans Serif"/>
      <family val="2"/>
    </font>
    <font>
      <b/>
      <sz val="10"/>
      <name val="Arial"/>
      <family val="2"/>
    </font>
    <font>
      <u/>
      <sz val="13"/>
      <color indexed="12"/>
      <name val="Arial"/>
      <family val="2"/>
    </font>
    <font>
      <u/>
      <sz val="10.4"/>
      <color theme="10"/>
      <name val="Swiss"/>
    </font>
    <font>
      <u/>
      <sz val="13"/>
      <color theme="10"/>
      <name val="Arial"/>
      <family val="2"/>
    </font>
    <font>
      <sz val="2"/>
      <name val="Arial"/>
      <family val="2"/>
    </font>
    <font>
      <sz val="10"/>
      <name val="Helv"/>
    </font>
    <font>
      <sz val="8"/>
      <name val="Swiss"/>
    </font>
    <font>
      <sz val="9"/>
      <name val="Arial"/>
      <family val="2"/>
    </font>
    <font>
      <b/>
      <sz val="12"/>
      <name val="Helvetica"/>
      <family val="2"/>
    </font>
    <font>
      <b/>
      <sz val="13"/>
      <name val="Arial"/>
      <family val="2"/>
    </font>
    <font>
      <sz val="10"/>
      <name val="Arial"/>
      <family val="2"/>
    </font>
    <font>
      <sz val="10"/>
      <name val="Arial"/>
      <family val="2"/>
    </font>
    <font>
      <i/>
      <sz val="6"/>
      <name val="Arial"/>
      <family val="2"/>
    </font>
    <font>
      <u/>
      <sz val="14"/>
      <color theme="10"/>
      <name val="Arial"/>
      <family val="2"/>
    </font>
    <font>
      <sz val="14"/>
      <name val="Arial"/>
      <family val="2"/>
    </font>
    <font>
      <u/>
      <sz val="6"/>
      <name val="Arial"/>
      <family val="2"/>
    </font>
    <font>
      <b/>
      <sz val="6"/>
      <name val="Arial"/>
      <family val="2"/>
    </font>
    <font>
      <sz val="6"/>
      <color theme="1"/>
      <name val="Arial"/>
      <family val="2"/>
    </font>
    <font>
      <sz val="5"/>
      <name val="Arial"/>
      <family val="2"/>
    </font>
    <font>
      <b/>
      <sz val="7"/>
      <name val="Arial"/>
      <family val="2"/>
    </font>
    <font>
      <vertAlign val="superscript"/>
      <sz val="7"/>
      <name val="Arial"/>
      <family val="2"/>
    </font>
    <font>
      <sz val="7"/>
      <color rgb="FFFF0000"/>
      <name val="Arial"/>
      <family val="2"/>
    </font>
    <font>
      <i/>
      <sz val="7"/>
      <name val="Arial"/>
      <family val="2"/>
    </font>
    <font>
      <sz val="10"/>
      <name val="Arial"/>
      <family val="2"/>
    </font>
    <font>
      <sz val="7"/>
      <color indexed="18"/>
      <name val="Arial"/>
      <family val="2"/>
    </font>
    <font>
      <u/>
      <sz val="15.4"/>
      <color theme="10"/>
      <name val="Calibri"/>
      <family val="2"/>
    </font>
    <font>
      <u/>
      <sz val="7"/>
      <name val="Arial"/>
      <family val="2"/>
    </font>
    <font>
      <sz val="10"/>
      <name val="Times New Roman"/>
      <family val="1"/>
    </font>
    <font>
      <u/>
      <sz val="11"/>
      <color theme="10"/>
      <name val="Calibri"/>
      <family val="2"/>
    </font>
    <font>
      <sz val="10"/>
      <color indexed="18"/>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rgb="FFFFFFCC"/>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81">
    <xf numFmtId="0" fontId="0" fillId="0" borderId="0"/>
    <xf numFmtId="0" fontId="2" fillId="0" borderId="0"/>
    <xf numFmtId="0" fontId="7" fillId="0" borderId="0" applyNumberFormat="0" applyFill="0" applyBorder="0" applyAlignment="0" applyProtection="0">
      <alignment vertical="top"/>
      <protection locked="0"/>
    </xf>
    <xf numFmtId="165" fontId="6" fillId="0" borderId="0"/>
    <xf numFmtId="166" fontId="3" fillId="0" borderId="0" applyFill="0" applyBorder="0" applyProtection="0">
      <alignment horizontal="right"/>
      <protection locked="0"/>
    </xf>
    <xf numFmtId="167" fontId="9" fillId="0" borderId="0" applyFill="0" applyBorder="0" applyProtection="0">
      <alignment horizontal="right"/>
    </xf>
    <xf numFmtId="168" fontId="9" fillId="0" borderId="0" applyFill="0" applyBorder="0" applyProtection="0">
      <alignment horizontal="right"/>
    </xf>
    <xf numFmtId="0" fontId="10" fillId="0" borderId="0" applyNumberFormat="0" applyFill="0" applyBorder="0" applyProtection="0">
      <alignment horizontal="left" vertical="top"/>
    </xf>
    <xf numFmtId="169" fontId="3" fillId="0" borderId="0" applyFont="0" applyFill="0" applyBorder="0" applyAlignment="0" applyProtection="0"/>
    <xf numFmtId="170" fontId="3"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0" fontId="3" fillId="0" borderId="0" applyNumberFormat="0" applyFill="0" applyBorder="0" applyProtection="0">
      <alignment horizontal="left" vertical="top" wrapText="1"/>
    </xf>
    <xf numFmtId="0" fontId="3" fillId="0" borderId="0" applyNumberFormat="0" applyFill="0" applyBorder="0" applyProtection="0">
      <alignment horizontal="right" vertical="top"/>
    </xf>
    <xf numFmtId="0" fontId="3" fillId="0" borderId="0" applyNumberFormat="0" applyFill="0" applyBorder="0" applyProtection="0">
      <alignment horizontal="left" vertical="top"/>
    </xf>
    <xf numFmtId="0" fontId="4" fillId="0" borderId="0" applyNumberFormat="0" applyFill="0" applyBorder="0" applyAlignment="0" applyProtection="0"/>
    <xf numFmtId="1" fontId="3" fillId="0" borderId="0"/>
    <xf numFmtId="0" fontId="3" fillId="0" borderId="0" applyNumberFormat="0" applyFill="0" applyBorder="0" applyProtection="0">
      <alignment horizontal="right" vertical="top"/>
    </xf>
    <xf numFmtId="173" fontId="2"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174" fontId="2" fillId="0" borderId="0" applyFont="0" applyFill="0" applyBorder="0" applyAlignment="0" applyProtection="0"/>
    <xf numFmtId="0" fontId="14" fillId="0" borderId="6" applyNumberFormat="0" applyFill="0" applyAlignment="0" applyProtection="0">
      <alignment vertical="top"/>
      <protection locked="0"/>
    </xf>
    <xf numFmtId="0" fontId="14" fillId="0" borderId="2" applyNumberFormat="0" applyFill="0" applyAlignment="0" applyProtection="0">
      <alignment vertical="top"/>
      <protection locked="0"/>
    </xf>
    <xf numFmtId="0" fontId="14" fillId="0" borderId="0" applyNumberFormat="0" applyFill="0" applyAlignment="0" applyProtection="0"/>
    <xf numFmtId="169" fontId="3" fillId="0" borderId="0" applyFont="0" applyFill="0" applyBorder="0" applyAlignment="0" applyProtection="0"/>
    <xf numFmtId="175" fontId="3" fillId="0" borderId="0" applyFont="0" applyFill="0" applyBorder="0" applyAlignment="0" applyProtection="0"/>
    <xf numFmtId="176"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5" fillId="0" borderId="0"/>
    <xf numFmtId="0" fontId="2" fillId="0" borderId="0"/>
    <xf numFmtId="0" fontId="16" fillId="0" borderId="0"/>
    <xf numFmtId="0" fontId="1" fillId="0" borderId="0"/>
    <xf numFmtId="0" fontId="2" fillId="0" borderId="0"/>
    <xf numFmtId="0" fontId="17" fillId="0" borderId="0" applyNumberFormat="0" applyFill="0" applyBorder="0" applyProtection="0">
      <alignment horizontal="right" vertical="top"/>
    </xf>
    <xf numFmtId="177" fontId="18" fillId="0" borderId="0" applyFont="0" applyFill="0" applyBorder="0" applyProtection="0">
      <alignment horizontal="right"/>
    </xf>
    <xf numFmtId="0" fontId="3" fillId="0" borderId="0" applyNumberFormat="0" applyFill="0" applyBorder="0" applyProtection="0">
      <alignment vertical="top"/>
      <protection locked="0"/>
    </xf>
    <xf numFmtId="0" fontId="6" fillId="0" borderId="0">
      <alignment horizontal="left" vertical="top"/>
    </xf>
    <xf numFmtId="0" fontId="3" fillId="0" borderId="0">
      <alignment horizontal="left" wrapText="1" indent="2"/>
    </xf>
    <xf numFmtId="178" fontId="2" fillId="0" borderId="0" applyFont="0" applyFill="0" applyBorder="0" applyAlignment="0" applyProtection="0"/>
    <xf numFmtId="179" fontId="2" fillId="0" borderId="0" applyFont="0" applyFill="0" applyBorder="0" applyAlignment="0" applyProtection="0"/>
    <xf numFmtId="180" fontId="19" fillId="0" borderId="0" applyNumberFormat="0" applyFill="0" applyBorder="0" applyProtection="0">
      <alignment horizontal="left"/>
    </xf>
    <xf numFmtId="180" fontId="19" fillId="0" borderId="0" applyNumberFormat="0" applyFill="0" applyBorder="0" applyProtection="0">
      <alignment horizontal="left"/>
    </xf>
    <xf numFmtId="0" fontId="20" fillId="0" borderId="0"/>
    <xf numFmtId="0" fontId="21" fillId="0" borderId="0"/>
    <xf numFmtId="0" fontId="2" fillId="0" borderId="0"/>
    <xf numFmtId="0" fontId="23" fillId="0" borderId="0" applyNumberFormat="0" applyFill="0" applyBorder="0" applyAlignment="0" applyProtection="0">
      <alignment vertical="top"/>
      <protection locked="0"/>
    </xf>
    <xf numFmtId="0" fontId="2" fillId="0" borderId="0"/>
    <xf numFmtId="0" fontId="2" fillId="0" borderId="0"/>
    <xf numFmtId="0" fontId="6" fillId="0" borderId="0"/>
    <xf numFmtId="0" fontId="33" fillId="0" borderId="0"/>
    <xf numFmtId="0" fontId="16" fillId="0" borderId="0"/>
    <xf numFmtId="0" fontId="35" fillId="0" borderId="0" applyNumberFormat="0" applyFill="0" applyBorder="0" applyAlignment="0" applyProtection="0">
      <alignment vertical="top"/>
      <protection locked="0"/>
    </xf>
    <xf numFmtId="0" fontId="1" fillId="0" borderId="0"/>
    <xf numFmtId="0" fontId="12" fillId="0" borderId="0" applyNumberFormat="0" applyFill="0" applyBorder="0" applyAlignment="0" applyProtection="0">
      <alignment vertical="top"/>
      <protection locked="0"/>
    </xf>
    <xf numFmtId="191" fontId="37" fillId="0" borderId="0" applyFont="0" applyFill="0" applyBorder="0" applyAlignment="0" applyProtection="0"/>
    <xf numFmtId="3" fontId="3" fillId="0" borderId="0"/>
    <xf numFmtId="192" fontId="2" fillId="0" borderId="0" applyFont="0" applyFill="0" applyBorder="0" applyAlignment="0" applyProtection="0"/>
    <xf numFmtId="193"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9" fillId="0" borderId="0"/>
    <xf numFmtId="0" fontId="2" fillId="0" borderId="0"/>
    <xf numFmtId="0" fontId="2" fillId="0" borderId="0"/>
    <xf numFmtId="0" fontId="2" fillId="0" borderId="0"/>
    <xf numFmtId="0" fontId="16" fillId="0" borderId="0"/>
    <xf numFmtId="0" fontId="2" fillId="0" borderId="0"/>
    <xf numFmtId="0" fontId="2" fillId="0" borderId="0"/>
    <xf numFmtId="0" fontId="1" fillId="3" borderId="9" applyNumberFormat="0" applyFont="0" applyAlignment="0" applyProtection="0"/>
    <xf numFmtId="0" fontId="1" fillId="3" borderId="9" applyNumberFormat="0" applyFont="0" applyAlignment="0" applyProtection="0"/>
    <xf numFmtId="0" fontId="3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cellStyleXfs>
  <cellXfs count="383">
    <xf numFmtId="0" fontId="0" fillId="0" borderId="0" xfId="0"/>
    <xf numFmtId="0" fontId="2" fillId="0" borderId="0" xfId="1" applyFont="1" applyProtection="1"/>
    <xf numFmtId="0" fontId="3" fillId="0" borderId="0" xfId="1" applyFont="1" applyBorder="1" applyAlignment="1" applyProtection="1">
      <alignment vertical="center"/>
    </xf>
    <xf numFmtId="0" fontId="5" fillId="0" borderId="0" xfId="1" applyFont="1" applyBorder="1" applyAlignment="1" applyProtection="1">
      <alignment horizontal="right" vertical="center"/>
    </xf>
    <xf numFmtId="0" fontId="5" fillId="0" borderId="4" xfId="1" applyFont="1" applyBorder="1" applyProtection="1"/>
    <xf numFmtId="0" fontId="5" fillId="0" borderId="0" xfId="1" applyFont="1" applyBorder="1" applyAlignment="1" applyProtection="1">
      <alignment horizontal="left" vertical="center"/>
    </xf>
    <xf numFmtId="0" fontId="5" fillId="0" borderId="6" xfId="1" applyFont="1" applyBorder="1" applyAlignment="1" applyProtection="1">
      <alignment vertical="center"/>
    </xf>
    <xf numFmtId="0" fontId="5" fillId="0" borderId="5" xfId="1" applyFont="1" applyBorder="1" applyProtection="1"/>
    <xf numFmtId="0" fontId="5" fillId="0" borderId="0" xfId="1" applyFont="1" applyProtection="1"/>
    <xf numFmtId="0" fontId="5" fillId="0" borderId="0" xfId="1" applyNumberFormat="1" applyFont="1" applyBorder="1" applyAlignment="1" applyProtection="1">
      <alignment horizontal="left" vertical="center"/>
    </xf>
    <xf numFmtId="0" fontId="5" fillId="0" borderId="7" xfId="1" applyFont="1" applyBorder="1" applyProtection="1"/>
    <xf numFmtId="0" fontId="2" fillId="0" borderId="6" xfId="1" applyFont="1" applyBorder="1" applyProtection="1"/>
    <xf numFmtId="0" fontId="5" fillId="0" borderId="1" xfId="1" applyFont="1" applyBorder="1" applyProtection="1"/>
    <xf numFmtId="0" fontId="5" fillId="0" borderId="2" xfId="1" applyFont="1" applyBorder="1" applyProtection="1"/>
    <xf numFmtId="0" fontId="5" fillId="0" borderId="3" xfId="1" applyFont="1" applyBorder="1" applyProtection="1"/>
    <xf numFmtId="0" fontId="5" fillId="0" borderId="6" xfId="1" applyFont="1" applyBorder="1" applyProtection="1"/>
    <xf numFmtId="0" fontId="5" fillId="0" borderId="8" xfId="1" applyFont="1" applyBorder="1" applyProtection="1"/>
    <xf numFmtId="0" fontId="4" fillId="0" borderId="0" xfId="1" applyFont="1" applyBorder="1" applyAlignment="1" applyProtection="1">
      <alignment vertical="center"/>
    </xf>
    <xf numFmtId="0" fontId="5" fillId="0" borderId="6" xfId="1" applyFont="1" applyBorder="1" applyAlignment="1" applyProtection="1">
      <alignment horizontal="right" vertical="center"/>
    </xf>
    <xf numFmtId="164" fontId="5" fillId="0" borderId="0" xfId="1" applyNumberFormat="1" applyFont="1" applyBorder="1" applyAlignment="1" applyProtection="1">
      <alignment horizontal="right" vertical="center"/>
    </xf>
    <xf numFmtId="164" fontId="8" fillId="0" borderId="0" xfId="1" applyNumberFormat="1" applyFont="1" applyBorder="1" applyAlignment="1" applyProtection="1">
      <alignment horizontal="left" vertical="center"/>
    </xf>
    <xf numFmtId="0" fontId="5" fillId="0" borderId="1" xfId="30" applyFont="1" applyBorder="1" applyProtection="1"/>
    <xf numFmtId="0" fontId="5" fillId="0" borderId="2" xfId="30" applyFont="1" applyBorder="1" applyProtection="1"/>
    <xf numFmtId="0" fontId="5" fillId="0" borderId="3" xfId="30" applyFont="1" applyBorder="1" applyProtection="1"/>
    <xf numFmtId="0" fontId="5" fillId="0" borderId="0" xfId="30" applyFont="1" applyProtection="1"/>
    <xf numFmtId="0" fontId="3" fillId="0" borderId="4" xfId="30" applyFont="1" applyBorder="1" applyProtection="1"/>
    <xf numFmtId="0" fontId="4" fillId="0" borderId="0" xfId="30" applyFont="1" applyBorder="1" applyAlignment="1" applyProtection="1">
      <alignment horizontal="left" vertical="center"/>
    </xf>
    <xf numFmtId="181" fontId="3" fillId="0" borderId="0" xfId="30" applyNumberFormat="1" applyFont="1" applyBorder="1" applyAlignment="1" applyProtection="1">
      <alignment vertical="center"/>
    </xf>
    <xf numFmtId="0" fontId="3" fillId="0" borderId="0" xfId="30" applyFont="1" applyBorder="1" applyAlignment="1" applyProtection="1">
      <alignment vertical="center"/>
    </xf>
    <xf numFmtId="0" fontId="3" fillId="0" borderId="5" xfId="30" applyFont="1" applyBorder="1" applyProtection="1"/>
    <xf numFmtId="0" fontId="3" fillId="0" borderId="0" xfId="30" applyFont="1" applyProtection="1"/>
    <xf numFmtId="0" fontId="6" fillId="0" borderId="0" xfId="30" applyFont="1" applyBorder="1" applyAlignment="1" applyProtection="1">
      <alignment horizontal="left" vertical="center"/>
    </xf>
    <xf numFmtId="0" fontId="5" fillId="0" borderId="4" xfId="30" applyFont="1" applyBorder="1" applyProtection="1"/>
    <xf numFmtId="0" fontId="5" fillId="0" borderId="6" xfId="30" applyFont="1" applyBorder="1" applyAlignment="1" applyProtection="1">
      <alignment vertical="center"/>
    </xf>
    <xf numFmtId="0" fontId="5" fillId="0" borderId="5" xfId="30" applyFont="1" applyBorder="1" applyProtection="1"/>
    <xf numFmtId="0" fontId="5" fillId="0" borderId="0" xfId="30" applyFont="1" applyBorder="1" applyAlignment="1" applyProtection="1">
      <alignment horizontal="right" vertical="center"/>
    </xf>
    <xf numFmtId="0" fontId="5" fillId="0" borderId="2" xfId="30" applyFont="1" applyBorder="1" applyAlignment="1" applyProtection="1">
      <alignment vertical="center"/>
    </xf>
    <xf numFmtId="0" fontId="5" fillId="0" borderId="2" xfId="30" applyFont="1" applyBorder="1" applyAlignment="1" applyProtection="1">
      <alignment horizontal="right" vertical="center"/>
    </xf>
    <xf numFmtId="0" fontId="5" fillId="0" borderId="0" xfId="30" applyFont="1" applyBorder="1" applyAlignment="1" applyProtection="1">
      <alignment horizontal="left" vertical="center"/>
    </xf>
    <xf numFmtId="164" fontId="5" fillId="0" borderId="0" xfId="30" applyNumberFormat="1" applyFont="1" applyBorder="1" applyAlignment="1" applyProtection="1">
      <alignment horizontal="right" vertical="center"/>
    </xf>
    <xf numFmtId="0" fontId="5" fillId="0" borderId="0" xfId="30" applyNumberFormat="1" applyFont="1" applyBorder="1" applyAlignment="1" applyProtection="1">
      <alignment horizontal="left" vertical="center"/>
    </xf>
    <xf numFmtId="164" fontId="5" fillId="2" borderId="0" xfId="30" applyNumberFormat="1" applyFont="1" applyFill="1" applyBorder="1" applyAlignment="1" applyProtection="1">
      <alignment horizontal="right" vertical="center"/>
    </xf>
    <xf numFmtId="0" fontId="5" fillId="0" borderId="6" xfId="30" applyFont="1" applyBorder="1" applyAlignment="1" applyProtection="1">
      <alignment horizontal="left" vertical="center"/>
    </xf>
    <xf numFmtId="3" fontId="5" fillId="0" borderId="6" xfId="30" applyNumberFormat="1" applyFont="1" applyBorder="1" applyAlignment="1" applyProtection="1">
      <alignment horizontal="right" vertical="center"/>
    </xf>
    <xf numFmtId="3" fontId="5" fillId="0" borderId="0" xfId="30" applyNumberFormat="1" applyFont="1" applyBorder="1" applyAlignment="1" applyProtection="1">
      <alignment horizontal="right" vertical="center"/>
    </xf>
    <xf numFmtId="0" fontId="5" fillId="0" borderId="7" xfId="30" applyFont="1" applyBorder="1" applyProtection="1"/>
    <xf numFmtId="0" fontId="5" fillId="0" borderId="8" xfId="30" applyFont="1" applyBorder="1" applyProtection="1"/>
    <xf numFmtId="0" fontId="5" fillId="0" borderId="0" xfId="30" applyFont="1" applyBorder="1" applyProtection="1"/>
    <xf numFmtId="0" fontId="2" fillId="0" borderId="0" xfId="30" applyFont="1" applyProtection="1"/>
    <xf numFmtId="0" fontId="5" fillId="0" borderId="2" xfId="30" applyFont="1" applyBorder="1" applyAlignment="1" applyProtection="1">
      <alignment horizontal="left" vertical="center"/>
    </xf>
    <xf numFmtId="3" fontId="5" fillId="0" borderId="2" xfId="30" applyNumberFormat="1" applyFont="1" applyBorder="1" applyAlignment="1" applyProtection="1">
      <alignment horizontal="right" vertical="center"/>
    </xf>
    <xf numFmtId="0" fontId="6" fillId="0" borderId="0" xfId="30" applyFont="1" applyBorder="1" applyAlignment="1" applyProtection="1">
      <alignment vertical="center"/>
    </xf>
    <xf numFmtId="182" fontId="5" fillId="0" borderId="0" xfId="30" applyNumberFormat="1" applyFont="1" applyBorder="1" applyAlignment="1" applyProtection="1">
      <alignment horizontal="right" vertical="center"/>
    </xf>
    <xf numFmtId="182" fontId="5" fillId="0" borderId="0" xfId="30" applyNumberFormat="1" applyFont="1" applyProtection="1"/>
    <xf numFmtId="181" fontId="5" fillId="0" borderId="0" xfId="30" applyNumberFormat="1" applyFont="1" applyBorder="1" applyAlignment="1" applyProtection="1">
      <alignment horizontal="right" vertical="center"/>
    </xf>
    <xf numFmtId="164" fontId="5" fillId="0" borderId="0" xfId="30" applyNumberFormat="1" applyFont="1" applyFill="1" applyBorder="1" applyAlignment="1" applyProtection="1">
      <alignment horizontal="right" vertical="center"/>
    </xf>
    <xf numFmtId="3" fontId="5" fillId="2" borderId="0" xfId="30" applyNumberFormat="1" applyFont="1" applyFill="1" applyBorder="1" applyAlignment="1" applyProtection="1">
      <alignment horizontal="right" vertical="center"/>
    </xf>
    <xf numFmtId="0" fontId="5" fillId="0" borderId="0" xfId="30" applyFont="1" applyBorder="1" applyAlignment="1" applyProtection="1"/>
    <xf numFmtId="0" fontId="5" fillId="0" borderId="6" xfId="30" applyFont="1" applyBorder="1" applyAlignment="1" applyProtection="1">
      <alignment horizontal="right" vertical="center"/>
    </xf>
    <xf numFmtId="0" fontId="2" fillId="0" borderId="0" xfId="48" applyFont="1" applyProtection="1"/>
    <xf numFmtId="0" fontId="5" fillId="0" borderId="0" xfId="48" applyFont="1" applyProtection="1"/>
    <xf numFmtId="0" fontId="5" fillId="0" borderId="8" xfId="48" applyFont="1" applyBorder="1" applyProtection="1"/>
    <xf numFmtId="0" fontId="5" fillId="0" borderId="6" xfId="48" applyFont="1" applyBorder="1" applyAlignment="1" applyProtection="1">
      <alignment vertical="center"/>
    </xf>
    <xf numFmtId="0" fontId="5" fillId="0" borderId="6" xfId="48" applyFont="1" applyBorder="1" applyAlignment="1" applyProtection="1">
      <alignment horizontal="left" vertical="center"/>
    </xf>
    <xf numFmtId="0" fontId="5" fillId="0" borderId="7" xfId="48" applyFont="1" applyBorder="1" applyProtection="1"/>
    <xf numFmtId="0" fontId="5" fillId="0" borderId="5" xfId="48" applyFont="1" applyBorder="1" applyProtection="1"/>
    <xf numFmtId="0" fontId="5" fillId="0" borderId="4" xfId="48" applyFont="1" applyBorder="1" applyProtection="1"/>
    <xf numFmtId="0" fontId="5" fillId="0" borderId="0" xfId="48" applyFont="1" applyBorder="1" applyAlignment="1" applyProtection="1">
      <alignment vertical="center"/>
    </xf>
    <xf numFmtId="2" fontId="5" fillId="0" borderId="0" xfId="48" applyNumberFormat="1" applyFont="1" applyBorder="1" applyAlignment="1" applyProtection="1">
      <alignment horizontal="right" vertical="center"/>
    </xf>
    <xf numFmtId="183" fontId="5" fillId="0" borderId="0" xfId="48" applyNumberFormat="1" applyFont="1" applyBorder="1" applyAlignment="1" applyProtection="1">
      <alignment horizontal="right" vertical="center"/>
    </xf>
    <xf numFmtId="0" fontId="5" fillId="0" borderId="0" xfId="48" applyFont="1" applyBorder="1" applyAlignment="1" applyProtection="1">
      <alignment horizontal="left" vertical="center"/>
    </xf>
    <xf numFmtId="0" fontId="5" fillId="0" borderId="0" xfId="48" applyFont="1" applyBorder="1" applyAlignment="1" applyProtection="1">
      <alignment horizontal="right" vertical="center"/>
    </xf>
    <xf numFmtId="0" fontId="5" fillId="0" borderId="0" xfId="48" applyFont="1" applyBorder="1" applyAlignment="1" applyProtection="1">
      <alignment horizontal="center" vertical="center"/>
    </xf>
    <xf numFmtId="183" fontId="5" fillId="0" borderId="0" xfId="48" applyNumberFormat="1" applyFont="1" applyBorder="1" applyAlignment="1" applyProtection="1">
      <alignment vertical="center"/>
    </xf>
    <xf numFmtId="2" fontId="5" fillId="0" borderId="0" xfId="48" applyNumberFormat="1" applyFont="1" applyBorder="1" applyAlignment="1" applyProtection="1">
      <alignment vertical="center"/>
    </xf>
    <xf numFmtId="0" fontId="3" fillId="0" borderId="0" xfId="48" applyFont="1" applyProtection="1"/>
    <xf numFmtId="0" fontId="3" fillId="0" borderId="5" xfId="48" applyFont="1" applyBorder="1" applyProtection="1"/>
    <xf numFmtId="0" fontId="3" fillId="0" borderId="0" xfId="48" applyFont="1" applyBorder="1" applyAlignment="1" applyProtection="1">
      <alignment vertical="center"/>
    </xf>
    <xf numFmtId="0" fontId="3" fillId="0" borderId="0" xfId="48" applyFont="1" applyBorder="1" applyAlignment="1" applyProtection="1">
      <alignment horizontal="left" vertical="center"/>
    </xf>
    <xf numFmtId="0" fontId="4" fillId="0" borderId="0" xfId="48" applyFont="1" applyBorder="1" applyAlignment="1" applyProtection="1">
      <alignment vertical="center"/>
    </xf>
    <xf numFmtId="0" fontId="3" fillId="0" borderId="4" xfId="48" applyFont="1" applyBorder="1" applyProtection="1"/>
    <xf numFmtId="0" fontId="2" fillId="0" borderId="3" xfId="48" applyFont="1" applyBorder="1" applyProtection="1"/>
    <xf numFmtId="0" fontId="2" fillId="0" borderId="2" xfId="48" applyFont="1" applyBorder="1" applyProtection="1"/>
    <xf numFmtId="0" fontId="2" fillId="0" borderId="1" xfId="48" applyFont="1" applyBorder="1" applyProtection="1"/>
    <xf numFmtId="0" fontId="2" fillId="0" borderId="1" xfId="30" applyFont="1" applyBorder="1" applyProtection="1"/>
    <xf numFmtId="0" fontId="2" fillId="0" borderId="2" xfId="30" applyFont="1" applyBorder="1" applyProtection="1"/>
    <xf numFmtId="0" fontId="2" fillId="0" borderId="3" xfId="30" applyFont="1" applyBorder="1" applyProtection="1"/>
    <xf numFmtId="3" fontId="5" fillId="0" borderId="0" xfId="30" applyNumberFormat="1" applyFont="1" applyProtection="1"/>
    <xf numFmtId="0" fontId="24" fillId="0" borderId="4" xfId="30" applyFont="1" applyBorder="1" applyProtection="1"/>
    <xf numFmtId="0" fontId="4" fillId="0" borderId="0" xfId="30" applyFont="1" applyBorder="1" applyAlignment="1" applyProtection="1">
      <alignment vertical="center"/>
    </xf>
    <xf numFmtId="0" fontId="24" fillId="0" borderId="0" xfId="30" applyFont="1" applyProtection="1"/>
    <xf numFmtId="0" fontId="24" fillId="0" borderId="6" xfId="30" applyFont="1" applyBorder="1" applyAlignment="1" applyProtection="1">
      <alignment vertical="center"/>
    </xf>
    <xf numFmtId="0" fontId="24" fillId="0" borderId="5" xfId="30" applyFont="1" applyBorder="1" applyProtection="1"/>
    <xf numFmtId="0" fontId="24" fillId="0" borderId="0" xfId="30" applyFont="1" applyBorder="1" applyProtection="1"/>
    <xf numFmtId="0" fontId="24" fillId="0" borderId="0" xfId="30" applyFont="1" applyBorder="1" applyAlignment="1" applyProtection="1">
      <alignment vertical="center"/>
    </xf>
    <xf numFmtId="0" fontId="2" fillId="0" borderId="4" xfId="30" applyFont="1" applyBorder="1" applyProtection="1"/>
    <xf numFmtId="0" fontId="2" fillId="0" borderId="5" xfId="30" applyFont="1" applyBorder="1" applyProtection="1"/>
    <xf numFmtId="0" fontId="2" fillId="0" borderId="6" xfId="30" applyFont="1" applyBorder="1" applyAlignment="1" applyProtection="1">
      <alignment vertical="center"/>
    </xf>
    <xf numFmtId="0" fontId="2" fillId="0" borderId="0" xfId="30" applyFont="1" applyBorder="1" applyAlignment="1" applyProtection="1">
      <alignment vertical="center"/>
    </xf>
    <xf numFmtId="0" fontId="26" fillId="0" borderId="0" xfId="30" quotePrefix="1" applyFont="1" applyBorder="1" applyAlignment="1" applyProtection="1">
      <alignment horizontal="left" vertical="center"/>
    </xf>
    <xf numFmtId="3" fontId="26" fillId="0" borderId="0" xfId="30" applyNumberFormat="1" applyFont="1" applyBorder="1" applyAlignment="1" applyProtection="1">
      <alignment vertical="center"/>
    </xf>
    <xf numFmtId="0" fontId="27" fillId="0" borderId="0" xfId="30" applyFont="1" applyProtection="1"/>
    <xf numFmtId="3" fontId="27" fillId="0" borderId="0" xfId="30" applyNumberFormat="1" applyFont="1" applyProtection="1"/>
    <xf numFmtId="3" fontId="5" fillId="0" borderId="0" xfId="30" applyNumberFormat="1" applyFont="1" applyBorder="1" applyAlignment="1" applyProtection="1">
      <alignment vertical="center"/>
    </xf>
    <xf numFmtId="0" fontId="26" fillId="0" borderId="0" xfId="30" applyFont="1" applyBorder="1" applyAlignment="1" applyProtection="1">
      <alignment horizontal="left" vertical="center"/>
    </xf>
    <xf numFmtId="184" fontId="2" fillId="0" borderId="5" xfId="30" applyNumberFormat="1" applyFont="1" applyBorder="1" applyProtection="1"/>
    <xf numFmtId="184" fontId="5" fillId="0" borderId="0" xfId="30" applyNumberFormat="1" applyFont="1" applyBorder="1" applyAlignment="1" applyProtection="1">
      <alignment vertical="center"/>
    </xf>
    <xf numFmtId="3" fontId="5" fillId="0" borderId="0" xfId="30" applyNumberFormat="1" applyFont="1" applyFill="1" applyBorder="1" applyAlignment="1" applyProtection="1">
      <alignment horizontal="right" vertical="center"/>
    </xf>
    <xf numFmtId="0" fontId="26" fillId="0" borderId="0" xfId="30" applyFont="1" applyBorder="1" applyAlignment="1" applyProtection="1">
      <alignment vertical="center"/>
    </xf>
    <xf numFmtId="0" fontId="2" fillId="0" borderId="7" xfId="30" applyFont="1" applyBorder="1" applyProtection="1"/>
    <xf numFmtId="3" fontId="5" fillId="0" borderId="6" xfId="30" applyNumberFormat="1" applyFont="1" applyFill="1" applyBorder="1" applyAlignment="1" applyProtection="1">
      <alignment horizontal="right" vertical="center"/>
    </xf>
    <xf numFmtId="3" fontId="5" fillId="0" borderId="6" xfId="30" applyNumberFormat="1" applyFont="1" applyBorder="1" applyAlignment="1" applyProtection="1">
      <alignment vertical="center"/>
    </xf>
    <xf numFmtId="0" fontId="2" fillId="0" borderId="8" xfId="30" applyFont="1" applyBorder="1" applyProtection="1"/>
    <xf numFmtId="0" fontId="2" fillId="0" borderId="6" xfId="30" applyFont="1" applyBorder="1" applyProtection="1"/>
    <xf numFmtId="0" fontId="5" fillId="0" borderId="6" xfId="30" applyFont="1" applyBorder="1" applyAlignment="1" applyProtection="1">
      <alignment horizontal="centerContinuous"/>
    </xf>
    <xf numFmtId="0" fontId="5" fillId="0" borderId="6" xfId="30" applyFont="1" applyBorder="1" applyAlignment="1" applyProtection="1">
      <alignment horizontal="centerContinuous" vertical="center"/>
    </xf>
    <xf numFmtId="0" fontId="5" fillId="0" borderId="2" xfId="30" applyFont="1" applyBorder="1" applyAlignment="1" applyProtection="1">
      <alignment horizontal="centerContinuous"/>
    </xf>
    <xf numFmtId="0" fontId="5" fillId="0" borderId="2" xfId="30" applyFont="1" applyBorder="1" applyAlignment="1" applyProtection="1">
      <alignment horizontal="centerContinuous" vertical="center"/>
    </xf>
    <xf numFmtId="185" fontId="5" fillId="0" borderId="6" xfId="30" applyNumberFormat="1" applyFont="1" applyBorder="1" applyAlignment="1" applyProtection="1">
      <alignment vertical="center"/>
    </xf>
    <xf numFmtId="3" fontId="5" fillId="0" borderId="5" xfId="30" applyNumberFormat="1" applyFont="1" applyBorder="1" applyProtection="1"/>
    <xf numFmtId="185" fontId="5" fillId="0" borderId="0" xfId="30" applyNumberFormat="1" applyFont="1" applyBorder="1" applyAlignment="1" applyProtection="1">
      <alignment vertical="center"/>
    </xf>
    <xf numFmtId="1" fontId="5" fillId="0" borderId="0" xfId="30" applyNumberFormat="1" applyFont="1" applyProtection="1"/>
    <xf numFmtId="184" fontId="5" fillId="0" borderId="0" xfId="30" applyNumberFormat="1" applyFont="1" applyProtection="1"/>
    <xf numFmtId="4" fontId="5" fillId="0" borderId="0" xfId="30" applyNumberFormat="1" applyFont="1" applyProtection="1"/>
    <xf numFmtId="186" fontId="5" fillId="0" borderId="0" xfId="30" applyNumberFormat="1" applyFont="1" applyProtection="1"/>
    <xf numFmtId="0" fontId="4" fillId="0" borderId="4" xfId="30" applyFont="1" applyBorder="1" applyAlignment="1" applyProtection="1">
      <alignment vertical="center"/>
    </xf>
    <xf numFmtId="185" fontId="5" fillId="0" borderId="0" xfId="30" applyNumberFormat="1" applyFont="1" applyBorder="1" applyAlignment="1" applyProtection="1">
      <alignment horizontal="right" vertical="center"/>
    </xf>
    <xf numFmtId="3" fontId="5" fillId="0" borderId="0" xfId="30" applyNumberFormat="1" applyFont="1" applyBorder="1" applyProtection="1"/>
    <xf numFmtId="0" fontId="6" fillId="0" borderId="4" xfId="30" applyFont="1" applyBorder="1" applyAlignment="1" applyProtection="1">
      <alignment vertical="center"/>
    </xf>
    <xf numFmtId="185" fontId="5" fillId="0" borderId="6" xfId="30" applyNumberFormat="1" applyFont="1" applyBorder="1" applyAlignment="1" applyProtection="1">
      <alignment horizontal="right" vertical="center"/>
    </xf>
    <xf numFmtId="0" fontId="5" fillId="0" borderId="0" xfId="30" applyFont="1" applyBorder="1" applyAlignment="1" applyProtection="1">
      <alignment horizontal="center" vertical="center"/>
    </xf>
    <xf numFmtId="0" fontId="5" fillId="0" borderId="0" xfId="30" applyFont="1" applyBorder="1" applyAlignment="1" applyProtection="1">
      <alignment horizontal="centerContinuous"/>
    </xf>
    <xf numFmtId="0" fontId="28" fillId="0" borderId="6" xfId="30" applyFont="1" applyBorder="1" applyAlignment="1" applyProtection="1">
      <alignment vertical="center"/>
    </xf>
    <xf numFmtId="0" fontId="28" fillId="0" borderId="6" xfId="30" applyFont="1" applyBorder="1" applyAlignment="1" applyProtection="1">
      <alignment horizontal="right" vertical="top" wrapText="1"/>
    </xf>
    <xf numFmtId="0" fontId="28" fillId="0" borderId="0" xfId="30" applyFont="1" applyBorder="1" applyAlignment="1" applyProtection="1">
      <alignment vertical="center"/>
    </xf>
    <xf numFmtId="0" fontId="28" fillId="0" borderId="0" xfId="30" applyFont="1" applyBorder="1" applyAlignment="1" applyProtection="1">
      <alignment horizontal="right" vertical="top" wrapText="1"/>
    </xf>
    <xf numFmtId="187" fontId="5" fillId="0" borderId="0" xfId="30" applyNumberFormat="1" applyFont="1" applyProtection="1"/>
    <xf numFmtId="3" fontId="5" fillId="0" borderId="8" xfId="30" applyNumberFormat="1" applyFont="1" applyBorder="1" applyProtection="1"/>
    <xf numFmtId="185" fontId="5" fillId="0" borderId="2" xfId="30" applyNumberFormat="1" applyFont="1" applyBorder="1" applyAlignment="1" applyProtection="1">
      <alignment horizontal="right" vertical="center"/>
    </xf>
    <xf numFmtId="185" fontId="5" fillId="0" borderId="2" xfId="30" applyNumberFormat="1" applyFont="1" applyBorder="1" applyAlignment="1" applyProtection="1">
      <alignment vertical="center"/>
    </xf>
    <xf numFmtId="3" fontId="5" fillId="0" borderId="3" xfId="30" applyNumberFormat="1" applyFont="1" applyBorder="1" applyProtection="1"/>
    <xf numFmtId="0" fontId="4" fillId="0" borderId="0" xfId="30" applyNumberFormat="1" applyFont="1" applyBorder="1" applyAlignment="1" applyProtection="1">
      <alignment vertical="center"/>
    </xf>
    <xf numFmtId="185" fontId="5" fillId="0" borderId="2" xfId="30" applyNumberFormat="1" applyFont="1" applyBorder="1" applyAlignment="1" applyProtection="1">
      <alignment horizontal="center" vertical="center"/>
    </xf>
    <xf numFmtId="4" fontId="5" fillId="0" borderId="0" xfId="30" applyNumberFormat="1" applyFont="1" applyBorder="1" applyAlignment="1" applyProtection="1">
      <alignment vertical="center"/>
    </xf>
    <xf numFmtId="4" fontId="5" fillId="0" borderId="0" xfId="30" applyNumberFormat="1" applyFont="1" applyBorder="1" applyAlignment="1" applyProtection="1">
      <alignment horizontal="right" vertical="center"/>
    </xf>
    <xf numFmtId="0" fontId="5" fillId="0" borderId="0" xfId="30" applyFont="1" applyBorder="1" applyAlignment="1" applyProtection="1">
      <alignment horizontal="right"/>
    </xf>
    <xf numFmtId="187" fontId="5" fillId="0" borderId="0" xfId="30" applyNumberFormat="1" applyFont="1" applyBorder="1" applyAlignment="1" applyProtection="1">
      <alignment vertical="center"/>
    </xf>
    <xf numFmtId="0" fontId="5" fillId="0" borderId="0" xfId="30" applyFont="1" applyBorder="1" applyAlignment="1" applyProtection="1">
      <alignment horizontal="centerContinuous" vertical="center"/>
    </xf>
    <xf numFmtId="0" fontId="29" fillId="0" borderId="0" xfId="30" applyFont="1" applyBorder="1" applyAlignment="1" applyProtection="1">
      <alignment vertical="center"/>
    </xf>
    <xf numFmtId="185" fontId="5" fillId="0" borderId="0" xfId="30" applyNumberFormat="1" applyFont="1" applyBorder="1" applyAlignment="1" applyProtection="1">
      <alignment horizontal="center" vertical="center"/>
    </xf>
    <xf numFmtId="0" fontId="2" fillId="0" borderId="0" xfId="30" applyProtection="1"/>
    <xf numFmtId="0" fontId="5" fillId="0" borderId="0" xfId="30" applyFont="1" applyBorder="1" applyAlignment="1" applyProtection="1">
      <alignment horizontal="right" vertical="top"/>
    </xf>
    <xf numFmtId="187" fontId="5" fillId="0" borderId="0" xfId="30" applyNumberFormat="1" applyFont="1" applyBorder="1" applyAlignment="1" applyProtection="1">
      <alignment horizontal="right" vertical="center"/>
    </xf>
    <xf numFmtId="0" fontId="5" fillId="0" borderId="0" xfId="30" applyFont="1" applyAlignment="1" applyProtection="1">
      <alignment horizontal="right"/>
    </xf>
    <xf numFmtId="185" fontId="5" fillId="0" borderId="0" xfId="30" applyNumberFormat="1" applyFont="1" applyBorder="1" applyAlignment="1" applyProtection="1">
      <alignment horizontal="left" vertical="center"/>
    </xf>
    <xf numFmtId="186" fontId="5" fillId="0" borderId="0" xfId="30" applyNumberFormat="1" applyFont="1" applyBorder="1" applyAlignment="1" applyProtection="1">
      <alignment vertical="center"/>
    </xf>
    <xf numFmtId="0" fontId="5" fillId="0" borderId="0" xfId="30" applyFont="1" applyAlignment="1" applyProtection="1">
      <alignment vertical="center"/>
    </xf>
    <xf numFmtId="2" fontId="5" fillId="0" borderId="0" xfId="30" applyNumberFormat="1" applyFont="1" applyBorder="1" applyAlignment="1" applyProtection="1">
      <alignment vertical="center"/>
    </xf>
    <xf numFmtId="0" fontId="29" fillId="0" borderId="2" xfId="30" applyFont="1" applyBorder="1" applyAlignment="1" applyProtection="1">
      <alignment vertical="center"/>
    </xf>
    <xf numFmtId="185" fontId="5" fillId="0" borderId="0" xfId="30" applyNumberFormat="1" applyFont="1" applyProtection="1"/>
    <xf numFmtId="188" fontId="5" fillId="0" borderId="0" xfId="30" applyNumberFormat="1" applyFont="1" applyBorder="1" applyAlignment="1" applyProtection="1">
      <alignment vertical="center"/>
    </xf>
    <xf numFmtId="0" fontId="29" fillId="0" borderId="5" xfId="30" applyFont="1" applyBorder="1" applyAlignment="1" applyProtection="1">
      <alignment vertical="center"/>
    </xf>
    <xf numFmtId="0" fontId="26" fillId="0" borderId="6" xfId="30" applyFont="1" applyBorder="1" applyAlignment="1" applyProtection="1">
      <alignment vertical="center"/>
    </xf>
    <xf numFmtId="0" fontId="26" fillId="0" borderId="5" xfId="30" applyFont="1" applyBorder="1" applyAlignment="1" applyProtection="1">
      <alignment vertical="center"/>
    </xf>
    <xf numFmtId="0" fontId="5" fillId="0" borderId="5" xfId="30" applyFont="1" applyBorder="1" applyAlignment="1" applyProtection="1">
      <alignment vertical="center"/>
    </xf>
    <xf numFmtId="0" fontId="5" fillId="0" borderId="0" xfId="30" applyNumberFormat="1" applyFont="1" applyBorder="1" applyAlignment="1" applyProtection="1">
      <alignment horizontal="right" vertical="center"/>
    </xf>
    <xf numFmtId="181" fontId="5" fillId="0" borderId="0" xfId="30" applyNumberFormat="1" applyFont="1" applyBorder="1" applyAlignment="1" applyProtection="1">
      <alignment vertical="center"/>
    </xf>
    <xf numFmtId="0" fontId="5" fillId="0" borderId="5" xfId="30" applyNumberFormat="1" applyFont="1" applyBorder="1" applyAlignment="1" applyProtection="1">
      <alignment horizontal="right" vertical="center"/>
    </xf>
    <xf numFmtId="189" fontId="5" fillId="0" borderId="0" xfId="30" applyNumberFormat="1" applyFont="1" applyBorder="1" applyProtection="1"/>
    <xf numFmtId="3" fontId="30" fillId="0" borderId="0" xfId="30" applyNumberFormat="1" applyFont="1" applyBorder="1" applyAlignment="1" applyProtection="1">
      <alignment horizontal="left" vertical="center"/>
    </xf>
    <xf numFmtId="0" fontId="5" fillId="0" borderId="5" xfId="30" applyNumberFormat="1" applyFont="1" applyBorder="1" applyAlignment="1" applyProtection="1">
      <alignment horizontal="left" vertical="center"/>
    </xf>
    <xf numFmtId="0" fontId="5" fillId="0" borderId="6" xfId="30" applyNumberFormat="1" applyFont="1" applyBorder="1" applyAlignment="1" applyProtection="1">
      <alignment horizontal="left" vertical="center"/>
    </xf>
    <xf numFmtId="0" fontId="5" fillId="0" borderId="0" xfId="30" applyFont="1" applyBorder="1" applyAlignment="1" applyProtection="1">
      <alignment vertical="top"/>
    </xf>
    <xf numFmtId="0" fontId="5" fillId="0" borderId="8" xfId="30" applyFont="1" applyBorder="1" applyAlignment="1" applyProtection="1">
      <alignment vertical="center"/>
    </xf>
    <xf numFmtId="181" fontId="5" fillId="0" borderId="6" xfId="30" applyNumberFormat="1" applyFont="1" applyBorder="1" applyAlignment="1" applyProtection="1">
      <alignment vertical="center"/>
    </xf>
    <xf numFmtId="0" fontId="3" fillId="0" borderId="0" xfId="30" applyFont="1" applyBorder="1" applyAlignment="1" applyProtection="1">
      <alignment horizontal="left" vertical="center"/>
    </xf>
    <xf numFmtId="183" fontId="5" fillId="0" borderId="0" xfId="30" applyNumberFormat="1" applyFont="1" applyBorder="1" applyAlignment="1" applyProtection="1">
      <alignment vertical="center"/>
    </xf>
    <xf numFmtId="0" fontId="2" fillId="0" borderId="1" xfId="1" applyFont="1" applyBorder="1" applyProtection="1"/>
    <xf numFmtId="0" fontId="2" fillId="0" borderId="2" xfId="1" applyFont="1" applyBorder="1" applyProtection="1"/>
    <xf numFmtId="0" fontId="2" fillId="0" borderId="3" xfId="1" applyFont="1" applyBorder="1" applyProtection="1"/>
    <xf numFmtId="0" fontId="3" fillId="0" borderId="4" xfId="1" applyFont="1" applyBorder="1" applyProtection="1"/>
    <xf numFmtId="0" fontId="4" fillId="0" borderId="0" xfId="1" applyFont="1" applyBorder="1" applyAlignment="1" applyProtection="1">
      <alignment horizontal="left" vertical="center"/>
    </xf>
    <xf numFmtId="0" fontId="2" fillId="0" borderId="0" xfId="1" applyFont="1" applyBorder="1" applyProtection="1"/>
    <xf numFmtId="0" fontId="5" fillId="0" borderId="5" xfId="1" applyFont="1" applyBorder="1" applyAlignment="1" applyProtection="1">
      <alignment horizontal="right" vertical="center"/>
    </xf>
    <xf numFmtId="0" fontId="5" fillId="0" borderId="4" xfId="1" applyFont="1" applyBorder="1" applyAlignment="1" applyProtection="1">
      <alignment horizontal="right" vertical="center"/>
    </xf>
    <xf numFmtId="0" fontId="3" fillId="0" borderId="0" xfId="1" applyFont="1" applyProtection="1"/>
    <xf numFmtId="0" fontId="3" fillId="0" borderId="5" xfId="1" applyFont="1" applyBorder="1" applyProtection="1"/>
    <xf numFmtId="0" fontId="6" fillId="0" borderId="0" xfId="1" applyFont="1" applyBorder="1" applyAlignment="1" applyProtection="1">
      <alignment horizontal="left" vertical="center"/>
    </xf>
    <xf numFmtId="0" fontId="3" fillId="0" borderId="5" xfId="1" applyFont="1" applyBorder="1" applyAlignment="1" applyProtection="1">
      <alignment vertical="center"/>
    </xf>
    <xf numFmtId="0" fontId="3" fillId="0" borderId="4" xfId="1" applyFont="1" applyBorder="1" applyAlignment="1" applyProtection="1">
      <alignment vertical="center"/>
    </xf>
    <xf numFmtId="0" fontId="5" fillId="0" borderId="5" xfId="1" applyFont="1" applyBorder="1" applyAlignment="1" applyProtection="1">
      <alignment vertical="center"/>
    </xf>
    <xf numFmtId="0" fontId="5" fillId="0" borderId="4" xfId="1" applyFont="1" applyBorder="1" applyAlignment="1" applyProtection="1">
      <alignment vertical="center"/>
    </xf>
    <xf numFmtId="0" fontId="5" fillId="0" borderId="2" xfId="1" applyFont="1" applyBorder="1" applyAlignment="1" applyProtection="1">
      <alignment horizontal="left" vertical="center"/>
    </xf>
    <xf numFmtId="0" fontId="5" fillId="0" borderId="2" xfId="1" applyFont="1" applyBorder="1" applyAlignment="1" applyProtection="1">
      <alignment vertical="center"/>
    </xf>
    <xf numFmtId="0" fontId="5" fillId="0" borderId="0" xfId="1" applyNumberFormat="1" applyFont="1" applyBorder="1" applyAlignment="1" applyProtection="1">
      <alignment horizontal="right" vertical="center"/>
    </xf>
    <xf numFmtId="0" fontId="5" fillId="0" borderId="5" xfId="1" applyNumberFormat="1" applyFont="1" applyBorder="1" applyAlignment="1" applyProtection="1">
      <alignment vertical="center"/>
    </xf>
    <xf numFmtId="0" fontId="5" fillId="0" borderId="4" xfId="1" applyNumberFormat="1" applyFont="1" applyBorder="1" applyAlignment="1" applyProtection="1">
      <alignment vertical="center"/>
    </xf>
    <xf numFmtId="0" fontId="5" fillId="0" borderId="0" xfId="1" applyFont="1" applyBorder="1" applyAlignment="1" applyProtection="1">
      <alignment horizontal="left" vertical="center" indent="1"/>
    </xf>
    <xf numFmtId="183" fontId="5" fillId="0" borderId="0" xfId="1" applyNumberFormat="1" applyFont="1" applyBorder="1" applyAlignment="1" applyProtection="1">
      <alignment horizontal="right" vertical="center"/>
    </xf>
    <xf numFmtId="0" fontId="26" fillId="0" borderId="4" xfId="1" applyFont="1" applyBorder="1" applyProtection="1"/>
    <xf numFmtId="0" fontId="26" fillId="0" borderId="0" xfId="1" applyFont="1" applyBorder="1" applyAlignment="1" applyProtection="1">
      <alignment horizontal="left" vertical="center"/>
    </xf>
    <xf numFmtId="183" fontId="26" fillId="0" borderId="0" xfId="1" applyNumberFormat="1" applyFont="1" applyBorder="1" applyAlignment="1" applyProtection="1">
      <alignment horizontal="right" vertical="center"/>
    </xf>
    <xf numFmtId="183" fontId="26" fillId="0" borderId="5" xfId="1" applyNumberFormat="1" applyFont="1" applyBorder="1" applyAlignment="1" applyProtection="1">
      <alignment horizontal="right" vertical="center"/>
    </xf>
    <xf numFmtId="183" fontId="26" fillId="0" borderId="4" xfId="1" applyNumberFormat="1" applyFont="1" applyBorder="1" applyAlignment="1" applyProtection="1">
      <alignment horizontal="right" vertical="center"/>
    </xf>
    <xf numFmtId="183" fontId="26" fillId="0" borderId="0" xfId="1" applyNumberFormat="1" applyFont="1" applyFill="1" applyBorder="1" applyAlignment="1" applyProtection="1">
      <alignment horizontal="right" vertical="center"/>
    </xf>
    <xf numFmtId="2" fontId="26" fillId="0" borderId="5" xfId="1" applyNumberFormat="1" applyFont="1" applyBorder="1" applyProtection="1"/>
    <xf numFmtId="0" fontId="26" fillId="0" borderId="0" xfId="1" applyFont="1" applyProtection="1"/>
    <xf numFmtId="183" fontId="5" fillId="0" borderId="5" xfId="1" applyNumberFormat="1" applyFont="1" applyBorder="1" applyAlignment="1" applyProtection="1">
      <alignment horizontal="right" vertical="center"/>
    </xf>
    <xf numFmtId="183" fontId="5" fillId="0" borderId="4" xfId="1" applyNumberFormat="1" applyFont="1" applyBorder="1" applyAlignment="1" applyProtection="1">
      <alignment horizontal="right" vertical="center"/>
    </xf>
    <xf numFmtId="183" fontId="5" fillId="0" borderId="0" xfId="1" applyNumberFormat="1" applyFont="1" applyFill="1" applyBorder="1" applyAlignment="1" applyProtection="1">
      <alignment horizontal="right" vertical="center"/>
    </xf>
    <xf numFmtId="2" fontId="5" fillId="0" borderId="5" xfId="1" applyNumberFormat="1" applyFont="1" applyBorder="1" applyProtection="1"/>
    <xf numFmtId="183" fontId="26" fillId="0" borderId="0" xfId="1" applyNumberFormat="1" applyFont="1" applyProtection="1"/>
    <xf numFmtId="183" fontId="5" fillId="0" borderId="0" xfId="1" applyNumberFormat="1" applyFont="1" applyProtection="1"/>
    <xf numFmtId="0" fontId="5" fillId="0" borderId="0" xfId="1" applyNumberFormat="1" applyFont="1" applyBorder="1" applyAlignment="1" applyProtection="1">
      <alignment horizontal="left" indent="1"/>
    </xf>
    <xf numFmtId="0" fontId="5" fillId="0" borderId="6" xfId="1" applyFont="1" applyBorder="1" applyAlignment="1" applyProtection="1">
      <alignment horizontal="left" vertical="center"/>
    </xf>
    <xf numFmtId="37" fontId="5" fillId="0" borderId="6" xfId="1" applyNumberFormat="1" applyFont="1" applyBorder="1" applyAlignment="1" applyProtection="1">
      <alignment vertical="center"/>
    </xf>
    <xf numFmtId="37" fontId="5" fillId="0" borderId="8" xfId="1" applyNumberFormat="1" applyFont="1" applyBorder="1" applyAlignment="1" applyProtection="1">
      <alignment vertical="center"/>
    </xf>
    <xf numFmtId="37" fontId="5" fillId="0" borderId="7" xfId="1" applyNumberFormat="1" applyFont="1" applyBorder="1" applyAlignment="1" applyProtection="1">
      <alignment vertical="center"/>
    </xf>
    <xf numFmtId="37" fontId="5" fillId="0" borderId="4" xfId="1" applyNumberFormat="1" applyFont="1" applyBorder="1" applyAlignment="1" applyProtection="1">
      <alignment vertical="center"/>
    </xf>
    <xf numFmtId="37" fontId="5" fillId="0" borderId="0" xfId="1" applyNumberFormat="1" applyFont="1" applyBorder="1" applyAlignment="1" applyProtection="1">
      <alignment vertical="center"/>
    </xf>
    <xf numFmtId="37" fontId="5" fillId="0" borderId="2" xfId="1" applyNumberFormat="1" applyFont="1" applyBorder="1" applyAlignment="1" applyProtection="1">
      <alignment vertical="center"/>
    </xf>
    <xf numFmtId="0" fontId="5" fillId="0" borderId="0" xfId="1" applyFont="1" applyAlignment="1" applyProtection="1">
      <alignment horizontal="left" vertical="center"/>
    </xf>
    <xf numFmtId="0" fontId="5" fillId="0" borderId="0" xfId="1" applyFont="1" applyAlignment="1" applyProtection="1">
      <alignment vertical="center"/>
    </xf>
    <xf numFmtId="0" fontId="2" fillId="0" borderId="0" xfId="1" applyFont="1" applyAlignment="1" applyProtection="1">
      <alignment vertical="center"/>
    </xf>
    <xf numFmtId="0" fontId="2" fillId="0" borderId="0" xfId="1" applyFont="1" applyBorder="1" applyAlignment="1" applyProtection="1">
      <alignment vertical="center"/>
    </xf>
    <xf numFmtId="37" fontId="2" fillId="0" borderId="0" xfId="1" applyNumberFormat="1" applyFont="1" applyBorder="1" applyAlignment="1" applyProtection="1">
      <alignment vertical="center"/>
    </xf>
    <xf numFmtId="0" fontId="2" fillId="0" borderId="4" xfId="1" applyFont="1" applyBorder="1" applyAlignment="1" applyProtection="1">
      <alignment vertical="center"/>
    </xf>
    <xf numFmtId="0" fontId="2" fillId="0" borderId="5" xfId="1" applyFont="1" applyBorder="1" applyProtection="1"/>
    <xf numFmtId="0" fontId="2" fillId="0" borderId="7" xfId="1" applyFont="1" applyBorder="1" applyProtection="1"/>
    <xf numFmtId="0" fontId="2" fillId="0" borderId="8" xfId="1" applyFont="1" applyBorder="1" applyProtection="1"/>
    <xf numFmtId="0" fontId="3" fillId="0" borderId="0" xfId="1" applyFont="1" applyBorder="1" applyProtection="1"/>
    <xf numFmtId="0" fontId="25" fillId="0" borderId="0" xfId="2" applyFont="1" applyBorder="1" applyAlignment="1" applyProtection="1">
      <alignment horizontal="right" vertical="center"/>
    </xf>
    <xf numFmtId="0" fontId="3" fillId="0" borderId="0" xfId="1" applyFont="1" applyAlignment="1" applyProtection="1">
      <alignment horizontal="right"/>
    </xf>
    <xf numFmtId="0" fontId="2" fillId="0" borderId="5" xfId="1" applyFont="1" applyBorder="1" applyAlignment="1" applyProtection="1">
      <alignment vertical="center"/>
    </xf>
    <xf numFmtId="0" fontId="29" fillId="0" borderId="6" xfId="1" applyFont="1" applyBorder="1" applyAlignment="1" applyProtection="1">
      <alignment horizontal="left" vertical="center"/>
    </xf>
    <xf numFmtId="0" fontId="3" fillId="0" borderId="6" xfId="1" applyFont="1" applyBorder="1" applyAlignment="1" applyProtection="1">
      <alignment vertical="center"/>
    </xf>
    <xf numFmtId="0" fontId="5" fillId="0" borderId="0" xfId="1" applyFont="1" applyBorder="1" applyAlignment="1" applyProtection="1">
      <alignment horizontal="fill" vertical="center"/>
    </xf>
    <xf numFmtId="0" fontId="5" fillId="0" borderId="5" xfId="1" applyFont="1" applyBorder="1" applyAlignment="1" applyProtection="1">
      <alignment horizontal="fill" vertical="center"/>
    </xf>
    <xf numFmtId="0" fontId="5" fillId="0" borderId="4" xfId="1" applyFont="1" applyBorder="1" applyAlignment="1" applyProtection="1">
      <alignment horizontal="fill" vertical="center"/>
    </xf>
    <xf numFmtId="0" fontId="5" fillId="0" borderId="2" xfId="1" applyFont="1" applyBorder="1" applyAlignment="1" applyProtection="1">
      <alignment horizontal="fill" vertical="center"/>
    </xf>
    <xf numFmtId="0" fontId="5" fillId="0" borderId="0" xfId="1" applyFont="1" applyAlignment="1" applyProtection="1">
      <alignment horizontal="fill"/>
    </xf>
    <xf numFmtId="0" fontId="5" fillId="0" borderId="5" xfId="1" applyNumberFormat="1" applyFont="1" applyBorder="1" applyAlignment="1" applyProtection="1">
      <alignment horizontal="right" vertical="top"/>
    </xf>
    <xf numFmtId="0" fontId="5" fillId="0" borderId="6" xfId="1" applyFont="1" applyBorder="1" applyAlignment="1" applyProtection="1">
      <alignment horizontal="fill" vertical="center"/>
    </xf>
    <xf numFmtId="0" fontId="5" fillId="0" borderId="0" xfId="1" applyFont="1" applyBorder="1" applyAlignment="1" applyProtection="1">
      <alignment horizontal="fill"/>
    </xf>
    <xf numFmtId="3" fontId="26" fillId="0" borderId="0" xfId="1" applyNumberFormat="1" applyFont="1" applyAlignment="1" applyProtection="1">
      <alignment horizontal="right"/>
    </xf>
    <xf numFmtId="183" fontId="5" fillId="0" borderId="5" xfId="1" applyNumberFormat="1" applyFont="1" applyFill="1" applyBorder="1" applyAlignment="1" applyProtection="1">
      <alignment horizontal="right" vertical="center"/>
    </xf>
    <xf numFmtId="3" fontId="5" fillId="0" borderId="0" xfId="1" applyNumberFormat="1" applyFont="1" applyAlignment="1" applyProtection="1">
      <alignment horizontal="right"/>
    </xf>
    <xf numFmtId="183" fontId="5" fillId="0" borderId="0" xfId="1" applyNumberFormat="1" applyFont="1" applyBorder="1" applyAlignment="1" applyProtection="1">
      <alignment horizontal="fill" vertical="center"/>
    </xf>
    <xf numFmtId="183" fontId="5" fillId="0" borderId="5" xfId="1" applyNumberFormat="1" applyFont="1" applyBorder="1" applyAlignment="1" applyProtection="1">
      <alignment horizontal="fill" vertical="center"/>
    </xf>
    <xf numFmtId="183" fontId="5" fillId="0" borderId="4" xfId="1" applyNumberFormat="1" applyFont="1" applyBorder="1" applyAlignment="1" applyProtection="1">
      <alignment horizontal="fill" vertical="center"/>
    </xf>
    <xf numFmtId="37" fontId="5" fillId="0" borderId="6" xfId="1" applyNumberFormat="1" applyFont="1" applyBorder="1" applyAlignment="1" applyProtection="1">
      <alignment horizontal="fill" vertical="center"/>
    </xf>
    <xf numFmtId="37" fontId="5" fillId="0" borderId="8" xfId="1" applyNumberFormat="1" applyFont="1" applyBorder="1" applyAlignment="1" applyProtection="1">
      <alignment horizontal="fill" vertical="center"/>
    </xf>
    <xf numFmtId="37" fontId="5" fillId="0" borderId="7" xfId="1" applyNumberFormat="1" applyFont="1" applyBorder="1" applyAlignment="1" applyProtection="1">
      <alignment horizontal="fill" vertical="center"/>
    </xf>
    <xf numFmtId="37" fontId="5" fillId="0" borderId="4" xfId="1" applyNumberFormat="1" applyFont="1" applyBorder="1" applyAlignment="1" applyProtection="1">
      <alignment horizontal="fill" vertical="center"/>
    </xf>
    <xf numFmtId="37" fontId="5" fillId="0" borderId="5" xfId="1" applyNumberFormat="1" applyFont="1" applyBorder="1" applyAlignment="1" applyProtection="1">
      <alignment horizontal="fill" vertical="center"/>
    </xf>
    <xf numFmtId="37" fontId="5" fillId="0" borderId="0" xfId="1" applyNumberFormat="1" applyFont="1" applyBorder="1" applyAlignment="1" applyProtection="1">
      <alignment horizontal="fill" vertical="center"/>
    </xf>
    <xf numFmtId="37" fontId="5" fillId="0" borderId="2" xfId="1" applyNumberFormat="1" applyFont="1" applyBorder="1" applyAlignment="1" applyProtection="1">
      <alignment horizontal="fill" vertical="center"/>
    </xf>
    <xf numFmtId="0" fontId="5" fillId="0" borderId="0" xfId="1" applyFont="1" applyBorder="1" applyAlignment="1" applyProtection="1">
      <alignment horizontal="left"/>
    </xf>
    <xf numFmtId="37" fontId="2" fillId="0" borderId="4" xfId="1" applyNumberFormat="1" applyFont="1" applyBorder="1" applyAlignment="1" applyProtection="1">
      <alignment vertical="center"/>
    </xf>
    <xf numFmtId="0" fontId="5" fillId="0" borderId="0" xfId="1" applyFont="1" applyBorder="1" applyProtection="1"/>
    <xf numFmtId="0" fontId="29" fillId="0" borderId="0" xfId="1" applyFont="1" applyBorder="1" applyAlignment="1" applyProtection="1">
      <alignment vertical="center"/>
    </xf>
    <xf numFmtId="0" fontId="3" fillId="0" borderId="0" xfId="1" applyFont="1" applyAlignment="1" applyProtection="1">
      <alignment vertical="center"/>
    </xf>
    <xf numFmtId="0" fontId="6" fillId="0" borderId="0" xfId="1" applyFont="1" applyBorder="1" applyAlignment="1" applyProtection="1">
      <alignment vertical="center"/>
    </xf>
    <xf numFmtId="0" fontId="28" fillId="0" borderId="0" xfId="1" applyFont="1" applyBorder="1" applyAlignment="1" applyProtection="1">
      <alignment horizontal="right" vertical="top" wrapText="1"/>
    </xf>
    <xf numFmtId="0" fontId="5" fillId="0" borderId="0" xfId="1" applyNumberFormat="1" applyFont="1" applyBorder="1" applyAlignment="1" applyProtection="1"/>
    <xf numFmtId="0" fontId="5" fillId="0" borderId="0" xfId="1" applyFont="1" applyBorder="1" applyAlignment="1" applyProtection="1"/>
    <xf numFmtId="0" fontId="5" fillId="0" borderId="8" xfId="1" applyFont="1" applyBorder="1" applyAlignment="1" applyProtection="1">
      <alignment vertical="center"/>
    </xf>
    <xf numFmtId="0" fontId="5" fillId="0" borderId="0" xfId="1" applyFont="1" applyBorder="1" applyAlignment="1" applyProtection="1">
      <alignment horizontal="centerContinuous"/>
    </xf>
    <xf numFmtId="0" fontId="5" fillId="0" borderId="0" xfId="1" applyFont="1" applyBorder="1" applyAlignment="1" applyProtection="1">
      <alignment horizontal="right"/>
    </xf>
    <xf numFmtId="185" fontId="5" fillId="0" borderId="6" xfId="1" applyNumberFormat="1" applyFont="1" applyBorder="1" applyAlignment="1" applyProtection="1">
      <alignment vertical="center"/>
    </xf>
    <xf numFmtId="3" fontId="5" fillId="0" borderId="5" xfId="1" applyNumberFormat="1" applyFont="1" applyBorder="1" applyProtection="1"/>
    <xf numFmtId="3" fontId="5" fillId="0" borderId="0" xfId="1" applyNumberFormat="1" applyFont="1" applyProtection="1"/>
    <xf numFmtId="185" fontId="5" fillId="0" borderId="0" xfId="1" applyNumberFormat="1" applyFont="1" applyBorder="1" applyAlignment="1" applyProtection="1">
      <alignment vertical="center"/>
    </xf>
    <xf numFmtId="3" fontId="5" fillId="0" borderId="0" xfId="1" applyNumberFormat="1" applyFont="1" applyBorder="1" applyAlignment="1" applyProtection="1">
      <alignment vertical="center"/>
    </xf>
    <xf numFmtId="0" fontId="5" fillId="0" borderId="0" xfId="1" applyFont="1" applyBorder="1" applyAlignment="1" applyProtection="1">
      <alignment horizontal="left" vertical="center" indent="2"/>
    </xf>
    <xf numFmtId="0" fontId="5" fillId="0" borderId="0" xfId="1" applyFont="1" applyBorder="1" applyAlignment="1" applyProtection="1">
      <alignment horizontal="left" vertical="center" indent="3"/>
    </xf>
    <xf numFmtId="3" fontId="5" fillId="0" borderId="0" xfId="52" applyNumberFormat="1" applyFont="1" applyFill="1" applyBorder="1" applyAlignment="1" applyProtection="1"/>
    <xf numFmtId="0" fontId="4" fillId="0" borderId="0" xfId="52" applyFont="1" applyBorder="1" applyAlignment="1" applyProtection="1"/>
    <xf numFmtId="0" fontId="4" fillId="0" borderId="0" xfId="52" applyNumberFormat="1" applyFont="1" applyBorder="1" applyAlignment="1" applyProtection="1"/>
    <xf numFmtId="0" fontId="6" fillId="0" borderId="0" xfId="52" applyNumberFormat="1" applyFont="1" applyBorder="1" applyAlignment="1" applyProtection="1"/>
    <xf numFmtId="3" fontId="26" fillId="0" borderId="0" xfId="52" applyNumberFormat="1" applyFont="1" applyBorder="1" applyAlignment="1" applyProtection="1">
      <alignment horizontal="left" vertical="center"/>
    </xf>
    <xf numFmtId="183" fontId="26" fillId="0" borderId="0" xfId="52" applyNumberFormat="1" applyFont="1" applyFill="1" applyBorder="1" applyAlignment="1" applyProtection="1">
      <alignment horizontal="right"/>
    </xf>
    <xf numFmtId="183" fontId="5" fillId="0" borderId="0" xfId="52" applyNumberFormat="1" applyFont="1" applyBorder="1" applyAlignment="1" applyProtection="1">
      <alignment horizontal="left"/>
    </xf>
    <xf numFmtId="183" fontId="5" fillId="0" borderId="0" xfId="52" applyNumberFormat="1" applyFont="1" applyFill="1" applyBorder="1" applyAlignment="1" applyProtection="1">
      <alignment horizontal="right"/>
    </xf>
    <xf numFmtId="183" fontId="5" fillId="0" borderId="0" xfId="52" applyNumberFormat="1" applyFont="1" applyBorder="1" applyAlignment="1" applyProtection="1">
      <alignment horizontal="left" indent="1"/>
    </xf>
    <xf numFmtId="183" fontId="5" fillId="0" borderId="0" xfId="52" applyNumberFormat="1" applyFont="1" applyBorder="1" applyAlignment="1" applyProtection="1">
      <alignment horizontal="left" indent="2"/>
    </xf>
    <xf numFmtId="0" fontId="2" fillId="0" borderId="4" xfId="1" applyFont="1" applyBorder="1" applyProtection="1"/>
    <xf numFmtId="0" fontId="32" fillId="0" borderId="0" xfId="1" quotePrefix="1" applyFont="1" applyAlignment="1" applyProtection="1">
      <alignment horizontal="left"/>
    </xf>
    <xf numFmtId="0" fontId="4" fillId="0" borderId="0" xfId="1" applyFont="1" applyBorder="1" applyAlignment="1" applyProtection="1">
      <alignment horizontal="left"/>
    </xf>
    <xf numFmtId="0" fontId="4" fillId="0" borderId="6" xfId="1" applyFont="1" applyBorder="1" applyAlignment="1" applyProtection="1">
      <alignment horizontal="left"/>
    </xf>
    <xf numFmtId="0" fontId="4" fillId="0" borderId="2" xfId="1" applyFont="1" applyBorder="1" applyAlignment="1" applyProtection="1">
      <alignment horizontal="left"/>
    </xf>
    <xf numFmtId="0" fontId="28" fillId="0" borderId="5" xfId="1" applyFont="1" applyBorder="1" applyAlignment="1" applyProtection="1">
      <alignment horizontal="center" wrapText="1"/>
    </xf>
    <xf numFmtId="0" fontId="28" fillId="0" borderId="4" xfId="1" applyFont="1" applyBorder="1" applyProtection="1"/>
    <xf numFmtId="0" fontId="28" fillId="0" borderId="0" xfId="1" applyFont="1" applyProtection="1"/>
    <xf numFmtId="0" fontId="28" fillId="0" borderId="5" xfId="1" applyFont="1" applyBorder="1" applyAlignment="1" applyProtection="1">
      <alignment horizontal="right"/>
    </xf>
    <xf numFmtId="0" fontId="28" fillId="0" borderId="5" xfId="1" applyFont="1" applyBorder="1" applyProtection="1"/>
    <xf numFmtId="0" fontId="2" fillId="0" borderId="2" xfId="1" applyFont="1" applyBorder="1" applyAlignment="1" applyProtection="1">
      <alignment vertical="center"/>
    </xf>
    <xf numFmtId="189" fontId="5" fillId="0" borderId="0" xfId="1" applyNumberFormat="1" applyFont="1" applyFill="1" applyBorder="1" applyAlignment="1" applyProtection="1">
      <alignment vertical="center"/>
    </xf>
    <xf numFmtId="189" fontId="5" fillId="0" borderId="0" xfId="1" applyNumberFormat="1" applyFont="1" applyFill="1" applyBorder="1" applyAlignment="1" applyProtection="1">
      <alignment horizontal="right" vertical="center"/>
    </xf>
    <xf numFmtId="189" fontId="5" fillId="0" borderId="5" xfId="1" applyNumberFormat="1" applyFont="1" applyFill="1" applyBorder="1" applyAlignment="1" applyProtection="1">
      <alignment horizontal="right" vertical="center"/>
    </xf>
    <xf numFmtId="190" fontId="5" fillId="0" borderId="0" xfId="1" applyNumberFormat="1" applyFont="1" applyFill="1" applyBorder="1" applyAlignment="1" applyProtection="1">
      <alignment horizontal="right" vertical="center"/>
    </xf>
    <xf numFmtId="189" fontId="5" fillId="0" borderId="5" xfId="1" applyNumberFormat="1" applyFont="1" applyFill="1" applyBorder="1" applyAlignment="1" applyProtection="1">
      <alignment vertical="center"/>
    </xf>
    <xf numFmtId="189" fontId="5" fillId="0" borderId="0" xfId="1" applyNumberFormat="1" applyFont="1" applyFill="1" applyBorder="1" applyAlignment="1" applyProtection="1">
      <alignment horizontal="left" vertical="center"/>
    </xf>
    <xf numFmtId="0" fontId="5" fillId="0" borderId="0" xfId="1" applyFont="1" applyBorder="1" applyAlignment="1" applyProtection="1">
      <alignment wrapText="1"/>
    </xf>
    <xf numFmtId="0" fontId="5" fillId="0" borderId="0" xfId="1" applyFont="1" applyBorder="1" applyAlignment="1" applyProtection="1">
      <alignment horizontal="center" vertical="center" wrapText="1"/>
    </xf>
    <xf numFmtId="0" fontId="28" fillId="0" borderId="5" xfId="1" applyFont="1" applyBorder="1" applyAlignment="1" applyProtection="1">
      <alignment horizontal="right" vertical="top" wrapText="1"/>
    </xf>
    <xf numFmtId="0" fontId="5" fillId="0" borderId="0" xfId="1" applyFont="1" applyBorder="1" applyAlignment="1" applyProtection="1">
      <alignment vertical="top" wrapText="1"/>
    </xf>
    <xf numFmtId="0" fontId="28" fillId="0" borderId="5" xfId="1" applyFont="1" applyBorder="1" applyAlignment="1" applyProtection="1">
      <alignment horizontal="right" vertical="top"/>
    </xf>
    <xf numFmtId="3" fontId="5" fillId="0" borderId="0" xfId="1" applyNumberFormat="1" applyFont="1" applyFill="1" applyBorder="1" applyAlignment="1" applyProtection="1">
      <alignment horizontal="right" vertical="center"/>
    </xf>
    <xf numFmtId="3" fontId="2" fillId="0" borderId="0" xfId="1" applyNumberFormat="1" applyFont="1" applyBorder="1" applyAlignment="1" applyProtection="1">
      <alignment vertical="center"/>
    </xf>
    <xf numFmtId="3" fontId="5" fillId="0" borderId="5" xfId="1" applyNumberFormat="1" applyFont="1" applyFill="1" applyBorder="1" applyAlignment="1" applyProtection="1">
      <alignment horizontal="right" vertical="center"/>
    </xf>
    <xf numFmtId="3" fontId="2" fillId="0" borderId="5" xfId="1" applyNumberFormat="1" applyFont="1" applyBorder="1" applyAlignment="1" applyProtection="1">
      <alignment vertical="center"/>
    </xf>
    <xf numFmtId="0" fontId="2" fillId="0" borderId="6" xfId="1" applyFont="1" applyBorder="1" applyAlignment="1" applyProtection="1">
      <alignment vertical="center"/>
    </xf>
    <xf numFmtId="0" fontId="5" fillId="0" borderId="0" xfId="1" applyNumberFormat="1" applyFont="1" applyFill="1" applyBorder="1" applyAlignment="1" applyProtection="1">
      <alignment horizontal="left" vertical="center"/>
    </xf>
    <xf numFmtId="0" fontId="2" fillId="0" borderId="7" xfId="1" applyFont="1" applyBorder="1" applyAlignment="1" applyProtection="1">
      <alignment vertical="center"/>
    </xf>
    <xf numFmtId="0" fontId="2" fillId="0" borderId="8" xfId="1" applyFont="1" applyBorder="1" applyAlignment="1" applyProtection="1">
      <alignment vertical="center"/>
    </xf>
    <xf numFmtId="49" fontId="34" fillId="2" borderId="0" xfId="54" applyNumberFormat="1" applyFont="1" applyFill="1" applyAlignment="1" applyProtection="1">
      <alignment horizontal="left" vertical="top"/>
    </xf>
    <xf numFmtId="0" fontId="34" fillId="2" borderId="0" xfId="54" applyFont="1" applyFill="1" applyAlignment="1" applyProtection="1">
      <alignment horizontal="left" vertical="top"/>
    </xf>
    <xf numFmtId="0" fontId="34" fillId="2" borderId="0" xfId="54" applyFont="1" applyFill="1" applyProtection="1"/>
    <xf numFmtId="0" fontId="3" fillId="2" borderId="0" xfId="54" applyFont="1" applyFill="1" applyAlignment="1" applyProtection="1">
      <alignment horizontal="left" vertical="top"/>
    </xf>
    <xf numFmtId="49" fontId="3" fillId="2" borderId="0" xfId="54" applyNumberFormat="1" applyFont="1" applyFill="1" applyAlignment="1" applyProtection="1">
      <alignment horizontal="left" vertical="top"/>
    </xf>
    <xf numFmtId="49" fontId="36" fillId="2" borderId="0" xfId="55" applyNumberFormat="1" applyFont="1" applyFill="1" applyAlignment="1" applyProtection="1">
      <alignment horizontal="left" vertical="top"/>
    </xf>
    <xf numFmtId="0" fontId="3" fillId="2" borderId="0" xfId="55" applyFont="1" applyFill="1" applyAlignment="1" applyProtection="1">
      <alignment horizontal="left" vertical="top" wrapText="1"/>
    </xf>
    <xf numFmtId="49" fontId="36" fillId="2" borderId="0" xfId="2" applyNumberFormat="1" applyFont="1" applyFill="1" applyAlignment="1" applyProtection="1">
      <alignment horizontal="left" vertical="top"/>
    </xf>
    <xf numFmtId="0" fontId="3" fillId="2" borderId="0" xfId="2" applyFont="1" applyFill="1" applyAlignment="1" applyProtection="1">
      <alignment horizontal="left" vertical="top" wrapText="1"/>
    </xf>
    <xf numFmtId="0" fontId="34" fillId="2" borderId="0" xfId="51" applyFont="1" applyFill="1" applyProtection="1"/>
    <xf numFmtId="0" fontId="34" fillId="2" borderId="0" xfId="56" applyFont="1" applyFill="1" applyProtection="1"/>
    <xf numFmtId="49" fontId="36" fillId="2" borderId="0" xfId="57" applyNumberFormat="1" applyFont="1" applyFill="1" applyAlignment="1" applyProtection="1">
      <alignment horizontal="left" vertical="top"/>
    </xf>
    <xf numFmtId="0" fontId="3" fillId="2" borderId="0" xfId="57" applyFont="1" applyFill="1" applyAlignment="1" applyProtection="1">
      <alignment horizontal="left" vertical="top" wrapText="1"/>
    </xf>
    <xf numFmtId="0" fontId="39" fillId="0" borderId="0" xfId="31" applyFont="1" applyProtection="1"/>
    <xf numFmtId="0" fontId="40" fillId="0" borderId="0" xfId="80" applyFont="1" applyAlignment="1" applyProtection="1">
      <alignment horizontal="left"/>
    </xf>
    <xf numFmtId="0" fontId="25" fillId="0" borderId="0" xfId="79" applyFont="1" applyAlignment="1" applyProtection="1">
      <alignment horizontal="right" vertical="center"/>
    </xf>
    <xf numFmtId="0" fontId="31" fillId="0" borderId="0" xfId="1" applyFont="1" applyFill="1" applyProtection="1"/>
    <xf numFmtId="0" fontId="25" fillId="0" borderId="0" xfId="79" applyFont="1" applyBorder="1" applyAlignment="1" applyProtection="1">
      <alignment horizontal="right" vertical="center"/>
    </xf>
    <xf numFmtId="0" fontId="3" fillId="0" borderId="0" xfId="1" applyFont="1" applyBorder="1" applyAlignment="1" applyProtection="1">
      <alignment horizontal="right"/>
    </xf>
    <xf numFmtId="0" fontId="26" fillId="0" borderId="0" xfId="1" applyFont="1" applyBorder="1" applyAlignment="1" applyProtection="1">
      <alignment horizontal="left"/>
    </xf>
    <xf numFmtId="3" fontId="26" fillId="0" borderId="0" xfId="1" applyNumberFormat="1" applyFont="1" applyBorder="1" applyAlignment="1" applyProtection="1">
      <alignment horizontal="right"/>
    </xf>
    <xf numFmtId="0" fontId="26" fillId="0" borderId="0" xfId="1" applyFont="1" applyBorder="1" applyProtection="1"/>
    <xf numFmtId="3" fontId="5" fillId="0" borderId="0" xfId="1" applyNumberFormat="1" applyFont="1" applyBorder="1" applyAlignment="1" applyProtection="1">
      <alignment horizontal="right"/>
    </xf>
    <xf numFmtId="49" fontId="29" fillId="2" borderId="0" xfId="79" applyNumberFormat="1" applyFont="1" applyFill="1" applyAlignment="1" applyProtection="1">
      <alignment horizontal="left" vertical="top"/>
    </xf>
    <xf numFmtId="0" fontId="5" fillId="0" borderId="0" xfId="0" applyFont="1" applyAlignment="1" applyProtection="1">
      <alignment horizontal="left" vertical="center"/>
    </xf>
    <xf numFmtId="0" fontId="0" fillId="0" borderId="0" xfId="0" applyProtection="1"/>
    <xf numFmtId="0" fontId="5" fillId="0" borderId="0" xfId="30" applyNumberFormat="1" applyFont="1" applyBorder="1" applyAlignment="1" applyProtection="1">
      <alignment vertical="center"/>
    </xf>
    <xf numFmtId="0" fontId="5" fillId="0" borderId="0" xfId="30" applyFont="1" applyBorder="1" applyAlignment="1" applyProtection="1">
      <alignment horizontal="right" vertical="top" wrapText="1"/>
    </xf>
    <xf numFmtId="0" fontId="5" fillId="0" borderId="0" xfId="30" applyNumberFormat="1" applyFont="1" applyBorder="1" applyAlignment="1" applyProtection="1">
      <alignment horizontal="right" vertical="top" wrapText="1"/>
    </xf>
    <xf numFmtId="0" fontId="5" fillId="0" borderId="0" xfId="30" applyFont="1" applyBorder="1" applyAlignment="1" applyProtection="1">
      <alignment vertical="center"/>
    </xf>
    <xf numFmtId="0" fontId="5" fillId="0" borderId="0" xfId="30" applyFont="1" applyBorder="1" applyAlignment="1" applyProtection="1">
      <alignment horizontal="right" vertical="center" wrapText="1"/>
    </xf>
    <xf numFmtId="0" fontId="5" fillId="0" borderId="0" xfId="1" applyNumberFormat="1" applyFont="1" applyBorder="1" applyAlignment="1" applyProtection="1">
      <alignment vertical="center"/>
    </xf>
    <xf numFmtId="0" fontId="5" fillId="0" borderId="0" xfId="1" applyFont="1" applyBorder="1" applyAlignment="1" applyProtection="1">
      <alignment vertical="center"/>
    </xf>
    <xf numFmtId="0" fontId="5" fillId="0" borderId="0" xfId="1" applyFont="1" applyBorder="1" applyAlignment="1" applyProtection="1">
      <alignment horizontal="right" vertical="top" wrapText="1"/>
    </xf>
    <xf numFmtId="0" fontId="5" fillId="0" borderId="0" xfId="1" applyFont="1" applyBorder="1" applyAlignment="1" applyProtection="1">
      <alignment horizontal="right" vertical="top"/>
    </xf>
    <xf numFmtId="0" fontId="5" fillId="0" borderId="0" xfId="1" applyFont="1" applyBorder="1" applyAlignment="1" applyProtection="1">
      <alignment horizontal="right" vertical="center" wrapText="1"/>
    </xf>
    <xf numFmtId="0" fontId="5" fillId="0" borderId="0" xfId="48" applyNumberFormat="1" applyFont="1" applyBorder="1" applyAlignment="1" applyProtection="1">
      <alignment horizontal="left" vertical="center"/>
    </xf>
    <xf numFmtId="0" fontId="5" fillId="0" borderId="0" xfId="1" applyNumberFormat="1" applyFont="1" applyBorder="1" applyAlignment="1" applyProtection="1">
      <alignment horizontal="right" vertical="top"/>
    </xf>
    <xf numFmtId="0" fontId="5" fillId="0" borderId="0" xfId="30" applyNumberFormat="1" applyFont="1" applyBorder="1" applyAlignment="1" applyProtection="1">
      <alignment vertical="center"/>
    </xf>
    <xf numFmtId="0" fontId="5" fillId="0" borderId="0" xfId="30" applyFont="1" applyBorder="1" applyAlignment="1" applyProtection="1">
      <alignment horizontal="center" vertical="center" wrapText="1"/>
    </xf>
    <xf numFmtId="0" fontId="5" fillId="0" borderId="6" xfId="30" applyFont="1" applyBorder="1" applyAlignment="1" applyProtection="1">
      <alignment horizontal="center" vertical="center" wrapText="1"/>
    </xf>
    <xf numFmtId="0" fontId="5" fillId="0" borderId="0" xfId="30" applyFont="1" applyBorder="1" applyAlignment="1" applyProtection="1">
      <alignment horizontal="right" vertical="center" wrapText="1"/>
    </xf>
    <xf numFmtId="0" fontId="5" fillId="0" borderId="0" xfId="30" applyFont="1" applyBorder="1" applyAlignment="1" applyProtection="1">
      <alignment horizontal="right" vertical="top" wrapText="1"/>
    </xf>
    <xf numFmtId="0" fontId="5" fillId="0" borderId="0" xfId="30" applyFont="1" applyBorder="1" applyAlignment="1" applyProtection="1">
      <alignment vertical="center"/>
    </xf>
    <xf numFmtId="0" fontId="5" fillId="0" borderId="6" xfId="30" applyFont="1" applyBorder="1" applyAlignment="1" applyProtection="1">
      <alignment horizontal="center" vertical="center"/>
    </xf>
    <xf numFmtId="0" fontId="5" fillId="0" borderId="0" xfId="30" applyNumberFormat="1" applyFont="1" applyBorder="1" applyAlignment="1" applyProtection="1">
      <alignment horizontal="right" vertical="top" wrapText="1"/>
    </xf>
    <xf numFmtId="0" fontId="5" fillId="0" borderId="0" xfId="30" applyFont="1" applyBorder="1" applyAlignment="1" applyProtection="1">
      <alignment horizontal="right" wrapText="1"/>
    </xf>
    <xf numFmtId="185" fontId="5" fillId="0" borderId="6" xfId="30" applyNumberFormat="1" applyFont="1" applyBorder="1" applyAlignment="1" applyProtection="1">
      <alignment horizontal="center" vertical="center"/>
    </xf>
    <xf numFmtId="0" fontId="5" fillId="0" borderId="0" xfId="1" applyNumberFormat="1" applyFont="1" applyBorder="1" applyAlignment="1" applyProtection="1">
      <alignment vertical="center"/>
    </xf>
    <xf numFmtId="0" fontId="5" fillId="0" borderId="0" xfId="1" applyFont="1" applyBorder="1" applyAlignment="1" applyProtection="1">
      <alignment vertical="center"/>
    </xf>
    <xf numFmtId="0" fontId="5" fillId="0" borderId="0" xfId="1" applyFont="1" applyBorder="1" applyAlignment="1" applyProtection="1">
      <alignment horizontal="right" vertical="center" wrapText="1"/>
    </xf>
    <xf numFmtId="0" fontId="5" fillId="0" borderId="0" xfId="1" applyFont="1" applyBorder="1" applyAlignment="1" applyProtection="1">
      <alignment horizontal="center" vertical="top" wrapText="1"/>
    </xf>
    <xf numFmtId="0" fontId="5" fillId="0" borderId="0" xfId="1" applyFont="1" applyBorder="1" applyAlignment="1" applyProtection="1">
      <alignment horizontal="center" vertical="top"/>
    </xf>
    <xf numFmtId="0" fontId="5" fillId="0" borderId="6" xfId="1" applyFont="1" applyBorder="1" applyAlignment="1" applyProtection="1">
      <alignment horizontal="center" vertical="top"/>
    </xf>
    <xf numFmtId="0" fontId="5" fillId="0" borderId="6" xfId="1" applyFont="1" applyBorder="1" applyAlignment="1" applyProtection="1">
      <alignment horizontal="center" vertical="top" wrapText="1"/>
    </xf>
    <xf numFmtId="0" fontId="5" fillId="0" borderId="0" xfId="1" applyFont="1" applyBorder="1" applyAlignment="1" applyProtection="1">
      <alignment horizontal="right" vertical="top" wrapText="1"/>
    </xf>
    <xf numFmtId="0" fontId="5" fillId="0" borderId="0" xfId="1" applyFont="1" applyBorder="1" applyAlignment="1" applyProtection="1">
      <alignment horizontal="right" vertical="top"/>
    </xf>
    <xf numFmtId="0" fontId="5" fillId="0" borderId="6" xfId="1" applyFont="1" applyBorder="1" applyAlignment="1" applyProtection="1">
      <alignment horizontal="center" vertical="center" wrapText="1"/>
    </xf>
    <xf numFmtId="0" fontId="5" fillId="0" borderId="0" xfId="1" applyNumberFormat="1" applyFont="1" applyBorder="1" applyAlignment="1" applyProtection="1">
      <alignment horizontal="right" vertical="top" wrapText="1"/>
    </xf>
    <xf numFmtId="0" fontId="5" fillId="0" borderId="6" xfId="30" applyNumberFormat="1" applyFont="1" applyBorder="1" applyAlignment="1" applyProtection="1">
      <alignment horizontal="center" vertical="center"/>
    </xf>
    <xf numFmtId="0" fontId="5" fillId="0" borderId="0" xfId="48" applyFont="1" applyBorder="1" applyAlignment="1" applyProtection="1">
      <alignment horizontal="right" vertical="top" wrapText="1"/>
    </xf>
    <xf numFmtId="0" fontId="5" fillId="0" borderId="0" xfId="48" applyNumberFormat="1" applyFont="1" applyBorder="1" applyAlignment="1" applyProtection="1">
      <alignment horizontal="left" vertical="center"/>
    </xf>
    <xf numFmtId="0" fontId="5" fillId="0" borderId="6" xfId="48" applyFont="1" applyBorder="1" applyAlignment="1" applyProtection="1">
      <alignment horizontal="center" vertical="center"/>
    </xf>
    <xf numFmtId="0" fontId="5" fillId="0" borderId="0" xfId="1" applyNumberFormat="1" applyFont="1" applyBorder="1" applyAlignment="1" applyProtection="1">
      <alignment horizontal="right" vertical="top"/>
    </xf>
    <xf numFmtId="0" fontId="5" fillId="0" borderId="6" xfId="1" applyFont="1" applyBorder="1" applyAlignment="1" applyProtection="1">
      <alignment horizontal="center" vertical="center"/>
    </xf>
    <xf numFmtId="0" fontId="5" fillId="0" borderId="2" xfId="1" applyFont="1" applyBorder="1" applyAlignment="1" applyProtection="1">
      <alignment horizontal="right" vertical="center" wrapText="1"/>
    </xf>
    <xf numFmtId="3" fontId="5" fillId="0" borderId="0" xfId="1" applyNumberFormat="1" applyFont="1" applyFill="1" applyBorder="1" applyAlignment="1" applyProtection="1">
      <alignment vertical="center"/>
    </xf>
  </cellXfs>
  <cellStyles count="81">
    <cellStyle name="          _x000d__x000a_386grabber=VGA.3GR_x000d__x000a_" xfId="3"/>
    <cellStyle name="Base 0 dec" xfId="4"/>
    <cellStyle name="Base 1 dec" xfId="5"/>
    <cellStyle name="Base 2 dec" xfId="6"/>
    <cellStyle name="Capitulo" xfId="7"/>
    <cellStyle name="Dec(1)" xfId="8"/>
    <cellStyle name="Dec(2)" xfId="9"/>
    <cellStyle name="Decimal 0, derecha" xfId="10"/>
    <cellStyle name="Decimal 2, derecha" xfId="11"/>
    <cellStyle name="Descripciones" xfId="12"/>
    <cellStyle name="Enc. der" xfId="13"/>
    <cellStyle name="Enc. izq" xfId="14"/>
    <cellStyle name="Encabezado" xfId="15"/>
    <cellStyle name="entero" xfId="16"/>
    <cellStyle name="Etiqueta" xfId="17"/>
    <cellStyle name="Euro" xfId="18"/>
    <cellStyle name="Euro 2" xfId="58"/>
    <cellStyle name="Hipervínculo" xfId="79" builtinId="8"/>
    <cellStyle name="Hipervínculo 2" xfId="19"/>
    <cellStyle name="Hipervínculo 2 2" xfId="20"/>
    <cellStyle name="Hipervínculo 2 2 2" xfId="57"/>
    <cellStyle name="Hipervínculo 2 3" xfId="55"/>
    <cellStyle name="Hipervínculo 3" xfId="21"/>
    <cellStyle name="Hipervínculo 4" xfId="2"/>
    <cellStyle name="Hipervínculo 5" xfId="49"/>
    <cellStyle name="Hipervínculo_C12" xfId="80"/>
    <cellStyle name="Linea horizontal" xfId="22"/>
    <cellStyle name="Linea Inferior" xfId="23"/>
    <cellStyle name="Linea Superior" xfId="24"/>
    <cellStyle name="Linea Tipo" xfId="25"/>
    <cellStyle name="Miles" xfId="26"/>
    <cellStyle name="Miles 1 dec" xfId="27"/>
    <cellStyle name="miles_11. Industria" xfId="59"/>
    <cellStyle name="Millares 2" xfId="28"/>
    <cellStyle name="Millares 2 2" xfId="60"/>
    <cellStyle name="Millares 3" xfId="29"/>
    <cellStyle name="Moneda 2" xfId="61"/>
    <cellStyle name="Normal" xfId="0" builtinId="0"/>
    <cellStyle name="Normal 10" xfId="48"/>
    <cellStyle name="Normal 10 2" xfId="62"/>
    <cellStyle name="Normal 11" xfId="50"/>
    <cellStyle name="Normal 11 2" xfId="63"/>
    <cellStyle name="Normal 12" xfId="53"/>
    <cellStyle name="Normal 2" xfId="30"/>
    <cellStyle name="Normal 2 2" xfId="31"/>
    <cellStyle name="Normal 2 3" xfId="64"/>
    <cellStyle name="Normal 2 4" xfId="65"/>
    <cellStyle name="Normal 2_cap 13" xfId="66"/>
    <cellStyle name="Normal 3" xfId="32"/>
    <cellStyle name="Normal 3 2" xfId="67"/>
    <cellStyle name="Normal 3 2 2" xfId="68"/>
    <cellStyle name="Normal 3 3" xfId="69"/>
    <cellStyle name="Normal 3_C05" xfId="70"/>
    <cellStyle name="Normal 4" xfId="33"/>
    <cellStyle name="Normal 4 10" xfId="71"/>
    <cellStyle name="Normal 4 2" xfId="72"/>
    <cellStyle name="Normal 5" xfId="1"/>
    <cellStyle name="Normal 5 2" xfId="34"/>
    <cellStyle name="Normal 5 2 2" xfId="73"/>
    <cellStyle name="Normal 5 2 3" xfId="54"/>
    <cellStyle name="Normal 5 3" xfId="74"/>
    <cellStyle name="Normal 6" xfId="35"/>
    <cellStyle name="Normal 6 2" xfId="75"/>
    <cellStyle name="Normal 6 2 2" xfId="56"/>
    <cellStyle name="Normal 7" xfId="36"/>
    <cellStyle name="Normal 8" xfId="46"/>
    <cellStyle name="Normal 8 2" xfId="76"/>
    <cellStyle name="Normal 9" xfId="47"/>
    <cellStyle name="Normal 9 2" xfId="51"/>
    <cellStyle name="Normal_Libro2" xfId="52"/>
    <cellStyle name="Notas 2" xfId="77"/>
    <cellStyle name="Notas 3" xfId="78"/>
    <cellStyle name="Num. cuadro" xfId="37"/>
    <cellStyle name="Numero" xfId="38"/>
    <cellStyle name="Pie" xfId="39"/>
    <cellStyle name="Pies" xfId="40"/>
    <cellStyle name="sangria_n1" xfId="41"/>
    <cellStyle name="Texto, derecha" xfId="42"/>
    <cellStyle name="Texto, izquierda" xfId="43"/>
    <cellStyle name="Titulo" xfId="44"/>
    <cellStyle name="Titulo_10" xfId="45"/>
  </cellStyles>
  <dxfs count="0"/>
  <tableStyles count="0" defaultTableStyle="TableStyleMedium9" defaultPivotStyle="PivotStyleLight16"/>
  <colors>
    <mruColors>
      <color rgb="FF00008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layout/>
      <c:spPr>
        <a:noFill/>
        <a:ln w="25400">
          <a:noFill/>
        </a:ln>
      </c:spPr>
      <c:txPr>
        <a:bodyPr/>
        <a:lstStyle/>
        <a:p>
          <a:pPr>
            <a:defRPr sz="1000" b="1" i="0" u="none" strike="noStrike" baseline="0">
              <a:solidFill>
                <a:srgbClr val="000000"/>
              </a:solidFill>
              <a:latin typeface="Arial"/>
              <a:ea typeface="Arial"/>
              <a:cs typeface="Arial"/>
            </a:defRPr>
          </a:pPr>
          <a:endParaRPr lang="es-MX"/>
        </a:p>
      </c:txPr>
    </c:title>
    <c:view3D>
      <c:perspective val="0"/>
    </c:view3D>
    <c:plotArea>
      <c:layout>
        <c:manualLayout>
          <c:layoutTarget val="inner"/>
          <c:xMode val="edge"/>
          <c:yMode val="edge"/>
          <c:x val="0.44050104384133465"/>
          <c:y val="0"/>
          <c:w val="3.1315240083507452E-2"/>
          <c:h val="0"/>
        </c:manualLayout>
      </c:layout>
      <c:pie3DChart>
        <c:varyColors val="1"/>
        <c:ser>
          <c:idx val="0"/>
          <c:order val="0"/>
          <c:spPr>
            <a:solidFill>
              <a:srgbClr val="9999FF"/>
            </a:solidFill>
            <a:ln w="12700">
              <a:solidFill>
                <a:srgbClr val="000000"/>
              </a:solidFill>
              <a:prstDash val="solid"/>
            </a:ln>
          </c:spPr>
          <c:dLbls>
            <c:dLbl>
              <c:idx val="5"/>
              <c:dLblPos val="bestFit"/>
              <c:showVal val="1"/>
            </c:dLbl>
            <c:numFmt formatCode="#,##0.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dLblPos val="outEnd"/>
            <c:showVal val="1"/>
          </c:dLbls>
          <c:val>
            <c:numLit>
              <c:formatCode>General</c:formatCode>
              <c:ptCount val="1"/>
              <c:pt idx="0">
                <c:v>0</c:v>
              </c:pt>
            </c:numLit>
          </c:val>
        </c:ser>
        <c:dLbls>
          <c:showPercent val="1"/>
        </c:dLbls>
      </c:pie3DChart>
      <c:spPr>
        <a:noFill/>
        <a:ln w="25400">
          <a:noFill/>
        </a:ln>
      </c:spPr>
    </c:plotArea>
    <c:legend>
      <c:legendPos val="r"/>
      <c:layout>
        <c:manualLayout>
          <c:xMode val="edge"/>
          <c:yMode val="edge"/>
          <c:x val="0.83089770354906289"/>
          <c:y val="0"/>
          <c:w val="5.6367432150313528E-2"/>
          <c:h val="0"/>
        </c:manualLayout>
      </c:layout>
      <c:spPr>
        <a:solidFill>
          <a:srgbClr val="FFFFFF"/>
        </a:solidFill>
        <a:ln w="3175">
          <a:solidFill>
            <a:srgbClr val="000000"/>
          </a:solidFill>
          <a:prstDash val="solid"/>
        </a:ln>
      </c:spPr>
      <c:txPr>
        <a:bodyPr/>
        <a:lstStyle/>
        <a:p>
          <a:pPr rtl="0">
            <a:defRPr sz="920" b="0" i="0" u="none" strike="noStrike" baseline="0">
              <a:solidFill>
                <a:srgbClr val="000000"/>
              </a:solidFill>
              <a:latin typeface="Arial"/>
              <a:ea typeface="Arial"/>
              <a:cs typeface="Arial"/>
            </a:defRPr>
          </a:pPr>
          <a:endParaRPr lang="es-MX"/>
        </a:p>
      </c:txPr>
    </c:legend>
    <c:plotVisOnly val="1"/>
    <c:dispBlanksAs val="zero"/>
  </c:chart>
  <c:spPr>
    <a:no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Página &amp;P</c:oddFooter>
    </c:headerFooter>
    <c:pageMargins b="1" l="0.75000000000000233" r="0.75000000000000233" t="1" header="0.511811024" footer="0.51181102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title>
      <c:spPr>
        <a:noFill/>
        <a:ln w="25400">
          <a:noFill/>
        </a:ln>
      </c:spPr>
      <c:txPr>
        <a:bodyPr/>
        <a:lstStyle/>
        <a:p>
          <a:pPr>
            <a:defRPr sz="1000" b="1" i="0" u="none" strike="noStrike" baseline="0">
              <a:solidFill>
                <a:srgbClr val="000000"/>
              </a:solidFill>
              <a:latin typeface="Arial"/>
              <a:ea typeface="Arial"/>
              <a:cs typeface="Arial"/>
            </a:defRPr>
          </a:pPr>
          <a:endParaRPr lang="es-MX"/>
        </a:p>
      </c:txPr>
    </c:title>
    <c:view3D>
      <c:perspective val="0"/>
    </c:view3D>
    <c:plotArea>
      <c:layout/>
      <c:pie3DChart>
        <c:varyColors val="1"/>
        <c:ser>
          <c:idx val="0"/>
          <c:order val="0"/>
          <c:spPr>
            <a:solidFill>
              <a:srgbClr val="9999FF"/>
            </a:solidFill>
            <a:ln w="12700">
              <a:solidFill>
                <a:srgbClr val="000000"/>
              </a:solidFill>
              <a:prstDash val="solid"/>
            </a:ln>
          </c:spPr>
          <c:dLbls>
            <c:dLbl>
              <c:idx val="0"/>
              <c:dLblPos val="bestFit"/>
              <c:showVal val="1"/>
            </c:dLbl>
            <c:dLbl>
              <c:idx val="5"/>
              <c:dLblPos val="bestFit"/>
              <c:showVal val="1"/>
            </c:dLbl>
            <c:numFmt formatCode="#,##0.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dLblPos val="outEnd"/>
            <c:showVal val="1"/>
          </c:dLbls>
          <c:val>
            <c:numLit>
              <c:formatCode>General</c:formatCode>
              <c:ptCount val="1"/>
              <c:pt idx="0">
                <c:v>0</c:v>
              </c:pt>
            </c:numLit>
          </c:val>
        </c:ser>
        <c:dLbls>
          <c:showPercent val="1"/>
        </c:dLbls>
      </c:pie3DChart>
      <c:spPr>
        <a:noFill/>
        <a:ln w="25400">
          <a:noFill/>
        </a:ln>
      </c:spPr>
    </c:plotArea>
    <c:plotVisOnly val="1"/>
    <c:dispBlanksAs val="zero"/>
  </c:chart>
  <c:spPr>
    <a:no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Página &amp;P</c:oddFooter>
    </c:headerFooter>
    <c:pageMargins b="1" l="0.75000000000000233" r="0.75000000000000233" t="1" header="0.511811024" footer="0.51181102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layout/>
      <c:spPr>
        <a:noFill/>
        <a:ln w="25400">
          <a:noFill/>
        </a:ln>
      </c:spPr>
      <c:txPr>
        <a:bodyPr/>
        <a:lstStyle/>
        <a:p>
          <a:pPr>
            <a:defRPr sz="1000" b="1" i="0" u="none" strike="noStrike" baseline="0">
              <a:solidFill>
                <a:srgbClr val="000000"/>
              </a:solidFill>
              <a:latin typeface="Arial"/>
              <a:ea typeface="Arial"/>
              <a:cs typeface="Arial"/>
            </a:defRPr>
          </a:pPr>
          <a:endParaRPr lang="es-MX"/>
        </a:p>
      </c:txPr>
    </c:title>
    <c:view3D>
      <c:perspective val="0"/>
    </c:view3D>
    <c:plotArea>
      <c:layout>
        <c:manualLayout>
          <c:layoutTarget val="inner"/>
          <c:xMode val="edge"/>
          <c:yMode val="edge"/>
          <c:x val="0.44050104384133465"/>
          <c:y val="0"/>
          <c:w val="3.1315240083507452E-2"/>
          <c:h val="0"/>
        </c:manualLayout>
      </c:layout>
      <c:pie3DChart>
        <c:varyColors val="1"/>
        <c:ser>
          <c:idx val="0"/>
          <c:order val="0"/>
          <c:spPr>
            <a:solidFill>
              <a:srgbClr val="9999FF"/>
            </a:solidFill>
            <a:ln w="12700">
              <a:solidFill>
                <a:srgbClr val="000000"/>
              </a:solidFill>
              <a:prstDash val="solid"/>
            </a:ln>
          </c:spPr>
          <c:dLbls>
            <c:dLbl>
              <c:idx val="5"/>
              <c:dLblPos val="bestFit"/>
              <c:showVal val="1"/>
            </c:dLbl>
            <c:numFmt formatCode="#,##0.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dLblPos val="outEnd"/>
            <c:showVal val="1"/>
          </c:dLbls>
          <c:val>
            <c:numLit>
              <c:formatCode>General</c:formatCode>
              <c:ptCount val="1"/>
              <c:pt idx="0">
                <c:v>0</c:v>
              </c:pt>
            </c:numLit>
          </c:val>
        </c:ser>
        <c:dLbls>
          <c:showPercent val="1"/>
        </c:dLbls>
      </c:pie3DChart>
      <c:spPr>
        <a:noFill/>
        <a:ln w="25400">
          <a:noFill/>
        </a:ln>
      </c:spPr>
    </c:plotArea>
    <c:legend>
      <c:legendPos val="r"/>
      <c:layout>
        <c:manualLayout>
          <c:xMode val="edge"/>
          <c:yMode val="edge"/>
          <c:x val="0.83089770354906289"/>
          <c:y val="0"/>
          <c:w val="5.6367432150313528E-2"/>
          <c:h val="0"/>
        </c:manualLayout>
      </c:layout>
      <c:spPr>
        <a:solidFill>
          <a:srgbClr val="FFFFFF"/>
        </a:solidFill>
        <a:ln w="3175">
          <a:solidFill>
            <a:srgbClr val="000000"/>
          </a:solidFill>
          <a:prstDash val="solid"/>
        </a:ln>
      </c:spPr>
      <c:txPr>
        <a:bodyPr/>
        <a:lstStyle/>
        <a:p>
          <a:pPr rtl="0">
            <a:defRPr sz="920" b="0" i="0" u="none" strike="noStrike" baseline="0">
              <a:solidFill>
                <a:srgbClr val="000000"/>
              </a:solidFill>
              <a:latin typeface="Arial"/>
              <a:ea typeface="Arial"/>
              <a:cs typeface="Arial"/>
            </a:defRPr>
          </a:pPr>
          <a:endParaRPr lang="es-MX"/>
        </a:p>
      </c:txPr>
    </c:legend>
    <c:plotVisOnly val="1"/>
    <c:dispBlanksAs val="zero"/>
  </c:chart>
  <c:spPr>
    <a:no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Página &amp;P</c:oddFooter>
    </c:headerFooter>
    <c:pageMargins b="1" l="0.75000000000000233" r="0.75000000000000233" t="1" header="0.511811024" footer="0.51181102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chart>
    <c:title>
      <c:spPr>
        <a:noFill/>
        <a:ln w="25400">
          <a:noFill/>
        </a:ln>
      </c:spPr>
      <c:txPr>
        <a:bodyPr/>
        <a:lstStyle/>
        <a:p>
          <a:pPr>
            <a:defRPr sz="1000" b="1" i="0" u="none" strike="noStrike" baseline="0">
              <a:solidFill>
                <a:srgbClr val="000000"/>
              </a:solidFill>
              <a:latin typeface="Arial"/>
              <a:ea typeface="Arial"/>
              <a:cs typeface="Arial"/>
            </a:defRPr>
          </a:pPr>
          <a:endParaRPr lang="es-MX"/>
        </a:p>
      </c:txPr>
    </c:title>
    <c:view3D>
      <c:perspective val="0"/>
    </c:view3D>
    <c:plotArea>
      <c:layout/>
      <c:pie3DChart>
        <c:varyColors val="1"/>
        <c:ser>
          <c:idx val="0"/>
          <c:order val="0"/>
          <c:spPr>
            <a:solidFill>
              <a:srgbClr val="9999FF"/>
            </a:solidFill>
            <a:ln w="12700">
              <a:solidFill>
                <a:srgbClr val="000000"/>
              </a:solidFill>
              <a:prstDash val="solid"/>
            </a:ln>
          </c:spPr>
          <c:dLbls>
            <c:dLbl>
              <c:idx val="3"/>
              <c:dLblPos val="bestFit"/>
              <c:showVal val="1"/>
            </c:dLbl>
            <c:numFmt formatCode="#,##0.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dLblPos val="outEnd"/>
            <c:showVal val="1"/>
          </c:dLbls>
          <c:val>
            <c:numLit>
              <c:formatCode>General</c:formatCode>
              <c:ptCount val="1"/>
              <c:pt idx="0">
                <c:v>0</c:v>
              </c:pt>
            </c:numLit>
          </c:val>
        </c:ser>
        <c:dLbls>
          <c:showPercent val="1"/>
        </c:dLbls>
      </c:pie3DChart>
      <c:spPr>
        <a:noFill/>
        <a:ln w="25400">
          <a:noFill/>
        </a:ln>
      </c:spPr>
    </c:plotArea>
    <c:plotVisOnly val="1"/>
    <c:dispBlanksAs val="zero"/>
  </c:chart>
  <c:spPr>
    <a:no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Página &amp;P</c:oddFooter>
    </c:headerFooter>
    <c:pageMargins b="1" l="0.75000000000000233" r="0.75000000000000233" t="1" header="0.511811024" footer="0.5118110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0</xdr:rowOff>
    </xdr:from>
    <xdr:to>
      <xdr:col>12</xdr:col>
      <xdr:colOff>0</xdr:colOff>
      <xdr:row>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12</xdr:col>
      <xdr:colOff>0</xdr:colOff>
      <xdr:row>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0</xdr:row>
      <xdr:rowOff>0</xdr:rowOff>
    </xdr:from>
    <xdr:to>
      <xdr:col>12</xdr:col>
      <xdr:colOff>0</xdr:colOff>
      <xdr:row>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3</xdr:row>
      <xdr:rowOff>38100</xdr:rowOff>
    </xdr:from>
    <xdr:to>
      <xdr:col>1</xdr:col>
      <xdr:colOff>4229100</xdr:colOff>
      <xdr:row>19</xdr:row>
      <xdr:rowOff>38100</xdr:rowOff>
    </xdr:to>
    <xdr:sp macro="" textlink="">
      <xdr:nvSpPr>
        <xdr:cNvPr id="6" name="Text Box 5"/>
        <xdr:cNvSpPr txBox="1">
          <a:spLocks noChangeArrowheads="1"/>
        </xdr:cNvSpPr>
      </xdr:nvSpPr>
      <xdr:spPr bwMode="auto">
        <a:xfrm>
          <a:off x="0" y="523875"/>
          <a:ext cx="0" cy="2590800"/>
        </a:xfrm>
        <a:prstGeom prst="rect">
          <a:avLst/>
        </a:prstGeom>
        <a:noFill/>
        <a:ln w="9525">
          <a:noFill/>
          <a:miter lim="800000"/>
          <a:headEnd/>
          <a:tailEnd/>
        </a:ln>
      </xdr:spPr>
      <xdr:txBody>
        <a:bodyPr vertOverflow="clip" wrap="square" lIns="27432" tIns="22860" rIns="27432" bIns="0" anchor="t" upright="1"/>
        <a:lstStyle/>
        <a:p>
          <a:pPr algn="just"/>
          <a:r>
            <a:rPr lang="es-ES" sz="1000" b="1">
              <a:latin typeface="Arial" pitchFamily="34" charset="0"/>
              <a:ea typeface="+mn-ea"/>
              <a:cs typeface="Arial" pitchFamily="34" charset="0"/>
            </a:rPr>
            <a:t>L</a:t>
          </a:r>
          <a:r>
            <a:rPr lang="es-ES" sz="800">
              <a:latin typeface="Arial" pitchFamily="34" charset="0"/>
              <a:ea typeface="+mn-ea"/>
              <a:cs typeface="Arial" pitchFamily="34" charset="0"/>
            </a:rPr>
            <a:t>a estadística de este capítulo cubre aspectos básicos del sector primario de la economía; tales como superficie agrícola sembrada, cosechada, volumen y valor de la producción por principales cultivos. Integra igualmente datos sobre la producción de ganado en pie, carne en canal por especie, así como de leche, huevo para plato, miel, cera en greña y lana sucia. También están consideradas estadísticas sobre el sacrificio de ganado en rastros municipales y producción forestal según principales especies maderables y no maderables, por destino de la producción.</a:t>
          </a:r>
          <a:endParaRPr lang="es-MX" sz="800">
            <a:latin typeface="Arial" pitchFamily="34" charset="0"/>
            <a:ea typeface="+mn-ea"/>
            <a:cs typeface="Arial" pitchFamily="34" charset="0"/>
          </a:endParaRPr>
        </a:p>
        <a:p>
          <a:pPr algn="just"/>
          <a:r>
            <a:rPr lang="es-ES" sz="800">
              <a:latin typeface="Arial" pitchFamily="34" charset="0"/>
              <a:ea typeface="+mn-ea"/>
              <a:cs typeface="Arial" pitchFamily="34" charset="0"/>
            </a:rPr>
            <a:t> </a:t>
          </a:r>
          <a:endParaRPr lang="es-MX" sz="800">
            <a:latin typeface="Arial" pitchFamily="34" charset="0"/>
            <a:ea typeface="+mn-ea"/>
            <a:cs typeface="Arial" pitchFamily="34" charset="0"/>
          </a:endParaRPr>
        </a:p>
        <a:p>
          <a:pPr algn="just"/>
          <a:r>
            <a:rPr lang="es-ES" sz="1000" b="1">
              <a:latin typeface="Arial" pitchFamily="34" charset="0"/>
              <a:ea typeface="+mn-ea"/>
              <a:cs typeface="Arial" pitchFamily="34" charset="0"/>
            </a:rPr>
            <a:t>P</a:t>
          </a:r>
          <a:r>
            <a:rPr lang="es-ES" sz="800">
              <a:latin typeface="Arial" pitchFamily="34" charset="0"/>
              <a:ea typeface="+mn-ea"/>
              <a:cs typeface="Arial" pitchFamily="34" charset="0"/>
            </a:rPr>
            <a:t>or otro lado, se presenta información referida a la captura pesquera, tanto en peso vivo como desembarcado; cifras de la producción acuícola por grupo y especie; complementada con referencias sobre las materias primas pesqueras industrializadas.</a:t>
          </a:r>
          <a:endParaRPr lang="es-MX" sz="800">
            <a:latin typeface="Arial" pitchFamily="34" charset="0"/>
            <a:ea typeface="+mn-ea"/>
            <a:cs typeface="Arial" pitchFamily="34" charset="0"/>
          </a:endParaRPr>
        </a:p>
        <a:p>
          <a:pPr algn="just"/>
          <a:r>
            <a:rPr lang="es-ES" sz="800">
              <a:latin typeface="Arial" pitchFamily="34" charset="0"/>
              <a:ea typeface="+mn-ea"/>
              <a:cs typeface="Arial" pitchFamily="34" charset="0"/>
            </a:rPr>
            <a:t> </a:t>
          </a:r>
          <a:endParaRPr lang="es-MX" sz="800">
            <a:latin typeface="Arial" pitchFamily="34" charset="0"/>
            <a:ea typeface="+mn-ea"/>
            <a:cs typeface="Arial" pitchFamily="34" charset="0"/>
          </a:endParaRPr>
        </a:p>
        <a:p>
          <a:pPr algn="just"/>
          <a:r>
            <a:rPr lang="es-ES" sz="1000" b="1">
              <a:latin typeface="Arial" pitchFamily="34" charset="0"/>
              <a:ea typeface="+mn-ea"/>
              <a:cs typeface="Arial" pitchFamily="34" charset="0"/>
            </a:rPr>
            <a:t>L</a:t>
          </a:r>
          <a:r>
            <a:rPr lang="es-ES" sz="800">
              <a:latin typeface="Arial" pitchFamily="34" charset="0"/>
              <a:ea typeface="+mn-ea"/>
              <a:cs typeface="Arial" pitchFamily="34" charset="0"/>
            </a:rPr>
            <a:t>os datos se obtuvieron principalmente de la Secretaría de Agricultura, Ganadería, Desarrollo Rural, Pesca y Alimentación; Secretaría de Medio Ambiente y Recursos Naturales e </a:t>
          </a:r>
          <a:r>
            <a:rPr lang="es-ES" sz="800" i="1">
              <a:latin typeface="Arial" pitchFamily="34" charset="0"/>
              <a:ea typeface="+mn-ea"/>
              <a:cs typeface="Arial" pitchFamily="34" charset="0"/>
            </a:rPr>
            <a:t>Informe de Gobierno</a:t>
          </a:r>
          <a:r>
            <a:rPr lang="es-ES" sz="800">
              <a:latin typeface="Arial" pitchFamily="34" charset="0"/>
              <a:ea typeface="+mn-ea"/>
              <a:cs typeface="Arial" pitchFamily="34" charset="0"/>
            </a:rPr>
            <a:t> de la Presidencia de la República. La cobertura temporal predominante corresponde a la serie de 1995 a 2012.</a:t>
          </a:r>
          <a:endParaRPr lang="es-MX" sz="800" b="0" i="0" u="none" strike="noStrike" baseline="0">
            <a:solidFill>
              <a:srgbClr val="000000"/>
            </a:solidFill>
            <a:latin typeface="Arial" pitchFamily="34" charset="0"/>
            <a:cs typeface="Arial" pitchFamily="34" charset="0"/>
          </a:endParaRPr>
        </a:p>
      </xdr:txBody>
    </xdr:sp>
    <xdr:clientData/>
  </xdr:twoCellAnchor>
  <xdr:twoCellAnchor editAs="oneCell">
    <xdr:from>
      <xdr:col>1</xdr:col>
      <xdr:colOff>271095</xdr:colOff>
      <xdr:row>17</xdr:row>
      <xdr:rowOff>146539</xdr:rowOff>
    </xdr:from>
    <xdr:to>
      <xdr:col>1</xdr:col>
      <xdr:colOff>3722075</xdr:colOff>
      <xdr:row>39</xdr:row>
      <xdr:rowOff>134780</xdr:rowOff>
    </xdr:to>
    <xdr:pic>
      <xdr:nvPicPr>
        <xdr:cNvPr id="8" name="7 Imagen"/>
        <xdr:cNvPicPr>
          <a:picLocks noChangeAspect="1"/>
        </xdr:cNvPicPr>
      </xdr:nvPicPr>
      <xdr:blipFill>
        <a:blip xmlns:r="http://schemas.openxmlformats.org/officeDocument/2006/relationships" r:embed="rId5" cstate="print"/>
        <a:stretch>
          <a:fillRect/>
        </a:stretch>
      </xdr:blipFill>
      <xdr:spPr>
        <a:xfrm>
          <a:off x="586153" y="2725616"/>
          <a:ext cx="3450980" cy="353447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WVJ93"/>
  <sheetViews>
    <sheetView showGridLines="0" showRowColHeaders="0" tabSelected="1" zoomScale="130" zoomScaleNormal="130" workbookViewId="0">
      <pane ySplit="2" topLeftCell="A3" activePane="bottomLeft" state="frozenSplit"/>
      <selection pane="bottomLeft"/>
    </sheetView>
  </sheetViews>
  <sheetFormatPr baseColWidth="10" defaultColWidth="0" defaultRowHeight="9" customHeight="1" zeroHeight="1"/>
  <cols>
    <col min="1" max="1" width="6" style="316" customWidth="1"/>
    <col min="2" max="2" width="68.44140625" style="317" customWidth="1"/>
    <col min="3" max="3" width="0.88671875" style="318" customWidth="1"/>
    <col min="4" max="256" width="11.44140625" style="318" hidden="1"/>
    <col min="257" max="257" width="5" style="318" hidden="1"/>
    <col min="258" max="258" width="68.44140625" style="318" hidden="1"/>
    <col min="259" max="512" width="11.44140625" style="318" hidden="1"/>
    <col min="513" max="513" width="5" style="318" hidden="1"/>
    <col min="514" max="514" width="68.44140625" style="318" hidden="1"/>
    <col min="515" max="768" width="11.44140625" style="318" hidden="1"/>
    <col min="769" max="769" width="5" style="318" hidden="1"/>
    <col min="770" max="770" width="68.44140625" style="318" hidden="1"/>
    <col min="771" max="1024" width="11.44140625" style="318" hidden="1"/>
    <col min="1025" max="1025" width="5" style="318" hidden="1"/>
    <col min="1026" max="1026" width="68.44140625" style="318" hidden="1"/>
    <col min="1027" max="1280" width="11.44140625" style="318" hidden="1"/>
    <col min="1281" max="1281" width="5" style="318" hidden="1"/>
    <col min="1282" max="1282" width="68.44140625" style="318" hidden="1"/>
    <col min="1283" max="1536" width="11.44140625" style="318" hidden="1"/>
    <col min="1537" max="1537" width="5" style="318" hidden="1"/>
    <col min="1538" max="1538" width="68.44140625" style="318" hidden="1"/>
    <col min="1539" max="1792" width="11.44140625" style="318" hidden="1"/>
    <col min="1793" max="1793" width="5" style="318" hidden="1"/>
    <col min="1794" max="1794" width="68.44140625" style="318" hidden="1"/>
    <col min="1795" max="2048" width="11.44140625" style="318" hidden="1"/>
    <col min="2049" max="2049" width="5" style="318" hidden="1"/>
    <col min="2050" max="2050" width="68.44140625" style="318" hidden="1"/>
    <col min="2051" max="2304" width="11.44140625" style="318" hidden="1"/>
    <col min="2305" max="2305" width="5" style="318" hidden="1"/>
    <col min="2306" max="2306" width="68.44140625" style="318" hidden="1"/>
    <col min="2307" max="2560" width="11.44140625" style="318" hidden="1"/>
    <col min="2561" max="2561" width="5" style="318" hidden="1"/>
    <col min="2562" max="2562" width="68.44140625" style="318" hidden="1"/>
    <col min="2563" max="2816" width="11.44140625" style="318" hidden="1"/>
    <col min="2817" max="2817" width="5" style="318" hidden="1"/>
    <col min="2818" max="2818" width="68.44140625" style="318" hidden="1"/>
    <col min="2819" max="3072" width="11.44140625" style="318" hidden="1"/>
    <col min="3073" max="3073" width="5" style="318" hidden="1"/>
    <col min="3074" max="3074" width="68.44140625" style="318" hidden="1"/>
    <col min="3075" max="3328" width="11.44140625" style="318" hidden="1"/>
    <col min="3329" max="3329" width="5" style="318" hidden="1"/>
    <col min="3330" max="3330" width="68.44140625" style="318" hidden="1"/>
    <col min="3331" max="3584" width="11.44140625" style="318" hidden="1"/>
    <col min="3585" max="3585" width="5" style="318" hidden="1"/>
    <col min="3586" max="3586" width="68.44140625" style="318" hidden="1"/>
    <col min="3587" max="3840" width="11.44140625" style="318" hidden="1"/>
    <col min="3841" max="3841" width="5" style="318" hidden="1"/>
    <col min="3842" max="3842" width="68.44140625" style="318" hidden="1"/>
    <col min="3843" max="4096" width="11.44140625" style="318" hidden="1"/>
    <col min="4097" max="4097" width="5" style="318" hidden="1"/>
    <col min="4098" max="4098" width="68.44140625" style="318" hidden="1"/>
    <col min="4099" max="4352" width="11.44140625" style="318" hidden="1"/>
    <col min="4353" max="4353" width="5" style="318" hidden="1"/>
    <col min="4354" max="4354" width="68.44140625" style="318" hidden="1"/>
    <col min="4355" max="4608" width="11.44140625" style="318" hidden="1"/>
    <col min="4609" max="4609" width="5" style="318" hidden="1"/>
    <col min="4610" max="4610" width="68.44140625" style="318" hidden="1"/>
    <col min="4611" max="4864" width="11.44140625" style="318" hidden="1"/>
    <col min="4865" max="4865" width="5" style="318" hidden="1"/>
    <col min="4866" max="4866" width="68.44140625" style="318" hidden="1"/>
    <col min="4867" max="5120" width="11.44140625" style="318" hidden="1"/>
    <col min="5121" max="5121" width="5" style="318" hidden="1"/>
    <col min="5122" max="5122" width="68.44140625" style="318" hidden="1"/>
    <col min="5123" max="5376" width="11.44140625" style="318" hidden="1"/>
    <col min="5377" max="5377" width="5" style="318" hidden="1"/>
    <col min="5378" max="5378" width="68.44140625" style="318" hidden="1"/>
    <col min="5379" max="5632" width="11.44140625" style="318" hidden="1"/>
    <col min="5633" max="5633" width="5" style="318" hidden="1"/>
    <col min="5634" max="5634" width="68.44140625" style="318" hidden="1"/>
    <col min="5635" max="5888" width="11.44140625" style="318" hidden="1"/>
    <col min="5889" max="5889" width="5" style="318" hidden="1"/>
    <col min="5890" max="5890" width="68.44140625" style="318" hidden="1"/>
    <col min="5891" max="6144" width="11.44140625" style="318" hidden="1"/>
    <col min="6145" max="6145" width="5" style="318" hidden="1"/>
    <col min="6146" max="6146" width="68.44140625" style="318" hidden="1"/>
    <col min="6147" max="6400" width="11.44140625" style="318" hidden="1"/>
    <col min="6401" max="6401" width="5" style="318" hidden="1"/>
    <col min="6402" max="6402" width="68.44140625" style="318" hidden="1"/>
    <col min="6403" max="6656" width="11.44140625" style="318" hidden="1"/>
    <col min="6657" max="6657" width="5" style="318" hidden="1"/>
    <col min="6658" max="6658" width="68.44140625" style="318" hidden="1"/>
    <col min="6659" max="6912" width="11.44140625" style="318" hidden="1"/>
    <col min="6913" max="6913" width="5" style="318" hidden="1"/>
    <col min="6914" max="6914" width="68.44140625" style="318" hidden="1"/>
    <col min="6915" max="7168" width="11.44140625" style="318" hidden="1"/>
    <col min="7169" max="7169" width="5" style="318" hidden="1"/>
    <col min="7170" max="7170" width="68.44140625" style="318" hidden="1"/>
    <col min="7171" max="7424" width="11.44140625" style="318" hidden="1"/>
    <col min="7425" max="7425" width="5" style="318" hidden="1"/>
    <col min="7426" max="7426" width="68.44140625" style="318" hidden="1"/>
    <col min="7427" max="7680" width="11.44140625" style="318" hidden="1"/>
    <col min="7681" max="7681" width="5" style="318" hidden="1"/>
    <col min="7682" max="7682" width="68.44140625" style="318" hidden="1"/>
    <col min="7683" max="7936" width="11.44140625" style="318" hidden="1"/>
    <col min="7937" max="7937" width="5" style="318" hidden="1"/>
    <col min="7938" max="7938" width="68.44140625" style="318" hidden="1"/>
    <col min="7939" max="8192" width="11.44140625" style="318" hidden="1"/>
    <col min="8193" max="8193" width="5" style="318" hidden="1"/>
    <col min="8194" max="8194" width="68.44140625" style="318" hidden="1"/>
    <col min="8195" max="8448" width="11.44140625" style="318" hidden="1"/>
    <col min="8449" max="8449" width="5" style="318" hidden="1"/>
    <col min="8450" max="8450" width="68.44140625" style="318" hidden="1"/>
    <col min="8451" max="8704" width="11.44140625" style="318" hidden="1"/>
    <col min="8705" max="8705" width="5" style="318" hidden="1"/>
    <col min="8706" max="8706" width="68.44140625" style="318" hidden="1"/>
    <col min="8707" max="8960" width="11.44140625" style="318" hidden="1"/>
    <col min="8961" max="8961" width="5" style="318" hidden="1"/>
    <col min="8962" max="8962" width="68.44140625" style="318" hidden="1"/>
    <col min="8963" max="9216" width="11.44140625" style="318" hidden="1"/>
    <col min="9217" max="9217" width="5" style="318" hidden="1"/>
    <col min="9218" max="9218" width="68.44140625" style="318" hidden="1"/>
    <col min="9219" max="9472" width="11.44140625" style="318" hidden="1"/>
    <col min="9473" max="9473" width="5" style="318" hidden="1"/>
    <col min="9474" max="9474" width="68.44140625" style="318" hidden="1"/>
    <col min="9475" max="9728" width="11.44140625" style="318" hidden="1"/>
    <col min="9729" max="9729" width="5" style="318" hidden="1"/>
    <col min="9730" max="9730" width="68.44140625" style="318" hidden="1"/>
    <col min="9731" max="9984" width="11.44140625" style="318" hidden="1"/>
    <col min="9985" max="9985" width="5" style="318" hidden="1"/>
    <col min="9986" max="9986" width="68.44140625" style="318" hidden="1"/>
    <col min="9987" max="10240" width="11.44140625" style="318" hidden="1"/>
    <col min="10241" max="10241" width="5" style="318" hidden="1"/>
    <col min="10242" max="10242" width="68.44140625" style="318" hidden="1"/>
    <col min="10243" max="10496" width="11.44140625" style="318" hidden="1"/>
    <col min="10497" max="10497" width="5" style="318" hidden="1"/>
    <col min="10498" max="10498" width="68.44140625" style="318" hidden="1"/>
    <col min="10499" max="10752" width="11.44140625" style="318" hidden="1"/>
    <col min="10753" max="10753" width="5" style="318" hidden="1"/>
    <col min="10754" max="10754" width="68.44140625" style="318" hidden="1"/>
    <col min="10755" max="11008" width="11.44140625" style="318" hidden="1"/>
    <col min="11009" max="11009" width="5" style="318" hidden="1"/>
    <col min="11010" max="11010" width="68.44140625" style="318" hidden="1"/>
    <col min="11011" max="11264" width="11.44140625" style="318" hidden="1"/>
    <col min="11265" max="11265" width="5" style="318" hidden="1"/>
    <col min="11266" max="11266" width="68.44140625" style="318" hidden="1"/>
    <col min="11267" max="11520" width="11.44140625" style="318" hidden="1"/>
    <col min="11521" max="11521" width="5" style="318" hidden="1"/>
    <col min="11522" max="11522" width="68.44140625" style="318" hidden="1"/>
    <col min="11523" max="11776" width="11.44140625" style="318" hidden="1"/>
    <col min="11777" max="11777" width="5" style="318" hidden="1"/>
    <col min="11778" max="11778" width="68.44140625" style="318" hidden="1"/>
    <col min="11779" max="12032" width="11.44140625" style="318" hidden="1"/>
    <col min="12033" max="12033" width="5" style="318" hidden="1"/>
    <col min="12034" max="12034" width="68.44140625" style="318" hidden="1"/>
    <col min="12035" max="12288" width="11.44140625" style="318" hidden="1"/>
    <col min="12289" max="12289" width="5" style="318" hidden="1"/>
    <col min="12290" max="12290" width="68.44140625" style="318" hidden="1"/>
    <col min="12291" max="12544" width="11.44140625" style="318" hidden="1"/>
    <col min="12545" max="12545" width="5" style="318" hidden="1"/>
    <col min="12546" max="12546" width="68.44140625" style="318" hidden="1"/>
    <col min="12547" max="12800" width="11.44140625" style="318" hidden="1"/>
    <col min="12801" max="12801" width="5" style="318" hidden="1"/>
    <col min="12802" max="12802" width="68.44140625" style="318" hidden="1"/>
    <col min="12803" max="13056" width="11.44140625" style="318" hidden="1"/>
    <col min="13057" max="13057" width="5" style="318" hidden="1"/>
    <col min="13058" max="13058" width="68.44140625" style="318" hidden="1"/>
    <col min="13059" max="13312" width="11.44140625" style="318" hidden="1"/>
    <col min="13313" max="13313" width="5" style="318" hidden="1"/>
    <col min="13314" max="13314" width="68.44140625" style="318" hidden="1"/>
    <col min="13315" max="13568" width="11.44140625" style="318" hidden="1"/>
    <col min="13569" max="13569" width="5" style="318" hidden="1"/>
    <col min="13570" max="13570" width="68.44140625" style="318" hidden="1"/>
    <col min="13571" max="13824" width="11.44140625" style="318" hidden="1"/>
    <col min="13825" max="13825" width="5" style="318" hidden="1"/>
    <col min="13826" max="13826" width="68.44140625" style="318" hidden="1"/>
    <col min="13827" max="14080" width="11.44140625" style="318" hidden="1"/>
    <col min="14081" max="14081" width="5" style="318" hidden="1"/>
    <col min="14082" max="14082" width="68.44140625" style="318" hidden="1"/>
    <col min="14083" max="14336" width="11.44140625" style="318" hidden="1"/>
    <col min="14337" max="14337" width="5" style="318" hidden="1"/>
    <col min="14338" max="14338" width="68.44140625" style="318" hidden="1"/>
    <col min="14339" max="14592" width="11.44140625" style="318" hidden="1"/>
    <col min="14593" max="14593" width="5" style="318" hidden="1"/>
    <col min="14594" max="14594" width="68.44140625" style="318" hidden="1"/>
    <col min="14595" max="14848" width="11.44140625" style="318" hidden="1"/>
    <col min="14849" max="14849" width="5" style="318" hidden="1"/>
    <col min="14850" max="14850" width="68.44140625" style="318" hidden="1"/>
    <col min="14851" max="15104" width="11.44140625" style="318" hidden="1"/>
    <col min="15105" max="15105" width="5" style="318" hidden="1"/>
    <col min="15106" max="15106" width="68.44140625" style="318" hidden="1"/>
    <col min="15107" max="15360" width="11.44140625" style="318" hidden="1"/>
    <col min="15361" max="15361" width="5" style="318" hidden="1"/>
    <col min="15362" max="15362" width="68.44140625" style="318" hidden="1"/>
    <col min="15363" max="15616" width="11.44140625" style="318" hidden="1"/>
    <col min="15617" max="15617" width="5" style="318" hidden="1"/>
    <col min="15618" max="15618" width="68.44140625" style="318" hidden="1"/>
    <col min="15619" max="15872" width="11.44140625" style="318" hidden="1"/>
    <col min="15873" max="15873" width="5" style="318" hidden="1"/>
    <col min="15874" max="15874" width="68.44140625" style="318" hidden="1"/>
    <col min="15875" max="16128" width="11.44140625" style="318" hidden="1"/>
    <col min="16129" max="16129" width="5" style="318" hidden="1"/>
    <col min="16130" max="16130" width="68.44140625" style="318" hidden="1"/>
    <col min="16131" max="16384" width="11.44140625" style="318" hidden="1"/>
  </cols>
  <sheetData>
    <row r="1" spans="1:2" ht="8.4"/>
    <row r="2" spans="1:2" ht="8.4">
      <c r="A2" s="339" t="s">
        <v>280</v>
      </c>
      <c r="B2" s="319"/>
    </row>
    <row r="3" spans="1:2" ht="8.4">
      <c r="A3" s="320"/>
      <c r="B3" s="319"/>
    </row>
    <row r="4" spans="1:2" ht="25.2">
      <c r="A4" s="321">
        <v>14.1</v>
      </c>
      <c r="B4" s="322" t="s">
        <v>283</v>
      </c>
    </row>
    <row r="5" spans="1:2" ht="33.6">
      <c r="A5" s="321">
        <v>14.2</v>
      </c>
      <c r="B5" s="322" t="s">
        <v>284</v>
      </c>
    </row>
    <row r="6" spans="1:2" ht="25.2">
      <c r="A6" s="321">
        <v>14.3</v>
      </c>
      <c r="B6" s="322" t="s">
        <v>285</v>
      </c>
    </row>
    <row r="7" spans="1:2" ht="33.6">
      <c r="A7" s="321">
        <v>14.4</v>
      </c>
      <c r="B7" s="322" t="s">
        <v>286</v>
      </c>
    </row>
    <row r="8" spans="1:2" ht="33.6">
      <c r="A8" s="321">
        <v>14.5</v>
      </c>
      <c r="B8" s="322" t="s">
        <v>287</v>
      </c>
    </row>
    <row r="9" spans="1:2" ht="33.6">
      <c r="A9" s="321">
        <v>14.6</v>
      </c>
      <c r="B9" s="322" t="s">
        <v>288</v>
      </c>
    </row>
    <row r="10" spans="1:2" ht="33.6">
      <c r="A10" s="321">
        <v>14.7</v>
      </c>
      <c r="B10" s="322" t="s">
        <v>289</v>
      </c>
    </row>
    <row r="11" spans="1:2" ht="25.2">
      <c r="A11" s="321">
        <v>14.8</v>
      </c>
      <c r="B11" s="322" t="s">
        <v>290</v>
      </c>
    </row>
    <row r="12" spans="1:2" ht="33.6">
      <c r="A12" s="321">
        <v>14.9</v>
      </c>
      <c r="B12" s="322" t="s">
        <v>291</v>
      </c>
    </row>
    <row r="13" spans="1:2" ht="25.2">
      <c r="A13" s="321" t="s">
        <v>281</v>
      </c>
      <c r="B13" s="322" t="s">
        <v>292</v>
      </c>
    </row>
    <row r="14" spans="1:2" ht="25.2">
      <c r="A14" s="321">
        <v>14.11</v>
      </c>
      <c r="B14" s="322" t="s">
        <v>293</v>
      </c>
    </row>
    <row r="15" spans="1:2" ht="33.6">
      <c r="A15" s="321">
        <v>14.12</v>
      </c>
      <c r="B15" s="322" t="s">
        <v>294</v>
      </c>
    </row>
    <row r="16" spans="1:2" ht="33.6">
      <c r="A16" s="321">
        <v>14.13</v>
      </c>
      <c r="B16" s="322" t="s">
        <v>295</v>
      </c>
    </row>
    <row r="17" spans="1:2" ht="33.6">
      <c r="A17" s="321">
        <v>14.14</v>
      </c>
      <c r="B17" s="322" t="s">
        <v>296</v>
      </c>
    </row>
    <row r="18" spans="1:2" ht="33.6">
      <c r="A18" s="321">
        <v>14.15</v>
      </c>
      <c r="B18" s="322" t="s">
        <v>297</v>
      </c>
    </row>
    <row r="19" spans="1:2" ht="33.6">
      <c r="A19" s="321">
        <v>14.16</v>
      </c>
      <c r="B19" s="322" t="s">
        <v>298</v>
      </c>
    </row>
    <row r="20" spans="1:2" ht="33.6">
      <c r="A20" s="321">
        <v>14.17</v>
      </c>
      <c r="B20" s="322" t="s">
        <v>299</v>
      </c>
    </row>
    <row r="21" spans="1:2" ht="33.6">
      <c r="A21" s="321">
        <v>14.18</v>
      </c>
      <c r="B21" s="322" t="s">
        <v>300</v>
      </c>
    </row>
    <row r="22" spans="1:2" ht="33.6">
      <c r="A22" s="321">
        <v>14.19</v>
      </c>
      <c r="B22" s="322" t="s">
        <v>301</v>
      </c>
    </row>
    <row r="23" spans="1:2" ht="25.2">
      <c r="A23" s="321" t="s">
        <v>282</v>
      </c>
      <c r="B23" s="322" t="s">
        <v>302</v>
      </c>
    </row>
    <row r="24" spans="1:2" ht="8.4" hidden="1">
      <c r="A24" s="321"/>
      <c r="B24" s="322"/>
    </row>
    <row r="25" spans="1:2" ht="8.4" hidden="1">
      <c r="A25" s="321"/>
      <c r="B25" s="322"/>
    </row>
    <row r="26" spans="1:2" ht="8.4" hidden="1">
      <c r="A26" s="321"/>
      <c r="B26" s="322"/>
    </row>
    <row r="27" spans="1:2" ht="8.4" hidden="1">
      <c r="A27" s="321"/>
      <c r="B27" s="322"/>
    </row>
    <row r="28" spans="1:2" ht="8.4" hidden="1">
      <c r="A28" s="321"/>
      <c r="B28" s="322"/>
    </row>
    <row r="29" spans="1:2" ht="8.4" hidden="1">
      <c r="A29" s="321"/>
      <c r="B29" s="322"/>
    </row>
    <row r="30" spans="1:2" ht="8.4" hidden="1">
      <c r="A30" s="321"/>
      <c r="B30" s="322"/>
    </row>
    <row r="31" spans="1:2" ht="8.4" hidden="1">
      <c r="A31" s="321"/>
      <c r="B31" s="322"/>
    </row>
    <row r="32" spans="1:2" ht="8.4" hidden="1">
      <c r="A32" s="321"/>
      <c r="B32" s="322"/>
    </row>
    <row r="33" spans="1:2" ht="8.4" hidden="1">
      <c r="A33" s="321"/>
      <c r="B33" s="322"/>
    </row>
    <row r="34" spans="1:2" ht="8.4" hidden="1">
      <c r="A34" s="321"/>
      <c r="B34" s="322"/>
    </row>
    <row r="35" spans="1:2" ht="8.4" hidden="1">
      <c r="A35" s="321"/>
      <c r="B35" s="322"/>
    </row>
    <row r="36" spans="1:2" ht="8.4" hidden="1">
      <c r="A36" s="321"/>
      <c r="B36" s="322"/>
    </row>
    <row r="37" spans="1:2" ht="8.4" hidden="1">
      <c r="A37" s="321"/>
      <c r="B37" s="322"/>
    </row>
    <row r="38" spans="1:2" ht="8.4" hidden="1">
      <c r="A38" s="321"/>
      <c r="B38" s="322"/>
    </row>
    <row r="39" spans="1:2" ht="8.4" hidden="1">
      <c r="A39" s="321"/>
      <c r="B39" s="322"/>
    </row>
    <row r="40" spans="1:2" ht="8.4" hidden="1">
      <c r="A40" s="321"/>
      <c r="B40" s="322"/>
    </row>
    <row r="41" spans="1:2" ht="8.4" hidden="1">
      <c r="A41" s="321"/>
      <c r="B41" s="322"/>
    </row>
    <row r="42" spans="1:2" ht="8.4" hidden="1">
      <c r="A42" s="321"/>
      <c r="B42" s="322"/>
    </row>
    <row r="43" spans="1:2" ht="8.4" hidden="1">
      <c r="A43" s="321"/>
      <c r="B43" s="322"/>
    </row>
    <row r="44" spans="1:2" ht="8.4" hidden="1">
      <c r="A44" s="321"/>
      <c r="B44" s="322"/>
    </row>
    <row r="45" spans="1:2" ht="8.4" hidden="1">
      <c r="A45" s="321"/>
      <c r="B45" s="322"/>
    </row>
    <row r="46" spans="1:2" ht="8.4" hidden="1">
      <c r="A46" s="321"/>
      <c r="B46" s="322"/>
    </row>
    <row r="47" spans="1:2" ht="8.4" hidden="1">
      <c r="A47" s="321"/>
      <c r="B47" s="322"/>
    </row>
    <row r="48" spans="1:2" ht="8.4" hidden="1">
      <c r="A48" s="321"/>
      <c r="B48" s="322"/>
    </row>
    <row r="49" spans="1:2" ht="8.4" hidden="1">
      <c r="A49" s="321"/>
      <c r="B49" s="322"/>
    </row>
    <row r="50" spans="1:2" ht="8.4" hidden="1">
      <c r="A50" s="321"/>
      <c r="B50" s="322"/>
    </row>
    <row r="51" spans="1:2" ht="8.4" hidden="1">
      <c r="A51" s="321"/>
      <c r="B51" s="322"/>
    </row>
    <row r="52" spans="1:2" ht="8.4" hidden="1">
      <c r="A52" s="321"/>
      <c r="B52" s="322"/>
    </row>
    <row r="53" spans="1:2" ht="8.4" hidden="1">
      <c r="A53" s="321"/>
      <c r="B53" s="322"/>
    </row>
    <row r="54" spans="1:2" ht="8.4" hidden="1">
      <c r="A54" s="321"/>
      <c r="B54" s="322"/>
    </row>
    <row r="55" spans="1:2" ht="8.4" hidden="1">
      <c r="A55" s="321"/>
      <c r="B55" s="322"/>
    </row>
    <row r="56" spans="1:2" ht="8.4" hidden="1">
      <c r="A56" s="323"/>
      <c r="B56" s="324"/>
    </row>
    <row r="57" spans="1:2" s="325" customFormat="1" ht="8.4" hidden="1">
      <c r="A57" s="323"/>
      <c r="B57" s="324"/>
    </row>
    <row r="58" spans="1:2" s="325" customFormat="1" ht="8.4" hidden="1">
      <c r="A58" s="323"/>
      <c r="B58" s="324"/>
    </row>
    <row r="59" spans="1:2" s="325" customFormat="1" ht="8.4" hidden="1">
      <c r="A59" s="323"/>
      <c r="B59" s="324"/>
    </row>
    <row r="60" spans="1:2" s="325" customFormat="1" ht="8.4" hidden="1">
      <c r="A60" s="323"/>
      <c r="B60" s="324"/>
    </row>
    <row r="61" spans="1:2" s="326" customFormat="1" ht="8.4" hidden="1">
      <c r="A61" s="321"/>
      <c r="B61" s="322"/>
    </row>
    <row r="62" spans="1:2" s="326" customFormat="1" ht="8.4" hidden="1">
      <c r="A62" s="321"/>
      <c r="B62" s="322"/>
    </row>
    <row r="63" spans="1:2" s="326" customFormat="1" ht="8.4" hidden="1">
      <c r="A63" s="321"/>
      <c r="B63" s="322"/>
    </row>
    <row r="64" spans="1:2" s="326" customFormat="1" ht="8.4" hidden="1">
      <c r="A64" s="321"/>
      <c r="B64" s="322"/>
    </row>
    <row r="65" spans="1:2" s="326" customFormat="1" ht="8.4" hidden="1">
      <c r="A65" s="321"/>
      <c r="B65" s="322"/>
    </row>
    <row r="66" spans="1:2" s="326" customFormat="1" ht="8.4" hidden="1">
      <c r="A66" s="321"/>
      <c r="B66" s="322"/>
    </row>
    <row r="67" spans="1:2" s="326" customFormat="1" ht="8.4" hidden="1">
      <c r="A67" s="321"/>
      <c r="B67" s="322"/>
    </row>
    <row r="68" spans="1:2" s="326" customFormat="1" ht="8.4" hidden="1">
      <c r="A68" s="321"/>
      <c r="B68" s="322"/>
    </row>
    <row r="69" spans="1:2" s="326" customFormat="1" ht="8.4" hidden="1">
      <c r="A69" s="321"/>
      <c r="B69" s="322"/>
    </row>
    <row r="70" spans="1:2" s="326" customFormat="1" ht="8.4" hidden="1">
      <c r="A70" s="321"/>
      <c r="B70" s="322"/>
    </row>
    <row r="71" spans="1:2" s="326" customFormat="1" ht="8.4" hidden="1">
      <c r="A71" s="321"/>
      <c r="B71" s="322"/>
    </row>
    <row r="72" spans="1:2" s="326" customFormat="1" ht="8.4" hidden="1">
      <c r="A72" s="321"/>
      <c r="B72" s="322"/>
    </row>
    <row r="73" spans="1:2" s="326" customFormat="1" ht="8.4" hidden="1">
      <c r="A73" s="321"/>
      <c r="B73" s="322"/>
    </row>
    <row r="74" spans="1:2" s="326" customFormat="1" ht="8.4" hidden="1">
      <c r="A74" s="321"/>
      <c r="B74" s="322"/>
    </row>
    <row r="75" spans="1:2" s="326" customFormat="1" ht="8.4" hidden="1">
      <c r="A75" s="321"/>
      <c r="B75" s="322"/>
    </row>
    <row r="76" spans="1:2" s="326" customFormat="1" ht="8.4" hidden="1">
      <c r="A76" s="321"/>
      <c r="B76" s="322"/>
    </row>
    <row r="77" spans="1:2" s="326" customFormat="1" ht="8.4" hidden="1">
      <c r="A77" s="321"/>
      <c r="B77" s="322"/>
    </row>
    <row r="78" spans="1:2" s="326" customFormat="1" ht="8.4" hidden="1">
      <c r="A78" s="321"/>
      <c r="B78" s="322"/>
    </row>
    <row r="79" spans="1:2" s="326" customFormat="1" ht="8.4" hidden="1">
      <c r="A79" s="321"/>
      <c r="B79" s="322"/>
    </row>
    <row r="80" spans="1:2" s="326" customFormat="1" ht="27" hidden="1" customHeight="1">
      <c r="A80" s="321"/>
      <c r="B80" s="322"/>
    </row>
    <row r="81" spans="1:16130" ht="8.4" hidden="1">
      <c r="A81" s="327"/>
      <c r="B81" s="328"/>
    </row>
    <row r="82" spans="1:16130" ht="8.4" hidden="1">
      <c r="A82" s="327"/>
      <c r="B82" s="328"/>
    </row>
    <row r="83" spans="1:16130" ht="8.4" hidden="1">
      <c r="A83" s="327"/>
      <c r="B83" s="328"/>
    </row>
    <row r="84" spans="1:16130" ht="8.4" hidden="1">
      <c r="A84" s="327"/>
      <c r="B84" s="328"/>
    </row>
    <row r="85" spans="1:16130" ht="8.4" hidden="1">
      <c r="A85" s="327"/>
      <c r="B85" s="328"/>
    </row>
    <row r="86" spans="1:16130" ht="9" hidden="1" customHeight="1"/>
    <row r="87" spans="1:16130" ht="9" hidden="1" customHeight="1"/>
    <row r="88" spans="1:16130" ht="9" hidden="1" customHeight="1"/>
    <row r="89" spans="1:16130" ht="9" hidden="1" customHeight="1"/>
    <row r="90" spans="1:16130" s="316" customFormat="1" ht="9" hidden="1" customHeight="1">
      <c r="B90" s="317"/>
      <c r="C90" s="318"/>
      <c r="D90" s="318"/>
      <c r="E90" s="318"/>
      <c r="F90" s="318"/>
      <c r="G90" s="318"/>
      <c r="H90" s="318"/>
      <c r="I90" s="318"/>
      <c r="J90" s="318"/>
      <c r="K90" s="318"/>
      <c r="L90" s="318"/>
      <c r="M90" s="318"/>
      <c r="N90" s="318"/>
      <c r="O90" s="318"/>
      <c r="P90" s="318"/>
      <c r="Q90" s="318"/>
      <c r="R90" s="318"/>
      <c r="S90" s="318"/>
      <c r="T90" s="318"/>
      <c r="U90" s="318"/>
      <c r="V90" s="318"/>
      <c r="W90" s="318"/>
      <c r="X90" s="318"/>
      <c r="Y90" s="318"/>
      <c r="Z90" s="318"/>
      <c r="AA90" s="318"/>
      <c r="AB90" s="318"/>
      <c r="AC90" s="318"/>
      <c r="AD90" s="318"/>
      <c r="AE90" s="318"/>
      <c r="AF90" s="318"/>
      <c r="AG90" s="318"/>
      <c r="AH90" s="318"/>
      <c r="AI90" s="318"/>
      <c r="AJ90" s="318"/>
      <c r="AK90" s="318"/>
      <c r="AL90" s="318"/>
      <c r="AM90" s="318"/>
      <c r="AN90" s="318"/>
      <c r="AO90" s="318"/>
      <c r="AP90" s="318"/>
      <c r="AQ90" s="318"/>
      <c r="AR90" s="318"/>
      <c r="AS90" s="318"/>
      <c r="AT90" s="318"/>
      <c r="AU90" s="318"/>
      <c r="AV90" s="318"/>
      <c r="AW90" s="318"/>
      <c r="AX90" s="318"/>
      <c r="AY90" s="318"/>
      <c r="AZ90" s="318"/>
      <c r="BA90" s="318"/>
      <c r="BB90" s="318"/>
      <c r="BC90" s="318"/>
      <c r="BD90" s="318"/>
      <c r="BE90" s="318"/>
      <c r="BF90" s="318"/>
      <c r="BG90" s="318"/>
      <c r="BH90" s="318"/>
      <c r="BI90" s="318"/>
      <c r="BJ90" s="318"/>
      <c r="BK90" s="318"/>
      <c r="BL90" s="318"/>
      <c r="BM90" s="318"/>
      <c r="BN90" s="318"/>
      <c r="BO90" s="318"/>
      <c r="BP90" s="318"/>
      <c r="BQ90" s="318"/>
      <c r="BR90" s="318"/>
      <c r="BS90" s="318"/>
      <c r="BT90" s="318"/>
      <c r="BU90" s="318"/>
      <c r="BV90" s="318"/>
      <c r="BW90" s="318"/>
      <c r="BX90" s="318"/>
      <c r="BY90" s="318"/>
      <c r="BZ90" s="318"/>
      <c r="CA90" s="318"/>
      <c r="CB90" s="318"/>
      <c r="CC90" s="318"/>
      <c r="CD90" s="318"/>
      <c r="CE90" s="318"/>
      <c r="CF90" s="318"/>
      <c r="CG90" s="318"/>
      <c r="CH90" s="318"/>
      <c r="CI90" s="318"/>
      <c r="CJ90" s="318"/>
      <c r="CK90" s="318"/>
      <c r="CL90" s="318"/>
      <c r="CM90" s="318"/>
      <c r="CN90" s="318"/>
      <c r="CO90" s="318"/>
      <c r="CP90" s="318"/>
      <c r="CQ90" s="318"/>
      <c r="CR90" s="318"/>
      <c r="CS90" s="318"/>
      <c r="CT90" s="318"/>
      <c r="CU90" s="318"/>
      <c r="CV90" s="318"/>
      <c r="CW90" s="318"/>
      <c r="CX90" s="318"/>
      <c r="CY90" s="318"/>
      <c r="CZ90" s="318"/>
      <c r="DA90" s="318"/>
      <c r="DB90" s="318"/>
      <c r="DC90" s="318"/>
      <c r="DD90" s="318"/>
      <c r="DE90" s="318"/>
      <c r="DF90" s="318"/>
      <c r="DG90" s="318"/>
      <c r="DH90" s="318"/>
      <c r="DI90" s="318"/>
      <c r="DJ90" s="318"/>
      <c r="DK90" s="318"/>
      <c r="DL90" s="318"/>
      <c r="DM90" s="318"/>
      <c r="DN90" s="318"/>
      <c r="DO90" s="318"/>
      <c r="DP90" s="318"/>
      <c r="DQ90" s="318"/>
      <c r="DR90" s="318"/>
      <c r="DS90" s="318"/>
      <c r="DT90" s="318"/>
      <c r="DU90" s="318"/>
      <c r="DV90" s="318"/>
      <c r="DW90" s="318"/>
      <c r="DX90" s="318"/>
      <c r="DY90" s="318"/>
      <c r="DZ90" s="318"/>
      <c r="EA90" s="318"/>
      <c r="EB90" s="318"/>
      <c r="EC90" s="318"/>
      <c r="ED90" s="318"/>
      <c r="EE90" s="318"/>
      <c r="EF90" s="318"/>
      <c r="EG90" s="318"/>
      <c r="EH90" s="318"/>
      <c r="EI90" s="318"/>
      <c r="EJ90" s="318"/>
      <c r="EK90" s="318"/>
      <c r="EL90" s="318"/>
      <c r="EM90" s="318"/>
      <c r="EN90" s="318"/>
      <c r="EO90" s="318"/>
      <c r="EP90" s="318"/>
      <c r="EQ90" s="318"/>
      <c r="ER90" s="318"/>
      <c r="ES90" s="318"/>
      <c r="ET90" s="318"/>
      <c r="EU90" s="318"/>
      <c r="EV90" s="318"/>
      <c r="EW90" s="318"/>
      <c r="EX90" s="318"/>
      <c r="EY90" s="318"/>
      <c r="EZ90" s="318"/>
      <c r="FA90" s="318"/>
      <c r="FB90" s="318"/>
      <c r="FC90" s="318"/>
      <c r="FD90" s="318"/>
      <c r="FE90" s="318"/>
      <c r="FF90" s="318"/>
      <c r="FG90" s="318"/>
      <c r="FH90" s="318"/>
      <c r="FI90" s="318"/>
      <c r="FJ90" s="318"/>
      <c r="FK90" s="318"/>
      <c r="FL90" s="318"/>
      <c r="FM90" s="318"/>
      <c r="FN90" s="318"/>
      <c r="FO90" s="318"/>
      <c r="FP90" s="318"/>
      <c r="FQ90" s="318"/>
      <c r="FR90" s="318"/>
      <c r="FS90" s="318"/>
      <c r="FT90" s="318"/>
      <c r="FU90" s="318"/>
      <c r="FV90" s="318"/>
      <c r="FW90" s="318"/>
      <c r="FX90" s="318"/>
      <c r="FY90" s="318"/>
      <c r="FZ90" s="318"/>
      <c r="GA90" s="318"/>
      <c r="GB90" s="318"/>
      <c r="GC90" s="318"/>
      <c r="GD90" s="318"/>
      <c r="GE90" s="318"/>
      <c r="GF90" s="318"/>
      <c r="GG90" s="318"/>
      <c r="GH90" s="318"/>
      <c r="GI90" s="318"/>
      <c r="GJ90" s="318"/>
      <c r="GK90" s="318"/>
      <c r="GL90" s="318"/>
      <c r="GM90" s="318"/>
      <c r="GN90" s="318"/>
      <c r="GO90" s="318"/>
      <c r="GP90" s="318"/>
      <c r="GQ90" s="318"/>
      <c r="GR90" s="318"/>
      <c r="GS90" s="318"/>
      <c r="GT90" s="318"/>
      <c r="GU90" s="318"/>
      <c r="GV90" s="318"/>
      <c r="GW90" s="318"/>
      <c r="GX90" s="318"/>
      <c r="GY90" s="318"/>
      <c r="GZ90" s="318"/>
      <c r="HA90" s="318"/>
      <c r="HB90" s="318"/>
      <c r="HC90" s="318"/>
      <c r="HD90" s="318"/>
      <c r="HE90" s="318"/>
      <c r="HF90" s="318"/>
      <c r="HG90" s="318"/>
      <c r="HH90" s="318"/>
      <c r="HI90" s="318"/>
      <c r="HJ90" s="318"/>
      <c r="HK90" s="318"/>
      <c r="HL90" s="318"/>
      <c r="HM90" s="318"/>
      <c r="HN90" s="318"/>
      <c r="HO90" s="318"/>
      <c r="HP90" s="318"/>
      <c r="HQ90" s="318"/>
      <c r="HR90" s="318"/>
      <c r="HS90" s="318"/>
      <c r="HT90" s="318"/>
      <c r="HU90" s="318"/>
      <c r="HV90" s="318"/>
      <c r="HW90" s="318"/>
      <c r="HX90" s="318"/>
      <c r="HY90" s="318"/>
      <c r="HZ90" s="318"/>
      <c r="IA90" s="318"/>
      <c r="IB90" s="318"/>
      <c r="IC90" s="318"/>
      <c r="ID90" s="318"/>
      <c r="IE90" s="318"/>
      <c r="IF90" s="318"/>
      <c r="IG90" s="318"/>
      <c r="IH90" s="318"/>
      <c r="II90" s="318"/>
      <c r="IJ90" s="318"/>
      <c r="IK90" s="318"/>
      <c r="IL90" s="318"/>
      <c r="IM90" s="318"/>
      <c r="IN90" s="318"/>
      <c r="IO90" s="318"/>
      <c r="IP90" s="318"/>
      <c r="IQ90" s="318"/>
      <c r="IR90" s="318"/>
      <c r="IS90" s="318"/>
      <c r="IT90" s="318"/>
      <c r="IU90" s="318"/>
      <c r="IV90" s="318"/>
      <c r="IW90" s="318"/>
      <c r="IX90" s="318"/>
      <c r="IY90" s="318"/>
      <c r="IZ90" s="318"/>
      <c r="JA90" s="318"/>
      <c r="JB90" s="318"/>
      <c r="JC90" s="318"/>
      <c r="JD90" s="318"/>
      <c r="JE90" s="318"/>
      <c r="JF90" s="318"/>
      <c r="JG90" s="318"/>
      <c r="JH90" s="318"/>
      <c r="JI90" s="318"/>
      <c r="JJ90" s="318"/>
      <c r="JK90" s="318"/>
      <c r="JL90" s="318"/>
      <c r="JM90" s="318"/>
      <c r="JN90" s="318"/>
      <c r="JO90" s="318"/>
      <c r="JP90" s="318"/>
      <c r="JQ90" s="318"/>
      <c r="JR90" s="318"/>
      <c r="JS90" s="318"/>
      <c r="JT90" s="318"/>
      <c r="JU90" s="318"/>
      <c r="JV90" s="318"/>
      <c r="JW90" s="318"/>
      <c r="JX90" s="318"/>
      <c r="JY90" s="318"/>
      <c r="JZ90" s="318"/>
      <c r="KA90" s="318"/>
      <c r="KB90" s="318"/>
      <c r="KC90" s="318"/>
      <c r="KD90" s="318"/>
      <c r="KE90" s="318"/>
      <c r="KF90" s="318"/>
      <c r="KG90" s="318"/>
      <c r="KH90" s="318"/>
      <c r="KI90" s="318"/>
      <c r="KJ90" s="318"/>
      <c r="KK90" s="318"/>
      <c r="KL90" s="318"/>
      <c r="KM90" s="318"/>
      <c r="KN90" s="318"/>
      <c r="KO90" s="318"/>
      <c r="KP90" s="318"/>
      <c r="KQ90" s="318"/>
      <c r="KR90" s="318"/>
      <c r="KS90" s="318"/>
      <c r="KT90" s="318"/>
      <c r="KU90" s="318"/>
      <c r="KV90" s="318"/>
      <c r="KW90" s="318"/>
      <c r="KX90" s="318"/>
      <c r="KY90" s="318"/>
      <c r="KZ90" s="318"/>
      <c r="LA90" s="318"/>
      <c r="LB90" s="318"/>
      <c r="LC90" s="318"/>
      <c r="LD90" s="318"/>
      <c r="LE90" s="318"/>
      <c r="LF90" s="318"/>
      <c r="LG90" s="318"/>
      <c r="LH90" s="318"/>
      <c r="LI90" s="318"/>
      <c r="LJ90" s="318"/>
      <c r="LK90" s="318"/>
      <c r="LL90" s="318"/>
      <c r="LM90" s="318"/>
      <c r="LN90" s="318"/>
      <c r="LO90" s="318"/>
      <c r="LP90" s="318"/>
      <c r="LQ90" s="318"/>
      <c r="LR90" s="318"/>
      <c r="LS90" s="318"/>
      <c r="LT90" s="318"/>
      <c r="LU90" s="318"/>
      <c r="LV90" s="318"/>
      <c r="LW90" s="318"/>
      <c r="LX90" s="318"/>
      <c r="LY90" s="318"/>
      <c r="LZ90" s="318"/>
      <c r="MA90" s="318"/>
      <c r="MB90" s="318"/>
      <c r="MC90" s="318"/>
      <c r="MD90" s="318"/>
      <c r="ME90" s="318"/>
      <c r="MF90" s="318"/>
      <c r="MG90" s="318"/>
      <c r="MH90" s="318"/>
      <c r="MI90" s="318"/>
      <c r="MJ90" s="318"/>
      <c r="MK90" s="318"/>
      <c r="ML90" s="318"/>
      <c r="MM90" s="318"/>
      <c r="MN90" s="318"/>
      <c r="MO90" s="318"/>
      <c r="MP90" s="318"/>
      <c r="MQ90" s="318"/>
      <c r="MR90" s="318"/>
      <c r="MS90" s="318"/>
      <c r="MT90" s="318"/>
      <c r="MU90" s="318"/>
      <c r="MV90" s="318"/>
      <c r="MW90" s="318"/>
      <c r="MX90" s="318"/>
      <c r="MY90" s="318"/>
      <c r="MZ90" s="318"/>
      <c r="NA90" s="318"/>
      <c r="NB90" s="318"/>
      <c r="NC90" s="318"/>
      <c r="ND90" s="318"/>
      <c r="NE90" s="318"/>
      <c r="NF90" s="318"/>
      <c r="NG90" s="318"/>
      <c r="NH90" s="318"/>
      <c r="NI90" s="318"/>
      <c r="NJ90" s="318"/>
      <c r="NK90" s="318"/>
      <c r="NL90" s="318"/>
      <c r="NM90" s="318"/>
      <c r="NN90" s="318"/>
      <c r="NO90" s="318"/>
      <c r="NP90" s="318"/>
      <c r="NQ90" s="318"/>
      <c r="NR90" s="318"/>
      <c r="NS90" s="318"/>
      <c r="NT90" s="318"/>
      <c r="NU90" s="318"/>
      <c r="NV90" s="318"/>
      <c r="NW90" s="318"/>
      <c r="NX90" s="318"/>
      <c r="NY90" s="318"/>
      <c r="NZ90" s="318"/>
      <c r="OA90" s="318"/>
      <c r="OB90" s="318"/>
      <c r="OC90" s="318"/>
      <c r="OD90" s="318"/>
      <c r="OE90" s="318"/>
      <c r="OF90" s="318"/>
      <c r="OG90" s="318"/>
      <c r="OH90" s="318"/>
      <c r="OI90" s="318"/>
      <c r="OJ90" s="318"/>
      <c r="OK90" s="318"/>
      <c r="OL90" s="318"/>
      <c r="OM90" s="318"/>
      <c r="ON90" s="318"/>
      <c r="OO90" s="318"/>
      <c r="OP90" s="318"/>
      <c r="OQ90" s="318"/>
      <c r="OR90" s="318"/>
      <c r="OS90" s="318"/>
      <c r="OT90" s="318"/>
      <c r="OU90" s="318"/>
      <c r="OV90" s="318"/>
      <c r="OW90" s="318"/>
      <c r="OX90" s="318"/>
      <c r="OY90" s="318"/>
      <c r="OZ90" s="318"/>
      <c r="PA90" s="318"/>
      <c r="PB90" s="318"/>
      <c r="PC90" s="318"/>
      <c r="PD90" s="318"/>
      <c r="PE90" s="318"/>
      <c r="PF90" s="318"/>
      <c r="PG90" s="318"/>
      <c r="PH90" s="318"/>
      <c r="PI90" s="318"/>
      <c r="PJ90" s="318"/>
      <c r="PK90" s="318"/>
      <c r="PL90" s="318"/>
      <c r="PM90" s="318"/>
      <c r="PN90" s="318"/>
      <c r="PO90" s="318"/>
      <c r="PP90" s="318"/>
      <c r="PQ90" s="318"/>
      <c r="PR90" s="318"/>
      <c r="PS90" s="318"/>
      <c r="PT90" s="318"/>
      <c r="PU90" s="318"/>
      <c r="PV90" s="318"/>
      <c r="PW90" s="318"/>
      <c r="PX90" s="318"/>
      <c r="PY90" s="318"/>
      <c r="PZ90" s="318"/>
      <c r="QA90" s="318"/>
      <c r="QB90" s="318"/>
      <c r="QC90" s="318"/>
      <c r="QD90" s="318"/>
      <c r="QE90" s="318"/>
      <c r="QF90" s="318"/>
      <c r="QG90" s="318"/>
      <c r="QH90" s="318"/>
      <c r="QI90" s="318"/>
      <c r="QJ90" s="318"/>
      <c r="QK90" s="318"/>
      <c r="QL90" s="318"/>
      <c r="QM90" s="318"/>
      <c r="QN90" s="318"/>
      <c r="QO90" s="318"/>
      <c r="QP90" s="318"/>
      <c r="QQ90" s="318"/>
      <c r="QR90" s="318"/>
      <c r="QS90" s="318"/>
      <c r="QT90" s="318"/>
      <c r="QU90" s="318"/>
      <c r="QV90" s="318"/>
      <c r="QW90" s="318"/>
      <c r="QX90" s="318"/>
      <c r="QY90" s="318"/>
      <c r="QZ90" s="318"/>
      <c r="RA90" s="318"/>
      <c r="RB90" s="318"/>
      <c r="RC90" s="318"/>
      <c r="RD90" s="318"/>
      <c r="RE90" s="318"/>
      <c r="RF90" s="318"/>
      <c r="RG90" s="318"/>
      <c r="RH90" s="318"/>
      <c r="RI90" s="318"/>
      <c r="RJ90" s="318"/>
      <c r="RK90" s="318"/>
      <c r="RL90" s="318"/>
      <c r="RM90" s="318"/>
      <c r="RN90" s="318"/>
      <c r="RO90" s="318"/>
      <c r="RP90" s="318"/>
      <c r="RQ90" s="318"/>
      <c r="RR90" s="318"/>
      <c r="RS90" s="318"/>
      <c r="RT90" s="318"/>
      <c r="RU90" s="318"/>
      <c r="RV90" s="318"/>
      <c r="RW90" s="318"/>
      <c r="RX90" s="318"/>
      <c r="RY90" s="318"/>
      <c r="RZ90" s="318"/>
      <c r="SA90" s="318"/>
      <c r="SB90" s="318"/>
      <c r="SC90" s="318"/>
      <c r="SD90" s="318"/>
      <c r="SE90" s="318"/>
      <c r="SF90" s="318"/>
      <c r="SG90" s="318"/>
      <c r="SH90" s="318"/>
      <c r="SI90" s="318"/>
      <c r="SJ90" s="318"/>
      <c r="SK90" s="318"/>
      <c r="SL90" s="318"/>
      <c r="SM90" s="318"/>
      <c r="SN90" s="318"/>
      <c r="SO90" s="318"/>
      <c r="SP90" s="318"/>
      <c r="SQ90" s="318"/>
      <c r="SR90" s="318"/>
      <c r="SS90" s="318"/>
      <c r="ST90" s="318"/>
      <c r="SU90" s="318"/>
      <c r="SV90" s="318"/>
      <c r="SW90" s="318"/>
      <c r="SX90" s="318"/>
      <c r="SY90" s="318"/>
      <c r="SZ90" s="318"/>
      <c r="TA90" s="318"/>
      <c r="TB90" s="318"/>
      <c r="TC90" s="318"/>
      <c r="TD90" s="318"/>
      <c r="TE90" s="318"/>
      <c r="TF90" s="318"/>
      <c r="TG90" s="318"/>
      <c r="TH90" s="318"/>
      <c r="TI90" s="318"/>
      <c r="TJ90" s="318"/>
      <c r="TK90" s="318"/>
      <c r="TL90" s="318"/>
      <c r="TM90" s="318"/>
      <c r="TN90" s="318"/>
      <c r="TO90" s="318"/>
      <c r="TP90" s="318"/>
      <c r="TQ90" s="318"/>
      <c r="TR90" s="318"/>
      <c r="TS90" s="318"/>
      <c r="TT90" s="318"/>
      <c r="TU90" s="318"/>
      <c r="TV90" s="318"/>
      <c r="TW90" s="318"/>
      <c r="TX90" s="318"/>
      <c r="TY90" s="318"/>
      <c r="TZ90" s="318"/>
      <c r="UA90" s="318"/>
      <c r="UB90" s="318"/>
      <c r="UC90" s="318"/>
      <c r="UD90" s="318"/>
      <c r="UE90" s="318"/>
      <c r="UF90" s="318"/>
      <c r="UG90" s="318"/>
      <c r="UH90" s="318"/>
      <c r="UI90" s="318"/>
      <c r="UJ90" s="318"/>
      <c r="UK90" s="318"/>
      <c r="UL90" s="318"/>
      <c r="UM90" s="318"/>
      <c r="UN90" s="318"/>
      <c r="UO90" s="318"/>
      <c r="UP90" s="318"/>
      <c r="UQ90" s="318"/>
      <c r="UR90" s="318"/>
      <c r="US90" s="318"/>
      <c r="UT90" s="318"/>
      <c r="UU90" s="318"/>
      <c r="UV90" s="318"/>
      <c r="UW90" s="318"/>
      <c r="UX90" s="318"/>
      <c r="UY90" s="318"/>
      <c r="UZ90" s="318"/>
      <c r="VA90" s="318"/>
      <c r="VB90" s="318"/>
      <c r="VC90" s="318"/>
      <c r="VD90" s="318"/>
      <c r="VE90" s="318"/>
      <c r="VF90" s="318"/>
      <c r="VG90" s="318"/>
      <c r="VH90" s="318"/>
      <c r="VI90" s="318"/>
      <c r="VJ90" s="318"/>
      <c r="VK90" s="318"/>
      <c r="VL90" s="318"/>
      <c r="VM90" s="318"/>
      <c r="VN90" s="318"/>
      <c r="VO90" s="318"/>
      <c r="VP90" s="318"/>
      <c r="VQ90" s="318"/>
      <c r="VR90" s="318"/>
      <c r="VS90" s="318"/>
      <c r="VT90" s="318"/>
      <c r="VU90" s="318"/>
      <c r="VV90" s="318"/>
      <c r="VW90" s="318"/>
      <c r="VX90" s="318"/>
      <c r="VY90" s="318"/>
      <c r="VZ90" s="318"/>
      <c r="WA90" s="318"/>
      <c r="WB90" s="318"/>
      <c r="WC90" s="318"/>
      <c r="WD90" s="318"/>
      <c r="WE90" s="318"/>
      <c r="WF90" s="318"/>
      <c r="WG90" s="318"/>
      <c r="WH90" s="318"/>
      <c r="WI90" s="318"/>
      <c r="WJ90" s="318"/>
      <c r="WK90" s="318"/>
      <c r="WL90" s="318"/>
      <c r="WM90" s="318"/>
      <c r="WN90" s="318"/>
      <c r="WO90" s="318"/>
      <c r="WP90" s="318"/>
      <c r="WQ90" s="318"/>
      <c r="WR90" s="318"/>
      <c r="WS90" s="318"/>
      <c r="WT90" s="318"/>
      <c r="WU90" s="318"/>
      <c r="WV90" s="318"/>
      <c r="WW90" s="318"/>
      <c r="WX90" s="318"/>
      <c r="WY90" s="318"/>
      <c r="WZ90" s="318"/>
      <c r="XA90" s="318"/>
      <c r="XB90" s="318"/>
      <c r="XC90" s="318"/>
      <c r="XD90" s="318"/>
      <c r="XE90" s="318"/>
      <c r="XF90" s="318"/>
      <c r="XG90" s="318"/>
      <c r="XH90" s="318"/>
      <c r="XI90" s="318"/>
      <c r="XJ90" s="318"/>
      <c r="XK90" s="318"/>
      <c r="XL90" s="318"/>
      <c r="XM90" s="318"/>
      <c r="XN90" s="318"/>
      <c r="XO90" s="318"/>
      <c r="XP90" s="318"/>
      <c r="XQ90" s="318"/>
      <c r="XR90" s="318"/>
      <c r="XS90" s="318"/>
      <c r="XT90" s="318"/>
      <c r="XU90" s="318"/>
      <c r="XV90" s="318"/>
      <c r="XW90" s="318"/>
      <c r="XX90" s="318"/>
      <c r="XY90" s="318"/>
      <c r="XZ90" s="318"/>
      <c r="YA90" s="318"/>
      <c r="YB90" s="318"/>
      <c r="YC90" s="318"/>
      <c r="YD90" s="318"/>
      <c r="YE90" s="318"/>
      <c r="YF90" s="318"/>
      <c r="YG90" s="318"/>
      <c r="YH90" s="318"/>
      <c r="YI90" s="318"/>
      <c r="YJ90" s="318"/>
      <c r="YK90" s="318"/>
      <c r="YL90" s="318"/>
      <c r="YM90" s="318"/>
      <c r="YN90" s="318"/>
      <c r="YO90" s="318"/>
      <c r="YP90" s="318"/>
      <c r="YQ90" s="318"/>
      <c r="YR90" s="318"/>
      <c r="YS90" s="318"/>
      <c r="YT90" s="318"/>
      <c r="YU90" s="318"/>
      <c r="YV90" s="318"/>
      <c r="YW90" s="318"/>
      <c r="YX90" s="318"/>
      <c r="YY90" s="318"/>
      <c r="YZ90" s="318"/>
      <c r="ZA90" s="318"/>
      <c r="ZB90" s="318"/>
      <c r="ZC90" s="318"/>
      <c r="ZD90" s="318"/>
      <c r="ZE90" s="318"/>
      <c r="ZF90" s="318"/>
      <c r="ZG90" s="318"/>
      <c r="ZH90" s="318"/>
      <c r="ZI90" s="318"/>
      <c r="ZJ90" s="318"/>
      <c r="ZK90" s="318"/>
      <c r="ZL90" s="318"/>
      <c r="ZM90" s="318"/>
      <c r="ZN90" s="318"/>
      <c r="ZO90" s="318"/>
      <c r="ZP90" s="318"/>
      <c r="ZQ90" s="318"/>
      <c r="ZR90" s="318"/>
      <c r="ZS90" s="318"/>
      <c r="ZT90" s="318"/>
      <c r="ZU90" s="318"/>
      <c r="ZV90" s="318"/>
      <c r="ZW90" s="318"/>
      <c r="ZX90" s="318"/>
      <c r="ZY90" s="318"/>
      <c r="ZZ90" s="318"/>
      <c r="AAA90" s="318"/>
      <c r="AAB90" s="318"/>
      <c r="AAC90" s="318"/>
      <c r="AAD90" s="318"/>
      <c r="AAE90" s="318"/>
      <c r="AAF90" s="318"/>
      <c r="AAG90" s="318"/>
      <c r="AAH90" s="318"/>
      <c r="AAI90" s="318"/>
      <c r="AAJ90" s="318"/>
      <c r="AAK90" s="318"/>
      <c r="AAL90" s="318"/>
      <c r="AAM90" s="318"/>
      <c r="AAN90" s="318"/>
      <c r="AAO90" s="318"/>
      <c r="AAP90" s="318"/>
      <c r="AAQ90" s="318"/>
      <c r="AAR90" s="318"/>
      <c r="AAS90" s="318"/>
      <c r="AAT90" s="318"/>
      <c r="AAU90" s="318"/>
      <c r="AAV90" s="318"/>
      <c r="AAW90" s="318"/>
      <c r="AAX90" s="318"/>
      <c r="AAY90" s="318"/>
      <c r="AAZ90" s="318"/>
      <c r="ABA90" s="318"/>
      <c r="ABB90" s="318"/>
      <c r="ABC90" s="318"/>
      <c r="ABD90" s="318"/>
      <c r="ABE90" s="318"/>
      <c r="ABF90" s="318"/>
      <c r="ABG90" s="318"/>
      <c r="ABH90" s="318"/>
      <c r="ABI90" s="318"/>
      <c r="ABJ90" s="318"/>
      <c r="ABK90" s="318"/>
      <c r="ABL90" s="318"/>
      <c r="ABM90" s="318"/>
      <c r="ABN90" s="318"/>
      <c r="ABO90" s="318"/>
      <c r="ABP90" s="318"/>
      <c r="ABQ90" s="318"/>
      <c r="ABR90" s="318"/>
      <c r="ABS90" s="318"/>
      <c r="ABT90" s="318"/>
      <c r="ABU90" s="318"/>
      <c r="ABV90" s="318"/>
      <c r="ABW90" s="318"/>
      <c r="ABX90" s="318"/>
      <c r="ABY90" s="318"/>
      <c r="ABZ90" s="318"/>
      <c r="ACA90" s="318"/>
      <c r="ACB90" s="318"/>
      <c r="ACC90" s="318"/>
      <c r="ACD90" s="318"/>
      <c r="ACE90" s="318"/>
      <c r="ACF90" s="318"/>
      <c r="ACG90" s="318"/>
      <c r="ACH90" s="318"/>
      <c r="ACI90" s="318"/>
      <c r="ACJ90" s="318"/>
      <c r="ACK90" s="318"/>
      <c r="ACL90" s="318"/>
      <c r="ACM90" s="318"/>
      <c r="ACN90" s="318"/>
      <c r="ACO90" s="318"/>
      <c r="ACP90" s="318"/>
      <c r="ACQ90" s="318"/>
      <c r="ACR90" s="318"/>
      <c r="ACS90" s="318"/>
      <c r="ACT90" s="318"/>
      <c r="ACU90" s="318"/>
      <c r="ACV90" s="318"/>
      <c r="ACW90" s="318"/>
      <c r="ACX90" s="318"/>
      <c r="ACY90" s="318"/>
      <c r="ACZ90" s="318"/>
      <c r="ADA90" s="318"/>
      <c r="ADB90" s="318"/>
      <c r="ADC90" s="318"/>
      <c r="ADD90" s="318"/>
      <c r="ADE90" s="318"/>
      <c r="ADF90" s="318"/>
      <c r="ADG90" s="318"/>
      <c r="ADH90" s="318"/>
      <c r="ADI90" s="318"/>
      <c r="ADJ90" s="318"/>
      <c r="ADK90" s="318"/>
      <c r="ADL90" s="318"/>
      <c r="ADM90" s="318"/>
      <c r="ADN90" s="318"/>
      <c r="ADO90" s="318"/>
      <c r="ADP90" s="318"/>
      <c r="ADQ90" s="318"/>
      <c r="ADR90" s="318"/>
      <c r="ADS90" s="318"/>
      <c r="ADT90" s="318"/>
      <c r="ADU90" s="318"/>
      <c r="ADV90" s="318"/>
      <c r="ADW90" s="318"/>
      <c r="ADX90" s="318"/>
      <c r="ADY90" s="318"/>
      <c r="ADZ90" s="318"/>
      <c r="AEA90" s="318"/>
      <c r="AEB90" s="318"/>
      <c r="AEC90" s="318"/>
      <c r="AED90" s="318"/>
      <c r="AEE90" s="318"/>
      <c r="AEF90" s="318"/>
      <c r="AEG90" s="318"/>
      <c r="AEH90" s="318"/>
      <c r="AEI90" s="318"/>
      <c r="AEJ90" s="318"/>
      <c r="AEK90" s="318"/>
      <c r="AEL90" s="318"/>
      <c r="AEM90" s="318"/>
      <c r="AEN90" s="318"/>
      <c r="AEO90" s="318"/>
      <c r="AEP90" s="318"/>
      <c r="AEQ90" s="318"/>
      <c r="AER90" s="318"/>
      <c r="AES90" s="318"/>
      <c r="AET90" s="318"/>
      <c r="AEU90" s="318"/>
      <c r="AEV90" s="318"/>
      <c r="AEW90" s="318"/>
      <c r="AEX90" s="318"/>
      <c r="AEY90" s="318"/>
      <c r="AEZ90" s="318"/>
      <c r="AFA90" s="318"/>
      <c r="AFB90" s="318"/>
      <c r="AFC90" s="318"/>
      <c r="AFD90" s="318"/>
      <c r="AFE90" s="318"/>
      <c r="AFF90" s="318"/>
      <c r="AFG90" s="318"/>
      <c r="AFH90" s="318"/>
      <c r="AFI90" s="318"/>
      <c r="AFJ90" s="318"/>
      <c r="AFK90" s="318"/>
      <c r="AFL90" s="318"/>
      <c r="AFM90" s="318"/>
      <c r="AFN90" s="318"/>
      <c r="AFO90" s="318"/>
      <c r="AFP90" s="318"/>
      <c r="AFQ90" s="318"/>
      <c r="AFR90" s="318"/>
      <c r="AFS90" s="318"/>
      <c r="AFT90" s="318"/>
      <c r="AFU90" s="318"/>
      <c r="AFV90" s="318"/>
      <c r="AFW90" s="318"/>
      <c r="AFX90" s="318"/>
      <c r="AFY90" s="318"/>
      <c r="AFZ90" s="318"/>
      <c r="AGA90" s="318"/>
      <c r="AGB90" s="318"/>
      <c r="AGC90" s="318"/>
      <c r="AGD90" s="318"/>
      <c r="AGE90" s="318"/>
      <c r="AGF90" s="318"/>
      <c r="AGG90" s="318"/>
      <c r="AGH90" s="318"/>
      <c r="AGI90" s="318"/>
      <c r="AGJ90" s="318"/>
      <c r="AGK90" s="318"/>
      <c r="AGL90" s="318"/>
      <c r="AGM90" s="318"/>
      <c r="AGN90" s="318"/>
      <c r="AGO90" s="318"/>
      <c r="AGP90" s="318"/>
      <c r="AGQ90" s="318"/>
      <c r="AGR90" s="318"/>
      <c r="AGS90" s="318"/>
      <c r="AGT90" s="318"/>
      <c r="AGU90" s="318"/>
      <c r="AGV90" s="318"/>
      <c r="AGW90" s="318"/>
      <c r="AGX90" s="318"/>
      <c r="AGY90" s="318"/>
      <c r="AGZ90" s="318"/>
      <c r="AHA90" s="318"/>
      <c r="AHB90" s="318"/>
      <c r="AHC90" s="318"/>
      <c r="AHD90" s="318"/>
      <c r="AHE90" s="318"/>
      <c r="AHF90" s="318"/>
      <c r="AHG90" s="318"/>
      <c r="AHH90" s="318"/>
      <c r="AHI90" s="318"/>
      <c r="AHJ90" s="318"/>
      <c r="AHK90" s="318"/>
      <c r="AHL90" s="318"/>
      <c r="AHM90" s="318"/>
      <c r="AHN90" s="318"/>
      <c r="AHO90" s="318"/>
      <c r="AHP90" s="318"/>
      <c r="AHQ90" s="318"/>
      <c r="AHR90" s="318"/>
      <c r="AHS90" s="318"/>
      <c r="AHT90" s="318"/>
      <c r="AHU90" s="318"/>
      <c r="AHV90" s="318"/>
      <c r="AHW90" s="318"/>
      <c r="AHX90" s="318"/>
      <c r="AHY90" s="318"/>
      <c r="AHZ90" s="318"/>
      <c r="AIA90" s="318"/>
      <c r="AIB90" s="318"/>
      <c r="AIC90" s="318"/>
      <c r="AID90" s="318"/>
      <c r="AIE90" s="318"/>
      <c r="AIF90" s="318"/>
      <c r="AIG90" s="318"/>
      <c r="AIH90" s="318"/>
      <c r="AII90" s="318"/>
      <c r="AIJ90" s="318"/>
      <c r="AIK90" s="318"/>
      <c r="AIL90" s="318"/>
      <c r="AIM90" s="318"/>
      <c r="AIN90" s="318"/>
      <c r="AIO90" s="318"/>
      <c r="AIP90" s="318"/>
      <c r="AIQ90" s="318"/>
      <c r="AIR90" s="318"/>
      <c r="AIS90" s="318"/>
      <c r="AIT90" s="318"/>
      <c r="AIU90" s="318"/>
      <c r="AIV90" s="318"/>
      <c r="AIW90" s="318"/>
      <c r="AIX90" s="318"/>
      <c r="AIY90" s="318"/>
      <c r="AIZ90" s="318"/>
      <c r="AJA90" s="318"/>
      <c r="AJB90" s="318"/>
      <c r="AJC90" s="318"/>
      <c r="AJD90" s="318"/>
      <c r="AJE90" s="318"/>
      <c r="AJF90" s="318"/>
      <c r="AJG90" s="318"/>
      <c r="AJH90" s="318"/>
      <c r="AJI90" s="318"/>
      <c r="AJJ90" s="318"/>
      <c r="AJK90" s="318"/>
      <c r="AJL90" s="318"/>
      <c r="AJM90" s="318"/>
      <c r="AJN90" s="318"/>
      <c r="AJO90" s="318"/>
      <c r="AJP90" s="318"/>
      <c r="AJQ90" s="318"/>
      <c r="AJR90" s="318"/>
      <c r="AJS90" s="318"/>
      <c r="AJT90" s="318"/>
      <c r="AJU90" s="318"/>
      <c r="AJV90" s="318"/>
      <c r="AJW90" s="318"/>
      <c r="AJX90" s="318"/>
      <c r="AJY90" s="318"/>
      <c r="AJZ90" s="318"/>
      <c r="AKA90" s="318"/>
      <c r="AKB90" s="318"/>
      <c r="AKC90" s="318"/>
      <c r="AKD90" s="318"/>
      <c r="AKE90" s="318"/>
      <c r="AKF90" s="318"/>
      <c r="AKG90" s="318"/>
      <c r="AKH90" s="318"/>
      <c r="AKI90" s="318"/>
      <c r="AKJ90" s="318"/>
      <c r="AKK90" s="318"/>
      <c r="AKL90" s="318"/>
      <c r="AKM90" s="318"/>
      <c r="AKN90" s="318"/>
      <c r="AKO90" s="318"/>
      <c r="AKP90" s="318"/>
      <c r="AKQ90" s="318"/>
      <c r="AKR90" s="318"/>
      <c r="AKS90" s="318"/>
      <c r="AKT90" s="318"/>
      <c r="AKU90" s="318"/>
      <c r="AKV90" s="318"/>
      <c r="AKW90" s="318"/>
      <c r="AKX90" s="318"/>
      <c r="AKY90" s="318"/>
      <c r="AKZ90" s="318"/>
      <c r="ALA90" s="318"/>
      <c r="ALB90" s="318"/>
      <c r="ALC90" s="318"/>
      <c r="ALD90" s="318"/>
      <c r="ALE90" s="318"/>
      <c r="ALF90" s="318"/>
      <c r="ALG90" s="318"/>
      <c r="ALH90" s="318"/>
      <c r="ALI90" s="318"/>
      <c r="ALJ90" s="318"/>
      <c r="ALK90" s="318"/>
      <c r="ALL90" s="318"/>
      <c r="ALM90" s="318"/>
      <c r="ALN90" s="318"/>
      <c r="ALO90" s="318"/>
      <c r="ALP90" s="318"/>
      <c r="ALQ90" s="318"/>
      <c r="ALR90" s="318"/>
      <c r="ALS90" s="318"/>
      <c r="ALT90" s="318"/>
      <c r="ALU90" s="318"/>
      <c r="ALV90" s="318"/>
      <c r="ALW90" s="318"/>
      <c r="ALX90" s="318"/>
      <c r="ALY90" s="318"/>
      <c r="ALZ90" s="318"/>
      <c r="AMA90" s="318"/>
      <c r="AMB90" s="318"/>
      <c r="AMC90" s="318"/>
      <c r="AMD90" s="318"/>
      <c r="AME90" s="318"/>
      <c r="AMF90" s="318"/>
      <c r="AMG90" s="318"/>
      <c r="AMH90" s="318"/>
      <c r="AMI90" s="318"/>
      <c r="AMJ90" s="318"/>
      <c r="AMK90" s="318"/>
      <c r="AML90" s="318"/>
      <c r="AMM90" s="318"/>
      <c r="AMN90" s="318"/>
      <c r="AMO90" s="318"/>
      <c r="AMP90" s="318"/>
      <c r="AMQ90" s="318"/>
      <c r="AMR90" s="318"/>
      <c r="AMS90" s="318"/>
      <c r="AMT90" s="318"/>
      <c r="AMU90" s="318"/>
      <c r="AMV90" s="318"/>
      <c r="AMW90" s="318"/>
      <c r="AMX90" s="318"/>
      <c r="AMY90" s="318"/>
      <c r="AMZ90" s="318"/>
      <c r="ANA90" s="318"/>
      <c r="ANB90" s="318"/>
      <c r="ANC90" s="318"/>
      <c r="AND90" s="318"/>
      <c r="ANE90" s="318"/>
      <c r="ANF90" s="318"/>
      <c r="ANG90" s="318"/>
      <c r="ANH90" s="318"/>
      <c r="ANI90" s="318"/>
      <c r="ANJ90" s="318"/>
      <c r="ANK90" s="318"/>
      <c r="ANL90" s="318"/>
      <c r="ANM90" s="318"/>
      <c r="ANN90" s="318"/>
      <c r="ANO90" s="318"/>
      <c r="ANP90" s="318"/>
      <c r="ANQ90" s="318"/>
      <c r="ANR90" s="318"/>
      <c r="ANS90" s="318"/>
      <c r="ANT90" s="318"/>
      <c r="ANU90" s="318"/>
      <c r="ANV90" s="318"/>
      <c r="ANW90" s="318"/>
      <c r="ANX90" s="318"/>
      <c r="ANY90" s="318"/>
      <c r="ANZ90" s="318"/>
      <c r="AOA90" s="318"/>
      <c r="AOB90" s="318"/>
      <c r="AOC90" s="318"/>
      <c r="AOD90" s="318"/>
      <c r="AOE90" s="318"/>
      <c r="AOF90" s="318"/>
      <c r="AOG90" s="318"/>
      <c r="AOH90" s="318"/>
      <c r="AOI90" s="318"/>
      <c r="AOJ90" s="318"/>
      <c r="AOK90" s="318"/>
      <c r="AOL90" s="318"/>
      <c r="AOM90" s="318"/>
      <c r="AON90" s="318"/>
      <c r="AOO90" s="318"/>
      <c r="AOP90" s="318"/>
      <c r="AOQ90" s="318"/>
      <c r="AOR90" s="318"/>
      <c r="AOS90" s="318"/>
      <c r="AOT90" s="318"/>
      <c r="AOU90" s="318"/>
      <c r="AOV90" s="318"/>
      <c r="AOW90" s="318"/>
      <c r="AOX90" s="318"/>
      <c r="AOY90" s="318"/>
      <c r="AOZ90" s="318"/>
      <c r="APA90" s="318"/>
      <c r="APB90" s="318"/>
      <c r="APC90" s="318"/>
      <c r="APD90" s="318"/>
      <c r="APE90" s="318"/>
      <c r="APF90" s="318"/>
      <c r="APG90" s="318"/>
      <c r="APH90" s="318"/>
      <c r="API90" s="318"/>
      <c r="APJ90" s="318"/>
      <c r="APK90" s="318"/>
      <c r="APL90" s="318"/>
      <c r="APM90" s="318"/>
      <c r="APN90" s="318"/>
      <c r="APO90" s="318"/>
      <c r="APP90" s="318"/>
      <c r="APQ90" s="318"/>
      <c r="APR90" s="318"/>
      <c r="APS90" s="318"/>
      <c r="APT90" s="318"/>
      <c r="APU90" s="318"/>
      <c r="APV90" s="318"/>
      <c r="APW90" s="318"/>
      <c r="APX90" s="318"/>
      <c r="APY90" s="318"/>
      <c r="APZ90" s="318"/>
      <c r="AQA90" s="318"/>
      <c r="AQB90" s="318"/>
      <c r="AQC90" s="318"/>
      <c r="AQD90" s="318"/>
      <c r="AQE90" s="318"/>
      <c r="AQF90" s="318"/>
      <c r="AQG90" s="318"/>
      <c r="AQH90" s="318"/>
      <c r="AQI90" s="318"/>
      <c r="AQJ90" s="318"/>
      <c r="AQK90" s="318"/>
      <c r="AQL90" s="318"/>
      <c r="AQM90" s="318"/>
      <c r="AQN90" s="318"/>
      <c r="AQO90" s="318"/>
      <c r="AQP90" s="318"/>
      <c r="AQQ90" s="318"/>
      <c r="AQR90" s="318"/>
      <c r="AQS90" s="318"/>
      <c r="AQT90" s="318"/>
      <c r="AQU90" s="318"/>
      <c r="AQV90" s="318"/>
      <c r="AQW90" s="318"/>
      <c r="AQX90" s="318"/>
      <c r="AQY90" s="318"/>
      <c r="AQZ90" s="318"/>
      <c r="ARA90" s="318"/>
      <c r="ARB90" s="318"/>
      <c r="ARC90" s="318"/>
      <c r="ARD90" s="318"/>
      <c r="ARE90" s="318"/>
      <c r="ARF90" s="318"/>
      <c r="ARG90" s="318"/>
      <c r="ARH90" s="318"/>
      <c r="ARI90" s="318"/>
      <c r="ARJ90" s="318"/>
      <c r="ARK90" s="318"/>
      <c r="ARL90" s="318"/>
      <c r="ARM90" s="318"/>
      <c r="ARN90" s="318"/>
      <c r="ARO90" s="318"/>
      <c r="ARP90" s="318"/>
      <c r="ARQ90" s="318"/>
      <c r="ARR90" s="318"/>
      <c r="ARS90" s="318"/>
      <c r="ART90" s="318"/>
      <c r="ARU90" s="318"/>
      <c r="ARV90" s="318"/>
      <c r="ARW90" s="318"/>
      <c r="ARX90" s="318"/>
      <c r="ARY90" s="318"/>
      <c r="ARZ90" s="318"/>
      <c r="ASA90" s="318"/>
      <c r="ASB90" s="318"/>
      <c r="ASC90" s="318"/>
      <c r="ASD90" s="318"/>
      <c r="ASE90" s="318"/>
      <c r="ASF90" s="318"/>
      <c r="ASG90" s="318"/>
      <c r="ASH90" s="318"/>
      <c r="ASI90" s="318"/>
      <c r="ASJ90" s="318"/>
      <c r="ASK90" s="318"/>
      <c r="ASL90" s="318"/>
      <c r="ASM90" s="318"/>
      <c r="ASN90" s="318"/>
      <c r="ASO90" s="318"/>
      <c r="ASP90" s="318"/>
      <c r="ASQ90" s="318"/>
      <c r="ASR90" s="318"/>
      <c r="ASS90" s="318"/>
      <c r="AST90" s="318"/>
      <c r="ASU90" s="318"/>
      <c r="ASV90" s="318"/>
      <c r="ASW90" s="318"/>
      <c r="ASX90" s="318"/>
      <c r="ASY90" s="318"/>
      <c r="ASZ90" s="318"/>
      <c r="ATA90" s="318"/>
      <c r="ATB90" s="318"/>
      <c r="ATC90" s="318"/>
      <c r="ATD90" s="318"/>
      <c r="ATE90" s="318"/>
      <c r="ATF90" s="318"/>
      <c r="ATG90" s="318"/>
      <c r="ATH90" s="318"/>
      <c r="ATI90" s="318"/>
      <c r="ATJ90" s="318"/>
      <c r="ATK90" s="318"/>
      <c r="ATL90" s="318"/>
      <c r="ATM90" s="318"/>
      <c r="ATN90" s="318"/>
      <c r="ATO90" s="318"/>
      <c r="ATP90" s="318"/>
      <c r="ATQ90" s="318"/>
      <c r="ATR90" s="318"/>
      <c r="ATS90" s="318"/>
      <c r="ATT90" s="318"/>
      <c r="ATU90" s="318"/>
      <c r="ATV90" s="318"/>
      <c r="ATW90" s="318"/>
      <c r="ATX90" s="318"/>
      <c r="ATY90" s="318"/>
      <c r="ATZ90" s="318"/>
      <c r="AUA90" s="318"/>
      <c r="AUB90" s="318"/>
      <c r="AUC90" s="318"/>
      <c r="AUD90" s="318"/>
      <c r="AUE90" s="318"/>
      <c r="AUF90" s="318"/>
      <c r="AUG90" s="318"/>
      <c r="AUH90" s="318"/>
      <c r="AUI90" s="318"/>
      <c r="AUJ90" s="318"/>
      <c r="AUK90" s="318"/>
      <c r="AUL90" s="318"/>
      <c r="AUM90" s="318"/>
      <c r="AUN90" s="318"/>
      <c r="AUO90" s="318"/>
      <c r="AUP90" s="318"/>
      <c r="AUQ90" s="318"/>
      <c r="AUR90" s="318"/>
      <c r="AUS90" s="318"/>
      <c r="AUT90" s="318"/>
      <c r="AUU90" s="318"/>
      <c r="AUV90" s="318"/>
      <c r="AUW90" s="318"/>
      <c r="AUX90" s="318"/>
      <c r="AUY90" s="318"/>
      <c r="AUZ90" s="318"/>
      <c r="AVA90" s="318"/>
      <c r="AVB90" s="318"/>
      <c r="AVC90" s="318"/>
      <c r="AVD90" s="318"/>
      <c r="AVE90" s="318"/>
      <c r="AVF90" s="318"/>
      <c r="AVG90" s="318"/>
      <c r="AVH90" s="318"/>
      <c r="AVI90" s="318"/>
      <c r="AVJ90" s="318"/>
      <c r="AVK90" s="318"/>
      <c r="AVL90" s="318"/>
      <c r="AVM90" s="318"/>
      <c r="AVN90" s="318"/>
      <c r="AVO90" s="318"/>
      <c r="AVP90" s="318"/>
      <c r="AVQ90" s="318"/>
      <c r="AVR90" s="318"/>
      <c r="AVS90" s="318"/>
      <c r="AVT90" s="318"/>
      <c r="AVU90" s="318"/>
      <c r="AVV90" s="318"/>
      <c r="AVW90" s="318"/>
      <c r="AVX90" s="318"/>
      <c r="AVY90" s="318"/>
      <c r="AVZ90" s="318"/>
      <c r="AWA90" s="318"/>
      <c r="AWB90" s="318"/>
      <c r="AWC90" s="318"/>
      <c r="AWD90" s="318"/>
      <c r="AWE90" s="318"/>
      <c r="AWF90" s="318"/>
      <c r="AWG90" s="318"/>
      <c r="AWH90" s="318"/>
      <c r="AWI90" s="318"/>
      <c r="AWJ90" s="318"/>
      <c r="AWK90" s="318"/>
      <c r="AWL90" s="318"/>
      <c r="AWM90" s="318"/>
      <c r="AWN90" s="318"/>
      <c r="AWO90" s="318"/>
      <c r="AWP90" s="318"/>
      <c r="AWQ90" s="318"/>
      <c r="AWR90" s="318"/>
      <c r="AWS90" s="318"/>
      <c r="AWT90" s="318"/>
      <c r="AWU90" s="318"/>
      <c r="AWV90" s="318"/>
      <c r="AWW90" s="318"/>
      <c r="AWX90" s="318"/>
      <c r="AWY90" s="318"/>
      <c r="AWZ90" s="318"/>
      <c r="AXA90" s="318"/>
      <c r="AXB90" s="318"/>
      <c r="AXC90" s="318"/>
      <c r="AXD90" s="318"/>
      <c r="AXE90" s="318"/>
      <c r="AXF90" s="318"/>
      <c r="AXG90" s="318"/>
      <c r="AXH90" s="318"/>
      <c r="AXI90" s="318"/>
      <c r="AXJ90" s="318"/>
      <c r="AXK90" s="318"/>
      <c r="AXL90" s="318"/>
      <c r="AXM90" s="318"/>
      <c r="AXN90" s="318"/>
      <c r="AXO90" s="318"/>
      <c r="AXP90" s="318"/>
      <c r="AXQ90" s="318"/>
      <c r="AXR90" s="318"/>
      <c r="AXS90" s="318"/>
      <c r="AXT90" s="318"/>
      <c r="AXU90" s="318"/>
      <c r="AXV90" s="318"/>
      <c r="AXW90" s="318"/>
      <c r="AXX90" s="318"/>
      <c r="AXY90" s="318"/>
      <c r="AXZ90" s="318"/>
      <c r="AYA90" s="318"/>
      <c r="AYB90" s="318"/>
      <c r="AYC90" s="318"/>
      <c r="AYD90" s="318"/>
      <c r="AYE90" s="318"/>
      <c r="AYF90" s="318"/>
      <c r="AYG90" s="318"/>
      <c r="AYH90" s="318"/>
      <c r="AYI90" s="318"/>
      <c r="AYJ90" s="318"/>
      <c r="AYK90" s="318"/>
      <c r="AYL90" s="318"/>
      <c r="AYM90" s="318"/>
      <c r="AYN90" s="318"/>
      <c r="AYO90" s="318"/>
      <c r="AYP90" s="318"/>
      <c r="AYQ90" s="318"/>
      <c r="AYR90" s="318"/>
      <c r="AYS90" s="318"/>
      <c r="AYT90" s="318"/>
      <c r="AYU90" s="318"/>
      <c r="AYV90" s="318"/>
      <c r="AYW90" s="318"/>
      <c r="AYX90" s="318"/>
      <c r="AYY90" s="318"/>
      <c r="AYZ90" s="318"/>
      <c r="AZA90" s="318"/>
      <c r="AZB90" s="318"/>
      <c r="AZC90" s="318"/>
      <c r="AZD90" s="318"/>
      <c r="AZE90" s="318"/>
      <c r="AZF90" s="318"/>
      <c r="AZG90" s="318"/>
      <c r="AZH90" s="318"/>
      <c r="AZI90" s="318"/>
      <c r="AZJ90" s="318"/>
      <c r="AZK90" s="318"/>
      <c r="AZL90" s="318"/>
      <c r="AZM90" s="318"/>
      <c r="AZN90" s="318"/>
      <c r="AZO90" s="318"/>
      <c r="AZP90" s="318"/>
      <c r="AZQ90" s="318"/>
      <c r="AZR90" s="318"/>
      <c r="AZS90" s="318"/>
      <c r="AZT90" s="318"/>
      <c r="AZU90" s="318"/>
      <c r="AZV90" s="318"/>
      <c r="AZW90" s="318"/>
      <c r="AZX90" s="318"/>
      <c r="AZY90" s="318"/>
      <c r="AZZ90" s="318"/>
      <c r="BAA90" s="318"/>
      <c r="BAB90" s="318"/>
      <c r="BAC90" s="318"/>
      <c r="BAD90" s="318"/>
      <c r="BAE90" s="318"/>
      <c r="BAF90" s="318"/>
      <c r="BAG90" s="318"/>
      <c r="BAH90" s="318"/>
      <c r="BAI90" s="318"/>
      <c r="BAJ90" s="318"/>
      <c r="BAK90" s="318"/>
      <c r="BAL90" s="318"/>
      <c r="BAM90" s="318"/>
      <c r="BAN90" s="318"/>
      <c r="BAO90" s="318"/>
      <c r="BAP90" s="318"/>
      <c r="BAQ90" s="318"/>
      <c r="BAR90" s="318"/>
      <c r="BAS90" s="318"/>
      <c r="BAT90" s="318"/>
      <c r="BAU90" s="318"/>
      <c r="BAV90" s="318"/>
      <c r="BAW90" s="318"/>
      <c r="BAX90" s="318"/>
      <c r="BAY90" s="318"/>
      <c r="BAZ90" s="318"/>
      <c r="BBA90" s="318"/>
      <c r="BBB90" s="318"/>
      <c r="BBC90" s="318"/>
      <c r="BBD90" s="318"/>
      <c r="BBE90" s="318"/>
      <c r="BBF90" s="318"/>
      <c r="BBG90" s="318"/>
      <c r="BBH90" s="318"/>
      <c r="BBI90" s="318"/>
      <c r="BBJ90" s="318"/>
      <c r="BBK90" s="318"/>
      <c r="BBL90" s="318"/>
      <c r="BBM90" s="318"/>
      <c r="BBN90" s="318"/>
      <c r="BBO90" s="318"/>
      <c r="BBP90" s="318"/>
      <c r="BBQ90" s="318"/>
      <c r="BBR90" s="318"/>
      <c r="BBS90" s="318"/>
      <c r="BBT90" s="318"/>
      <c r="BBU90" s="318"/>
      <c r="BBV90" s="318"/>
      <c r="BBW90" s="318"/>
      <c r="BBX90" s="318"/>
      <c r="BBY90" s="318"/>
      <c r="BBZ90" s="318"/>
      <c r="BCA90" s="318"/>
      <c r="BCB90" s="318"/>
      <c r="BCC90" s="318"/>
      <c r="BCD90" s="318"/>
      <c r="BCE90" s="318"/>
      <c r="BCF90" s="318"/>
      <c r="BCG90" s="318"/>
      <c r="BCH90" s="318"/>
      <c r="BCI90" s="318"/>
      <c r="BCJ90" s="318"/>
      <c r="BCK90" s="318"/>
      <c r="BCL90" s="318"/>
      <c r="BCM90" s="318"/>
      <c r="BCN90" s="318"/>
      <c r="BCO90" s="318"/>
      <c r="BCP90" s="318"/>
      <c r="BCQ90" s="318"/>
      <c r="BCR90" s="318"/>
      <c r="BCS90" s="318"/>
      <c r="BCT90" s="318"/>
      <c r="BCU90" s="318"/>
      <c r="BCV90" s="318"/>
      <c r="BCW90" s="318"/>
      <c r="BCX90" s="318"/>
      <c r="BCY90" s="318"/>
      <c r="BCZ90" s="318"/>
      <c r="BDA90" s="318"/>
      <c r="BDB90" s="318"/>
      <c r="BDC90" s="318"/>
      <c r="BDD90" s="318"/>
      <c r="BDE90" s="318"/>
      <c r="BDF90" s="318"/>
      <c r="BDG90" s="318"/>
      <c r="BDH90" s="318"/>
      <c r="BDI90" s="318"/>
      <c r="BDJ90" s="318"/>
      <c r="BDK90" s="318"/>
      <c r="BDL90" s="318"/>
      <c r="BDM90" s="318"/>
      <c r="BDN90" s="318"/>
      <c r="BDO90" s="318"/>
      <c r="BDP90" s="318"/>
      <c r="BDQ90" s="318"/>
      <c r="BDR90" s="318"/>
      <c r="BDS90" s="318"/>
      <c r="BDT90" s="318"/>
      <c r="BDU90" s="318"/>
      <c r="BDV90" s="318"/>
      <c r="BDW90" s="318"/>
      <c r="BDX90" s="318"/>
      <c r="BDY90" s="318"/>
      <c r="BDZ90" s="318"/>
      <c r="BEA90" s="318"/>
      <c r="BEB90" s="318"/>
      <c r="BEC90" s="318"/>
      <c r="BED90" s="318"/>
      <c r="BEE90" s="318"/>
      <c r="BEF90" s="318"/>
      <c r="BEG90" s="318"/>
      <c r="BEH90" s="318"/>
      <c r="BEI90" s="318"/>
      <c r="BEJ90" s="318"/>
      <c r="BEK90" s="318"/>
      <c r="BEL90" s="318"/>
      <c r="BEM90" s="318"/>
      <c r="BEN90" s="318"/>
      <c r="BEO90" s="318"/>
      <c r="BEP90" s="318"/>
      <c r="BEQ90" s="318"/>
      <c r="BER90" s="318"/>
      <c r="BES90" s="318"/>
      <c r="BET90" s="318"/>
      <c r="BEU90" s="318"/>
      <c r="BEV90" s="318"/>
      <c r="BEW90" s="318"/>
      <c r="BEX90" s="318"/>
      <c r="BEY90" s="318"/>
      <c r="BEZ90" s="318"/>
      <c r="BFA90" s="318"/>
      <c r="BFB90" s="318"/>
      <c r="BFC90" s="318"/>
      <c r="BFD90" s="318"/>
      <c r="BFE90" s="318"/>
      <c r="BFF90" s="318"/>
      <c r="BFG90" s="318"/>
      <c r="BFH90" s="318"/>
      <c r="BFI90" s="318"/>
      <c r="BFJ90" s="318"/>
      <c r="BFK90" s="318"/>
      <c r="BFL90" s="318"/>
      <c r="BFM90" s="318"/>
      <c r="BFN90" s="318"/>
      <c r="BFO90" s="318"/>
      <c r="BFP90" s="318"/>
      <c r="BFQ90" s="318"/>
      <c r="BFR90" s="318"/>
      <c r="BFS90" s="318"/>
      <c r="BFT90" s="318"/>
      <c r="BFU90" s="318"/>
      <c r="BFV90" s="318"/>
      <c r="BFW90" s="318"/>
      <c r="BFX90" s="318"/>
      <c r="BFY90" s="318"/>
      <c r="BFZ90" s="318"/>
      <c r="BGA90" s="318"/>
      <c r="BGB90" s="318"/>
      <c r="BGC90" s="318"/>
      <c r="BGD90" s="318"/>
      <c r="BGE90" s="318"/>
      <c r="BGF90" s="318"/>
      <c r="BGG90" s="318"/>
      <c r="BGH90" s="318"/>
      <c r="BGI90" s="318"/>
      <c r="BGJ90" s="318"/>
      <c r="BGK90" s="318"/>
      <c r="BGL90" s="318"/>
      <c r="BGM90" s="318"/>
      <c r="BGN90" s="318"/>
      <c r="BGO90" s="318"/>
      <c r="BGP90" s="318"/>
      <c r="BGQ90" s="318"/>
      <c r="BGR90" s="318"/>
      <c r="BGS90" s="318"/>
      <c r="BGT90" s="318"/>
      <c r="BGU90" s="318"/>
      <c r="BGV90" s="318"/>
      <c r="BGW90" s="318"/>
      <c r="BGX90" s="318"/>
      <c r="BGY90" s="318"/>
      <c r="BGZ90" s="318"/>
      <c r="BHA90" s="318"/>
      <c r="BHB90" s="318"/>
      <c r="BHC90" s="318"/>
      <c r="BHD90" s="318"/>
      <c r="BHE90" s="318"/>
      <c r="BHF90" s="318"/>
      <c r="BHG90" s="318"/>
      <c r="BHH90" s="318"/>
      <c r="BHI90" s="318"/>
      <c r="BHJ90" s="318"/>
      <c r="BHK90" s="318"/>
      <c r="BHL90" s="318"/>
      <c r="BHM90" s="318"/>
      <c r="BHN90" s="318"/>
      <c r="BHO90" s="318"/>
      <c r="BHP90" s="318"/>
      <c r="BHQ90" s="318"/>
      <c r="BHR90" s="318"/>
      <c r="BHS90" s="318"/>
      <c r="BHT90" s="318"/>
      <c r="BHU90" s="318"/>
      <c r="BHV90" s="318"/>
      <c r="BHW90" s="318"/>
      <c r="BHX90" s="318"/>
      <c r="BHY90" s="318"/>
      <c r="BHZ90" s="318"/>
      <c r="BIA90" s="318"/>
      <c r="BIB90" s="318"/>
      <c r="BIC90" s="318"/>
      <c r="BID90" s="318"/>
      <c r="BIE90" s="318"/>
      <c r="BIF90" s="318"/>
      <c r="BIG90" s="318"/>
      <c r="BIH90" s="318"/>
      <c r="BII90" s="318"/>
      <c r="BIJ90" s="318"/>
      <c r="BIK90" s="318"/>
      <c r="BIL90" s="318"/>
      <c r="BIM90" s="318"/>
      <c r="BIN90" s="318"/>
      <c r="BIO90" s="318"/>
      <c r="BIP90" s="318"/>
      <c r="BIQ90" s="318"/>
      <c r="BIR90" s="318"/>
      <c r="BIS90" s="318"/>
      <c r="BIT90" s="318"/>
      <c r="BIU90" s="318"/>
      <c r="BIV90" s="318"/>
      <c r="BIW90" s="318"/>
      <c r="BIX90" s="318"/>
      <c r="BIY90" s="318"/>
      <c r="BIZ90" s="318"/>
      <c r="BJA90" s="318"/>
      <c r="BJB90" s="318"/>
      <c r="BJC90" s="318"/>
      <c r="BJD90" s="318"/>
      <c r="BJE90" s="318"/>
      <c r="BJF90" s="318"/>
      <c r="BJG90" s="318"/>
      <c r="BJH90" s="318"/>
      <c r="BJI90" s="318"/>
      <c r="BJJ90" s="318"/>
      <c r="BJK90" s="318"/>
      <c r="BJL90" s="318"/>
      <c r="BJM90" s="318"/>
      <c r="BJN90" s="318"/>
      <c r="BJO90" s="318"/>
      <c r="BJP90" s="318"/>
      <c r="BJQ90" s="318"/>
      <c r="BJR90" s="318"/>
      <c r="BJS90" s="318"/>
      <c r="BJT90" s="318"/>
      <c r="BJU90" s="318"/>
      <c r="BJV90" s="318"/>
      <c r="BJW90" s="318"/>
      <c r="BJX90" s="318"/>
      <c r="BJY90" s="318"/>
      <c r="BJZ90" s="318"/>
      <c r="BKA90" s="318"/>
      <c r="BKB90" s="318"/>
      <c r="BKC90" s="318"/>
      <c r="BKD90" s="318"/>
      <c r="BKE90" s="318"/>
      <c r="BKF90" s="318"/>
      <c r="BKG90" s="318"/>
      <c r="BKH90" s="318"/>
      <c r="BKI90" s="318"/>
      <c r="BKJ90" s="318"/>
      <c r="BKK90" s="318"/>
      <c r="BKL90" s="318"/>
      <c r="BKM90" s="318"/>
      <c r="BKN90" s="318"/>
      <c r="BKO90" s="318"/>
      <c r="BKP90" s="318"/>
      <c r="BKQ90" s="318"/>
      <c r="BKR90" s="318"/>
      <c r="BKS90" s="318"/>
      <c r="BKT90" s="318"/>
      <c r="BKU90" s="318"/>
      <c r="BKV90" s="318"/>
      <c r="BKW90" s="318"/>
      <c r="BKX90" s="318"/>
      <c r="BKY90" s="318"/>
      <c r="BKZ90" s="318"/>
      <c r="BLA90" s="318"/>
      <c r="BLB90" s="318"/>
      <c r="BLC90" s="318"/>
      <c r="BLD90" s="318"/>
      <c r="BLE90" s="318"/>
      <c r="BLF90" s="318"/>
      <c r="BLG90" s="318"/>
      <c r="BLH90" s="318"/>
      <c r="BLI90" s="318"/>
      <c r="BLJ90" s="318"/>
      <c r="BLK90" s="318"/>
      <c r="BLL90" s="318"/>
      <c r="BLM90" s="318"/>
      <c r="BLN90" s="318"/>
      <c r="BLO90" s="318"/>
      <c r="BLP90" s="318"/>
      <c r="BLQ90" s="318"/>
      <c r="BLR90" s="318"/>
      <c r="BLS90" s="318"/>
      <c r="BLT90" s="318"/>
      <c r="BLU90" s="318"/>
      <c r="BLV90" s="318"/>
      <c r="BLW90" s="318"/>
      <c r="BLX90" s="318"/>
      <c r="BLY90" s="318"/>
      <c r="BLZ90" s="318"/>
      <c r="BMA90" s="318"/>
      <c r="BMB90" s="318"/>
      <c r="BMC90" s="318"/>
      <c r="BMD90" s="318"/>
      <c r="BME90" s="318"/>
      <c r="BMF90" s="318"/>
      <c r="BMG90" s="318"/>
      <c r="BMH90" s="318"/>
      <c r="BMI90" s="318"/>
      <c r="BMJ90" s="318"/>
      <c r="BMK90" s="318"/>
      <c r="BML90" s="318"/>
      <c r="BMM90" s="318"/>
      <c r="BMN90" s="318"/>
      <c r="BMO90" s="318"/>
      <c r="BMP90" s="318"/>
      <c r="BMQ90" s="318"/>
      <c r="BMR90" s="318"/>
      <c r="BMS90" s="318"/>
      <c r="BMT90" s="318"/>
      <c r="BMU90" s="318"/>
      <c r="BMV90" s="318"/>
      <c r="BMW90" s="318"/>
      <c r="BMX90" s="318"/>
      <c r="BMY90" s="318"/>
      <c r="BMZ90" s="318"/>
      <c r="BNA90" s="318"/>
      <c r="BNB90" s="318"/>
      <c r="BNC90" s="318"/>
      <c r="BND90" s="318"/>
      <c r="BNE90" s="318"/>
      <c r="BNF90" s="318"/>
      <c r="BNG90" s="318"/>
      <c r="BNH90" s="318"/>
      <c r="BNI90" s="318"/>
      <c r="BNJ90" s="318"/>
      <c r="BNK90" s="318"/>
      <c r="BNL90" s="318"/>
      <c r="BNM90" s="318"/>
      <c r="BNN90" s="318"/>
      <c r="BNO90" s="318"/>
      <c r="BNP90" s="318"/>
      <c r="BNQ90" s="318"/>
      <c r="BNR90" s="318"/>
      <c r="BNS90" s="318"/>
      <c r="BNT90" s="318"/>
      <c r="BNU90" s="318"/>
      <c r="BNV90" s="318"/>
      <c r="BNW90" s="318"/>
      <c r="BNX90" s="318"/>
      <c r="BNY90" s="318"/>
      <c r="BNZ90" s="318"/>
      <c r="BOA90" s="318"/>
      <c r="BOB90" s="318"/>
      <c r="BOC90" s="318"/>
      <c r="BOD90" s="318"/>
      <c r="BOE90" s="318"/>
      <c r="BOF90" s="318"/>
      <c r="BOG90" s="318"/>
      <c r="BOH90" s="318"/>
      <c r="BOI90" s="318"/>
      <c r="BOJ90" s="318"/>
      <c r="BOK90" s="318"/>
      <c r="BOL90" s="318"/>
      <c r="BOM90" s="318"/>
      <c r="BON90" s="318"/>
      <c r="BOO90" s="318"/>
      <c r="BOP90" s="318"/>
      <c r="BOQ90" s="318"/>
      <c r="BOR90" s="318"/>
      <c r="BOS90" s="318"/>
      <c r="BOT90" s="318"/>
      <c r="BOU90" s="318"/>
      <c r="BOV90" s="318"/>
      <c r="BOW90" s="318"/>
      <c r="BOX90" s="318"/>
      <c r="BOY90" s="318"/>
      <c r="BOZ90" s="318"/>
      <c r="BPA90" s="318"/>
      <c r="BPB90" s="318"/>
      <c r="BPC90" s="318"/>
      <c r="BPD90" s="318"/>
      <c r="BPE90" s="318"/>
      <c r="BPF90" s="318"/>
      <c r="BPG90" s="318"/>
      <c r="BPH90" s="318"/>
      <c r="BPI90" s="318"/>
      <c r="BPJ90" s="318"/>
      <c r="BPK90" s="318"/>
      <c r="BPL90" s="318"/>
      <c r="BPM90" s="318"/>
      <c r="BPN90" s="318"/>
      <c r="BPO90" s="318"/>
      <c r="BPP90" s="318"/>
      <c r="BPQ90" s="318"/>
      <c r="BPR90" s="318"/>
      <c r="BPS90" s="318"/>
      <c r="BPT90" s="318"/>
      <c r="BPU90" s="318"/>
      <c r="BPV90" s="318"/>
      <c r="BPW90" s="318"/>
      <c r="BPX90" s="318"/>
      <c r="BPY90" s="318"/>
      <c r="BPZ90" s="318"/>
      <c r="BQA90" s="318"/>
      <c r="BQB90" s="318"/>
      <c r="BQC90" s="318"/>
      <c r="BQD90" s="318"/>
      <c r="BQE90" s="318"/>
      <c r="BQF90" s="318"/>
      <c r="BQG90" s="318"/>
      <c r="BQH90" s="318"/>
      <c r="BQI90" s="318"/>
      <c r="BQJ90" s="318"/>
      <c r="BQK90" s="318"/>
      <c r="BQL90" s="318"/>
      <c r="BQM90" s="318"/>
      <c r="BQN90" s="318"/>
      <c r="BQO90" s="318"/>
      <c r="BQP90" s="318"/>
      <c r="BQQ90" s="318"/>
      <c r="BQR90" s="318"/>
      <c r="BQS90" s="318"/>
      <c r="BQT90" s="318"/>
      <c r="BQU90" s="318"/>
      <c r="BQV90" s="318"/>
      <c r="BQW90" s="318"/>
      <c r="BQX90" s="318"/>
      <c r="BQY90" s="318"/>
      <c r="BQZ90" s="318"/>
      <c r="BRA90" s="318"/>
      <c r="BRB90" s="318"/>
      <c r="BRC90" s="318"/>
      <c r="BRD90" s="318"/>
      <c r="BRE90" s="318"/>
      <c r="BRF90" s="318"/>
      <c r="BRG90" s="318"/>
      <c r="BRH90" s="318"/>
      <c r="BRI90" s="318"/>
      <c r="BRJ90" s="318"/>
      <c r="BRK90" s="318"/>
      <c r="BRL90" s="318"/>
      <c r="BRM90" s="318"/>
      <c r="BRN90" s="318"/>
      <c r="BRO90" s="318"/>
      <c r="BRP90" s="318"/>
      <c r="BRQ90" s="318"/>
      <c r="BRR90" s="318"/>
      <c r="BRS90" s="318"/>
      <c r="BRT90" s="318"/>
      <c r="BRU90" s="318"/>
      <c r="BRV90" s="318"/>
      <c r="BRW90" s="318"/>
      <c r="BRX90" s="318"/>
      <c r="BRY90" s="318"/>
      <c r="BRZ90" s="318"/>
      <c r="BSA90" s="318"/>
      <c r="BSB90" s="318"/>
      <c r="BSC90" s="318"/>
      <c r="BSD90" s="318"/>
      <c r="BSE90" s="318"/>
      <c r="BSF90" s="318"/>
      <c r="BSG90" s="318"/>
      <c r="BSH90" s="318"/>
      <c r="BSI90" s="318"/>
      <c r="BSJ90" s="318"/>
      <c r="BSK90" s="318"/>
      <c r="BSL90" s="318"/>
      <c r="BSM90" s="318"/>
      <c r="BSN90" s="318"/>
      <c r="BSO90" s="318"/>
      <c r="BSP90" s="318"/>
      <c r="BSQ90" s="318"/>
      <c r="BSR90" s="318"/>
      <c r="BSS90" s="318"/>
      <c r="BST90" s="318"/>
      <c r="BSU90" s="318"/>
      <c r="BSV90" s="318"/>
      <c r="BSW90" s="318"/>
      <c r="BSX90" s="318"/>
      <c r="BSY90" s="318"/>
      <c r="BSZ90" s="318"/>
      <c r="BTA90" s="318"/>
      <c r="BTB90" s="318"/>
      <c r="BTC90" s="318"/>
      <c r="BTD90" s="318"/>
      <c r="BTE90" s="318"/>
      <c r="BTF90" s="318"/>
      <c r="BTG90" s="318"/>
      <c r="BTH90" s="318"/>
      <c r="BTI90" s="318"/>
      <c r="BTJ90" s="318"/>
      <c r="BTK90" s="318"/>
      <c r="BTL90" s="318"/>
      <c r="BTM90" s="318"/>
      <c r="BTN90" s="318"/>
      <c r="BTO90" s="318"/>
      <c r="BTP90" s="318"/>
      <c r="BTQ90" s="318"/>
      <c r="BTR90" s="318"/>
      <c r="BTS90" s="318"/>
      <c r="BTT90" s="318"/>
      <c r="BTU90" s="318"/>
      <c r="BTV90" s="318"/>
      <c r="BTW90" s="318"/>
      <c r="BTX90" s="318"/>
      <c r="BTY90" s="318"/>
      <c r="BTZ90" s="318"/>
      <c r="BUA90" s="318"/>
      <c r="BUB90" s="318"/>
      <c r="BUC90" s="318"/>
      <c r="BUD90" s="318"/>
      <c r="BUE90" s="318"/>
      <c r="BUF90" s="318"/>
      <c r="BUG90" s="318"/>
      <c r="BUH90" s="318"/>
      <c r="BUI90" s="318"/>
      <c r="BUJ90" s="318"/>
      <c r="BUK90" s="318"/>
      <c r="BUL90" s="318"/>
      <c r="BUM90" s="318"/>
      <c r="BUN90" s="318"/>
      <c r="BUO90" s="318"/>
      <c r="BUP90" s="318"/>
      <c r="BUQ90" s="318"/>
      <c r="BUR90" s="318"/>
      <c r="BUS90" s="318"/>
      <c r="BUT90" s="318"/>
      <c r="BUU90" s="318"/>
      <c r="BUV90" s="318"/>
      <c r="BUW90" s="318"/>
      <c r="BUX90" s="318"/>
      <c r="BUY90" s="318"/>
      <c r="BUZ90" s="318"/>
      <c r="BVA90" s="318"/>
      <c r="BVB90" s="318"/>
      <c r="BVC90" s="318"/>
      <c r="BVD90" s="318"/>
      <c r="BVE90" s="318"/>
      <c r="BVF90" s="318"/>
      <c r="BVG90" s="318"/>
      <c r="BVH90" s="318"/>
      <c r="BVI90" s="318"/>
      <c r="BVJ90" s="318"/>
      <c r="BVK90" s="318"/>
      <c r="BVL90" s="318"/>
      <c r="BVM90" s="318"/>
      <c r="BVN90" s="318"/>
      <c r="BVO90" s="318"/>
      <c r="BVP90" s="318"/>
      <c r="BVQ90" s="318"/>
      <c r="BVR90" s="318"/>
      <c r="BVS90" s="318"/>
      <c r="BVT90" s="318"/>
      <c r="BVU90" s="318"/>
      <c r="BVV90" s="318"/>
      <c r="BVW90" s="318"/>
      <c r="BVX90" s="318"/>
      <c r="BVY90" s="318"/>
      <c r="BVZ90" s="318"/>
      <c r="BWA90" s="318"/>
      <c r="BWB90" s="318"/>
      <c r="BWC90" s="318"/>
      <c r="BWD90" s="318"/>
      <c r="BWE90" s="318"/>
      <c r="BWF90" s="318"/>
      <c r="BWG90" s="318"/>
      <c r="BWH90" s="318"/>
      <c r="BWI90" s="318"/>
      <c r="BWJ90" s="318"/>
      <c r="BWK90" s="318"/>
      <c r="BWL90" s="318"/>
      <c r="BWM90" s="318"/>
      <c r="BWN90" s="318"/>
      <c r="BWO90" s="318"/>
      <c r="BWP90" s="318"/>
      <c r="BWQ90" s="318"/>
      <c r="BWR90" s="318"/>
      <c r="BWS90" s="318"/>
      <c r="BWT90" s="318"/>
      <c r="BWU90" s="318"/>
      <c r="BWV90" s="318"/>
      <c r="BWW90" s="318"/>
      <c r="BWX90" s="318"/>
      <c r="BWY90" s="318"/>
      <c r="BWZ90" s="318"/>
      <c r="BXA90" s="318"/>
      <c r="BXB90" s="318"/>
      <c r="BXC90" s="318"/>
      <c r="BXD90" s="318"/>
      <c r="BXE90" s="318"/>
      <c r="BXF90" s="318"/>
      <c r="BXG90" s="318"/>
      <c r="BXH90" s="318"/>
      <c r="BXI90" s="318"/>
      <c r="BXJ90" s="318"/>
      <c r="BXK90" s="318"/>
      <c r="BXL90" s="318"/>
      <c r="BXM90" s="318"/>
      <c r="BXN90" s="318"/>
      <c r="BXO90" s="318"/>
      <c r="BXP90" s="318"/>
      <c r="BXQ90" s="318"/>
      <c r="BXR90" s="318"/>
      <c r="BXS90" s="318"/>
      <c r="BXT90" s="318"/>
      <c r="BXU90" s="318"/>
      <c r="BXV90" s="318"/>
      <c r="BXW90" s="318"/>
      <c r="BXX90" s="318"/>
      <c r="BXY90" s="318"/>
      <c r="BXZ90" s="318"/>
      <c r="BYA90" s="318"/>
      <c r="BYB90" s="318"/>
      <c r="BYC90" s="318"/>
      <c r="BYD90" s="318"/>
      <c r="BYE90" s="318"/>
      <c r="BYF90" s="318"/>
      <c r="BYG90" s="318"/>
      <c r="BYH90" s="318"/>
      <c r="BYI90" s="318"/>
      <c r="BYJ90" s="318"/>
      <c r="BYK90" s="318"/>
      <c r="BYL90" s="318"/>
      <c r="BYM90" s="318"/>
      <c r="BYN90" s="318"/>
      <c r="BYO90" s="318"/>
      <c r="BYP90" s="318"/>
      <c r="BYQ90" s="318"/>
      <c r="BYR90" s="318"/>
      <c r="BYS90" s="318"/>
      <c r="BYT90" s="318"/>
      <c r="BYU90" s="318"/>
      <c r="BYV90" s="318"/>
      <c r="BYW90" s="318"/>
      <c r="BYX90" s="318"/>
      <c r="BYY90" s="318"/>
      <c r="BYZ90" s="318"/>
      <c r="BZA90" s="318"/>
      <c r="BZB90" s="318"/>
      <c r="BZC90" s="318"/>
      <c r="BZD90" s="318"/>
      <c r="BZE90" s="318"/>
      <c r="BZF90" s="318"/>
      <c r="BZG90" s="318"/>
      <c r="BZH90" s="318"/>
      <c r="BZI90" s="318"/>
      <c r="BZJ90" s="318"/>
      <c r="BZK90" s="318"/>
      <c r="BZL90" s="318"/>
      <c r="BZM90" s="318"/>
      <c r="BZN90" s="318"/>
      <c r="BZO90" s="318"/>
      <c r="BZP90" s="318"/>
      <c r="BZQ90" s="318"/>
      <c r="BZR90" s="318"/>
      <c r="BZS90" s="318"/>
      <c r="BZT90" s="318"/>
      <c r="BZU90" s="318"/>
      <c r="BZV90" s="318"/>
      <c r="BZW90" s="318"/>
      <c r="BZX90" s="318"/>
      <c r="BZY90" s="318"/>
      <c r="BZZ90" s="318"/>
      <c r="CAA90" s="318"/>
      <c r="CAB90" s="318"/>
      <c r="CAC90" s="318"/>
      <c r="CAD90" s="318"/>
      <c r="CAE90" s="318"/>
      <c r="CAF90" s="318"/>
      <c r="CAG90" s="318"/>
      <c r="CAH90" s="318"/>
      <c r="CAI90" s="318"/>
      <c r="CAJ90" s="318"/>
      <c r="CAK90" s="318"/>
      <c r="CAL90" s="318"/>
      <c r="CAM90" s="318"/>
      <c r="CAN90" s="318"/>
      <c r="CAO90" s="318"/>
      <c r="CAP90" s="318"/>
      <c r="CAQ90" s="318"/>
      <c r="CAR90" s="318"/>
      <c r="CAS90" s="318"/>
      <c r="CAT90" s="318"/>
      <c r="CAU90" s="318"/>
      <c r="CAV90" s="318"/>
      <c r="CAW90" s="318"/>
      <c r="CAX90" s="318"/>
      <c r="CAY90" s="318"/>
      <c r="CAZ90" s="318"/>
      <c r="CBA90" s="318"/>
      <c r="CBB90" s="318"/>
      <c r="CBC90" s="318"/>
      <c r="CBD90" s="318"/>
      <c r="CBE90" s="318"/>
      <c r="CBF90" s="318"/>
      <c r="CBG90" s="318"/>
      <c r="CBH90" s="318"/>
      <c r="CBI90" s="318"/>
      <c r="CBJ90" s="318"/>
      <c r="CBK90" s="318"/>
      <c r="CBL90" s="318"/>
      <c r="CBM90" s="318"/>
      <c r="CBN90" s="318"/>
      <c r="CBO90" s="318"/>
      <c r="CBP90" s="318"/>
      <c r="CBQ90" s="318"/>
      <c r="CBR90" s="318"/>
      <c r="CBS90" s="318"/>
      <c r="CBT90" s="318"/>
      <c r="CBU90" s="318"/>
      <c r="CBV90" s="318"/>
      <c r="CBW90" s="318"/>
      <c r="CBX90" s="318"/>
      <c r="CBY90" s="318"/>
      <c r="CBZ90" s="318"/>
      <c r="CCA90" s="318"/>
      <c r="CCB90" s="318"/>
      <c r="CCC90" s="318"/>
      <c r="CCD90" s="318"/>
      <c r="CCE90" s="318"/>
      <c r="CCF90" s="318"/>
      <c r="CCG90" s="318"/>
      <c r="CCH90" s="318"/>
      <c r="CCI90" s="318"/>
      <c r="CCJ90" s="318"/>
      <c r="CCK90" s="318"/>
      <c r="CCL90" s="318"/>
      <c r="CCM90" s="318"/>
      <c r="CCN90" s="318"/>
      <c r="CCO90" s="318"/>
      <c r="CCP90" s="318"/>
      <c r="CCQ90" s="318"/>
      <c r="CCR90" s="318"/>
      <c r="CCS90" s="318"/>
      <c r="CCT90" s="318"/>
      <c r="CCU90" s="318"/>
      <c r="CCV90" s="318"/>
      <c r="CCW90" s="318"/>
      <c r="CCX90" s="318"/>
      <c r="CCY90" s="318"/>
      <c r="CCZ90" s="318"/>
      <c r="CDA90" s="318"/>
      <c r="CDB90" s="318"/>
      <c r="CDC90" s="318"/>
      <c r="CDD90" s="318"/>
      <c r="CDE90" s="318"/>
      <c r="CDF90" s="318"/>
      <c r="CDG90" s="318"/>
      <c r="CDH90" s="318"/>
      <c r="CDI90" s="318"/>
      <c r="CDJ90" s="318"/>
      <c r="CDK90" s="318"/>
      <c r="CDL90" s="318"/>
      <c r="CDM90" s="318"/>
      <c r="CDN90" s="318"/>
      <c r="CDO90" s="318"/>
      <c r="CDP90" s="318"/>
      <c r="CDQ90" s="318"/>
      <c r="CDR90" s="318"/>
      <c r="CDS90" s="318"/>
      <c r="CDT90" s="318"/>
      <c r="CDU90" s="318"/>
      <c r="CDV90" s="318"/>
      <c r="CDW90" s="318"/>
      <c r="CDX90" s="318"/>
      <c r="CDY90" s="318"/>
      <c r="CDZ90" s="318"/>
      <c r="CEA90" s="318"/>
      <c r="CEB90" s="318"/>
      <c r="CEC90" s="318"/>
      <c r="CED90" s="318"/>
      <c r="CEE90" s="318"/>
      <c r="CEF90" s="318"/>
      <c r="CEG90" s="318"/>
      <c r="CEH90" s="318"/>
      <c r="CEI90" s="318"/>
      <c r="CEJ90" s="318"/>
      <c r="CEK90" s="318"/>
      <c r="CEL90" s="318"/>
      <c r="CEM90" s="318"/>
      <c r="CEN90" s="318"/>
      <c r="CEO90" s="318"/>
      <c r="CEP90" s="318"/>
      <c r="CEQ90" s="318"/>
      <c r="CER90" s="318"/>
      <c r="CES90" s="318"/>
      <c r="CET90" s="318"/>
      <c r="CEU90" s="318"/>
      <c r="CEV90" s="318"/>
      <c r="CEW90" s="318"/>
      <c r="CEX90" s="318"/>
      <c r="CEY90" s="318"/>
      <c r="CEZ90" s="318"/>
      <c r="CFA90" s="318"/>
      <c r="CFB90" s="318"/>
      <c r="CFC90" s="318"/>
      <c r="CFD90" s="318"/>
      <c r="CFE90" s="318"/>
      <c r="CFF90" s="318"/>
      <c r="CFG90" s="318"/>
      <c r="CFH90" s="318"/>
      <c r="CFI90" s="318"/>
      <c r="CFJ90" s="318"/>
      <c r="CFK90" s="318"/>
      <c r="CFL90" s="318"/>
      <c r="CFM90" s="318"/>
      <c r="CFN90" s="318"/>
      <c r="CFO90" s="318"/>
      <c r="CFP90" s="318"/>
      <c r="CFQ90" s="318"/>
      <c r="CFR90" s="318"/>
      <c r="CFS90" s="318"/>
      <c r="CFT90" s="318"/>
      <c r="CFU90" s="318"/>
      <c r="CFV90" s="318"/>
      <c r="CFW90" s="318"/>
      <c r="CFX90" s="318"/>
      <c r="CFY90" s="318"/>
      <c r="CFZ90" s="318"/>
      <c r="CGA90" s="318"/>
      <c r="CGB90" s="318"/>
      <c r="CGC90" s="318"/>
      <c r="CGD90" s="318"/>
      <c r="CGE90" s="318"/>
      <c r="CGF90" s="318"/>
      <c r="CGG90" s="318"/>
      <c r="CGH90" s="318"/>
      <c r="CGI90" s="318"/>
      <c r="CGJ90" s="318"/>
      <c r="CGK90" s="318"/>
      <c r="CGL90" s="318"/>
      <c r="CGM90" s="318"/>
      <c r="CGN90" s="318"/>
      <c r="CGO90" s="318"/>
      <c r="CGP90" s="318"/>
      <c r="CGQ90" s="318"/>
      <c r="CGR90" s="318"/>
      <c r="CGS90" s="318"/>
      <c r="CGT90" s="318"/>
      <c r="CGU90" s="318"/>
      <c r="CGV90" s="318"/>
      <c r="CGW90" s="318"/>
      <c r="CGX90" s="318"/>
      <c r="CGY90" s="318"/>
      <c r="CGZ90" s="318"/>
      <c r="CHA90" s="318"/>
      <c r="CHB90" s="318"/>
      <c r="CHC90" s="318"/>
      <c r="CHD90" s="318"/>
      <c r="CHE90" s="318"/>
      <c r="CHF90" s="318"/>
      <c r="CHG90" s="318"/>
      <c r="CHH90" s="318"/>
      <c r="CHI90" s="318"/>
      <c r="CHJ90" s="318"/>
      <c r="CHK90" s="318"/>
      <c r="CHL90" s="318"/>
      <c r="CHM90" s="318"/>
      <c r="CHN90" s="318"/>
      <c r="CHO90" s="318"/>
      <c r="CHP90" s="318"/>
      <c r="CHQ90" s="318"/>
      <c r="CHR90" s="318"/>
      <c r="CHS90" s="318"/>
      <c r="CHT90" s="318"/>
      <c r="CHU90" s="318"/>
      <c r="CHV90" s="318"/>
      <c r="CHW90" s="318"/>
      <c r="CHX90" s="318"/>
      <c r="CHY90" s="318"/>
      <c r="CHZ90" s="318"/>
      <c r="CIA90" s="318"/>
      <c r="CIB90" s="318"/>
      <c r="CIC90" s="318"/>
      <c r="CID90" s="318"/>
      <c r="CIE90" s="318"/>
      <c r="CIF90" s="318"/>
      <c r="CIG90" s="318"/>
      <c r="CIH90" s="318"/>
      <c r="CII90" s="318"/>
      <c r="CIJ90" s="318"/>
      <c r="CIK90" s="318"/>
      <c r="CIL90" s="318"/>
      <c r="CIM90" s="318"/>
      <c r="CIN90" s="318"/>
      <c r="CIO90" s="318"/>
      <c r="CIP90" s="318"/>
      <c r="CIQ90" s="318"/>
      <c r="CIR90" s="318"/>
      <c r="CIS90" s="318"/>
      <c r="CIT90" s="318"/>
      <c r="CIU90" s="318"/>
      <c r="CIV90" s="318"/>
      <c r="CIW90" s="318"/>
      <c r="CIX90" s="318"/>
      <c r="CIY90" s="318"/>
      <c r="CIZ90" s="318"/>
      <c r="CJA90" s="318"/>
      <c r="CJB90" s="318"/>
      <c r="CJC90" s="318"/>
      <c r="CJD90" s="318"/>
      <c r="CJE90" s="318"/>
      <c r="CJF90" s="318"/>
      <c r="CJG90" s="318"/>
      <c r="CJH90" s="318"/>
      <c r="CJI90" s="318"/>
      <c r="CJJ90" s="318"/>
      <c r="CJK90" s="318"/>
      <c r="CJL90" s="318"/>
      <c r="CJM90" s="318"/>
      <c r="CJN90" s="318"/>
      <c r="CJO90" s="318"/>
      <c r="CJP90" s="318"/>
      <c r="CJQ90" s="318"/>
      <c r="CJR90" s="318"/>
      <c r="CJS90" s="318"/>
      <c r="CJT90" s="318"/>
      <c r="CJU90" s="318"/>
      <c r="CJV90" s="318"/>
      <c r="CJW90" s="318"/>
      <c r="CJX90" s="318"/>
      <c r="CJY90" s="318"/>
      <c r="CJZ90" s="318"/>
      <c r="CKA90" s="318"/>
      <c r="CKB90" s="318"/>
      <c r="CKC90" s="318"/>
      <c r="CKD90" s="318"/>
      <c r="CKE90" s="318"/>
      <c r="CKF90" s="318"/>
      <c r="CKG90" s="318"/>
      <c r="CKH90" s="318"/>
      <c r="CKI90" s="318"/>
      <c r="CKJ90" s="318"/>
      <c r="CKK90" s="318"/>
      <c r="CKL90" s="318"/>
      <c r="CKM90" s="318"/>
      <c r="CKN90" s="318"/>
      <c r="CKO90" s="318"/>
      <c r="CKP90" s="318"/>
      <c r="CKQ90" s="318"/>
      <c r="CKR90" s="318"/>
      <c r="CKS90" s="318"/>
      <c r="CKT90" s="318"/>
      <c r="CKU90" s="318"/>
      <c r="CKV90" s="318"/>
      <c r="CKW90" s="318"/>
      <c r="CKX90" s="318"/>
      <c r="CKY90" s="318"/>
      <c r="CKZ90" s="318"/>
      <c r="CLA90" s="318"/>
      <c r="CLB90" s="318"/>
      <c r="CLC90" s="318"/>
      <c r="CLD90" s="318"/>
      <c r="CLE90" s="318"/>
      <c r="CLF90" s="318"/>
      <c r="CLG90" s="318"/>
      <c r="CLH90" s="318"/>
      <c r="CLI90" s="318"/>
      <c r="CLJ90" s="318"/>
      <c r="CLK90" s="318"/>
      <c r="CLL90" s="318"/>
      <c r="CLM90" s="318"/>
      <c r="CLN90" s="318"/>
      <c r="CLO90" s="318"/>
      <c r="CLP90" s="318"/>
      <c r="CLQ90" s="318"/>
      <c r="CLR90" s="318"/>
      <c r="CLS90" s="318"/>
      <c r="CLT90" s="318"/>
      <c r="CLU90" s="318"/>
      <c r="CLV90" s="318"/>
      <c r="CLW90" s="318"/>
      <c r="CLX90" s="318"/>
      <c r="CLY90" s="318"/>
      <c r="CLZ90" s="318"/>
      <c r="CMA90" s="318"/>
      <c r="CMB90" s="318"/>
      <c r="CMC90" s="318"/>
      <c r="CMD90" s="318"/>
      <c r="CME90" s="318"/>
      <c r="CMF90" s="318"/>
      <c r="CMG90" s="318"/>
      <c r="CMH90" s="318"/>
      <c r="CMI90" s="318"/>
      <c r="CMJ90" s="318"/>
      <c r="CMK90" s="318"/>
      <c r="CML90" s="318"/>
      <c r="CMM90" s="318"/>
      <c r="CMN90" s="318"/>
      <c r="CMO90" s="318"/>
      <c r="CMP90" s="318"/>
      <c r="CMQ90" s="318"/>
      <c r="CMR90" s="318"/>
      <c r="CMS90" s="318"/>
      <c r="CMT90" s="318"/>
      <c r="CMU90" s="318"/>
      <c r="CMV90" s="318"/>
      <c r="CMW90" s="318"/>
      <c r="CMX90" s="318"/>
      <c r="CMY90" s="318"/>
      <c r="CMZ90" s="318"/>
      <c r="CNA90" s="318"/>
      <c r="CNB90" s="318"/>
      <c r="CNC90" s="318"/>
      <c r="CND90" s="318"/>
      <c r="CNE90" s="318"/>
      <c r="CNF90" s="318"/>
      <c r="CNG90" s="318"/>
      <c r="CNH90" s="318"/>
      <c r="CNI90" s="318"/>
      <c r="CNJ90" s="318"/>
      <c r="CNK90" s="318"/>
      <c r="CNL90" s="318"/>
      <c r="CNM90" s="318"/>
      <c r="CNN90" s="318"/>
      <c r="CNO90" s="318"/>
      <c r="CNP90" s="318"/>
      <c r="CNQ90" s="318"/>
      <c r="CNR90" s="318"/>
      <c r="CNS90" s="318"/>
      <c r="CNT90" s="318"/>
      <c r="CNU90" s="318"/>
      <c r="CNV90" s="318"/>
      <c r="CNW90" s="318"/>
      <c r="CNX90" s="318"/>
      <c r="CNY90" s="318"/>
      <c r="CNZ90" s="318"/>
      <c r="COA90" s="318"/>
      <c r="COB90" s="318"/>
      <c r="COC90" s="318"/>
      <c r="COD90" s="318"/>
      <c r="COE90" s="318"/>
      <c r="COF90" s="318"/>
      <c r="COG90" s="318"/>
      <c r="COH90" s="318"/>
      <c r="COI90" s="318"/>
      <c r="COJ90" s="318"/>
      <c r="COK90" s="318"/>
      <c r="COL90" s="318"/>
      <c r="COM90" s="318"/>
      <c r="CON90" s="318"/>
      <c r="COO90" s="318"/>
      <c r="COP90" s="318"/>
      <c r="COQ90" s="318"/>
      <c r="COR90" s="318"/>
      <c r="COS90" s="318"/>
      <c r="COT90" s="318"/>
      <c r="COU90" s="318"/>
      <c r="COV90" s="318"/>
      <c r="COW90" s="318"/>
      <c r="COX90" s="318"/>
      <c r="COY90" s="318"/>
      <c r="COZ90" s="318"/>
      <c r="CPA90" s="318"/>
      <c r="CPB90" s="318"/>
      <c r="CPC90" s="318"/>
      <c r="CPD90" s="318"/>
      <c r="CPE90" s="318"/>
      <c r="CPF90" s="318"/>
      <c r="CPG90" s="318"/>
      <c r="CPH90" s="318"/>
      <c r="CPI90" s="318"/>
      <c r="CPJ90" s="318"/>
      <c r="CPK90" s="318"/>
      <c r="CPL90" s="318"/>
      <c r="CPM90" s="318"/>
      <c r="CPN90" s="318"/>
      <c r="CPO90" s="318"/>
      <c r="CPP90" s="318"/>
      <c r="CPQ90" s="318"/>
      <c r="CPR90" s="318"/>
      <c r="CPS90" s="318"/>
      <c r="CPT90" s="318"/>
      <c r="CPU90" s="318"/>
      <c r="CPV90" s="318"/>
      <c r="CPW90" s="318"/>
      <c r="CPX90" s="318"/>
      <c r="CPY90" s="318"/>
      <c r="CPZ90" s="318"/>
      <c r="CQA90" s="318"/>
      <c r="CQB90" s="318"/>
      <c r="CQC90" s="318"/>
      <c r="CQD90" s="318"/>
      <c r="CQE90" s="318"/>
      <c r="CQF90" s="318"/>
      <c r="CQG90" s="318"/>
      <c r="CQH90" s="318"/>
      <c r="CQI90" s="318"/>
      <c r="CQJ90" s="318"/>
      <c r="CQK90" s="318"/>
      <c r="CQL90" s="318"/>
      <c r="CQM90" s="318"/>
      <c r="CQN90" s="318"/>
      <c r="CQO90" s="318"/>
      <c r="CQP90" s="318"/>
      <c r="CQQ90" s="318"/>
      <c r="CQR90" s="318"/>
      <c r="CQS90" s="318"/>
      <c r="CQT90" s="318"/>
      <c r="CQU90" s="318"/>
      <c r="CQV90" s="318"/>
      <c r="CQW90" s="318"/>
      <c r="CQX90" s="318"/>
      <c r="CQY90" s="318"/>
      <c r="CQZ90" s="318"/>
      <c r="CRA90" s="318"/>
      <c r="CRB90" s="318"/>
      <c r="CRC90" s="318"/>
      <c r="CRD90" s="318"/>
      <c r="CRE90" s="318"/>
      <c r="CRF90" s="318"/>
      <c r="CRG90" s="318"/>
      <c r="CRH90" s="318"/>
      <c r="CRI90" s="318"/>
      <c r="CRJ90" s="318"/>
      <c r="CRK90" s="318"/>
      <c r="CRL90" s="318"/>
      <c r="CRM90" s="318"/>
      <c r="CRN90" s="318"/>
      <c r="CRO90" s="318"/>
      <c r="CRP90" s="318"/>
      <c r="CRQ90" s="318"/>
      <c r="CRR90" s="318"/>
      <c r="CRS90" s="318"/>
      <c r="CRT90" s="318"/>
      <c r="CRU90" s="318"/>
      <c r="CRV90" s="318"/>
      <c r="CRW90" s="318"/>
      <c r="CRX90" s="318"/>
      <c r="CRY90" s="318"/>
      <c r="CRZ90" s="318"/>
      <c r="CSA90" s="318"/>
      <c r="CSB90" s="318"/>
      <c r="CSC90" s="318"/>
      <c r="CSD90" s="318"/>
      <c r="CSE90" s="318"/>
      <c r="CSF90" s="318"/>
      <c r="CSG90" s="318"/>
      <c r="CSH90" s="318"/>
      <c r="CSI90" s="318"/>
      <c r="CSJ90" s="318"/>
      <c r="CSK90" s="318"/>
      <c r="CSL90" s="318"/>
      <c r="CSM90" s="318"/>
      <c r="CSN90" s="318"/>
      <c r="CSO90" s="318"/>
      <c r="CSP90" s="318"/>
      <c r="CSQ90" s="318"/>
      <c r="CSR90" s="318"/>
      <c r="CSS90" s="318"/>
      <c r="CST90" s="318"/>
      <c r="CSU90" s="318"/>
      <c r="CSV90" s="318"/>
      <c r="CSW90" s="318"/>
      <c r="CSX90" s="318"/>
      <c r="CSY90" s="318"/>
      <c r="CSZ90" s="318"/>
      <c r="CTA90" s="318"/>
      <c r="CTB90" s="318"/>
      <c r="CTC90" s="318"/>
      <c r="CTD90" s="318"/>
      <c r="CTE90" s="318"/>
      <c r="CTF90" s="318"/>
      <c r="CTG90" s="318"/>
      <c r="CTH90" s="318"/>
      <c r="CTI90" s="318"/>
      <c r="CTJ90" s="318"/>
      <c r="CTK90" s="318"/>
      <c r="CTL90" s="318"/>
      <c r="CTM90" s="318"/>
      <c r="CTN90" s="318"/>
      <c r="CTO90" s="318"/>
      <c r="CTP90" s="318"/>
      <c r="CTQ90" s="318"/>
      <c r="CTR90" s="318"/>
      <c r="CTS90" s="318"/>
      <c r="CTT90" s="318"/>
      <c r="CTU90" s="318"/>
      <c r="CTV90" s="318"/>
      <c r="CTW90" s="318"/>
      <c r="CTX90" s="318"/>
      <c r="CTY90" s="318"/>
      <c r="CTZ90" s="318"/>
      <c r="CUA90" s="318"/>
      <c r="CUB90" s="318"/>
      <c r="CUC90" s="318"/>
      <c r="CUD90" s="318"/>
      <c r="CUE90" s="318"/>
      <c r="CUF90" s="318"/>
      <c r="CUG90" s="318"/>
      <c r="CUH90" s="318"/>
      <c r="CUI90" s="318"/>
      <c r="CUJ90" s="318"/>
      <c r="CUK90" s="318"/>
      <c r="CUL90" s="318"/>
      <c r="CUM90" s="318"/>
      <c r="CUN90" s="318"/>
      <c r="CUO90" s="318"/>
      <c r="CUP90" s="318"/>
      <c r="CUQ90" s="318"/>
      <c r="CUR90" s="318"/>
      <c r="CUS90" s="318"/>
      <c r="CUT90" s="318"/>
      <c r="CUU90" s="318"/>
      <c r="CUV90" s="318"/>
      <c r="CUW90" s="318"/>
      <c r="CUX90" s="318"/>
      <c r="CUY90" s="318"/>
      <c r="CUZ90" s="318"/>
      <c r="CVA90" s="318"/>
      <c r="CVB90" s="318"/>
      <c r="CVC90" s="318"/>
      <c r="CVD90" s="318"/>
      <c r="CVE90" s="318"/>
      <c r="CVF90" s="318"/>
      <c r="CVG90" s="318"/>
      <c r="CVH90" s="318"/>
      <c r="CVI90" s="318"/>
      <c r="CVJ90" s="318"/>
      <c r="CVK90" s="318"/>
      <c r="CVL90" s="318"/>
      <c r="CVM90" s="318"/>
      <c r="CVN90" s="318"/>
      <c r="CVO90" s="318"/>
      <c r="CVP90" s="318"/>
      <c r="CVQ90" s="318"/>
      <c r="CVR90" s="318"/>
      <c r="CVS90" s="318"/>
      <c r="CVT90" s="318"/>
      <c r="CVU90" s="318"/>
      <c r="CVV90" s="318"/>
      <c r="CVW90" s="318"/>
      <c r="CVX90" s="318"/>
      <c r="CVY90" s="318"/>
      <c r="CVZ90" s="318"/>
      <c r="CWA90" s="318"/>
      <c r="CWB90" s="318"/>
      <c r="CWC90" s="318"/>
      <c r="CWD90" s="318"/>
      <c r="CWE90" s="318"/>
      <c r="CWF90" s="318"/>
      <c r="CWG90" s="318"/>
      <c r="CWH90" s="318"/>
      <c r="CWI90" s="318"/>
      <c r="CWJ90" s="318"/>
      <c r="CWK90" s="318"/>
      <c r="CWL90" s="318"/>
      <c r="CWM90" s="318"/>
      <c r="CWN90" s="318"/>
      <c r="CWO90" s="318"/>
      <c r="CWP90" s="318"/>
      <c r="CWQ90" s="318"/>
      <c r="CWR90" s="318"/>
      <c r="CWS90" s="318"/>
      <c r="CWT90" s="318"/>
      <c r="CWU90" s="318"/>
      <c r="CWV90" s="318"/>
      <c r="CWW90" s="318"/>
      <c r="CWX90" s="318"/>
      <c r="CWY90" s="318"/>
      <c r="CWZ90" s="318"/>
      <c r="CXA90" s="318"/>
      <c r="CXB90" s="318"/>
      <c r="CXC90" s="318"/>
      <c r="CXD90" s="318"/>
      <c r="CXE90" s="318"/>
      <c r="CXF90" s="318"/>
      <c r="CXG90" s="318"/>
      <c r="CXH90" s="318"/>
      <c r="CXI90" s="318"/>
      <c r="CXJ90" s="318"/>
      <c r="CXK90" s="318"/>
      <c r="CXL90" s="318"/>
      <c r="CXM90" s="318"/>
      <c r="CXN90" s="318"/>
      <c r="CXO90" s="318"/>
      <c r="CXP90" s="318"/>
      <c r="CXQ90" s="318"/>
      <c r="CXR90" s="318"/>
      <c r="CXS90" s="318"/>
      <c r="CXT90" s="318"/>
      <c r="CXU90" s="318"/>
      <c r="CXV90" s="318"/>
      <c r="CXW90" s="318"/>
      <c r="CXX90" s="318"/>
      <c r="CXY90" s="318"/>
      <c r="CXZ90" s="318"/>
      <c r="CYA90" s="318"/>
      <c r="CYB90" s="318"/>
      <c r="CYC90" s="318"/>
      <c r="CYD90" s="318"/>
      <c r="CYE90" s="318"/>
      <c r="CYF90" s="318"/>
      <c r="CYG90" s="318"/>
      <c r="CYH90" s="318"/>
      <c r="CYI90" s="318"/>
      <c r="CYJ90" s="318"/>
      <c r="CYK90" s="318"/>
      <c r="CYL90" s="318"/>
      <c r="CYM90" s="318"/>
      <c r="CYN90" s="318"/>
      <c r="CYO90" s="318"/>
      <c r="CYP90" s="318"/>
      <c r="CYQ90" s="318"/>
      <c r="CYR90" s="318"/>
      <c r="CYS90" s="318"/>
      <c r="CYT90" s="318"/>
      <c r="CYU90" s="318"/>
      <c r="CYV90" s="318"/>
      <c r="CYW90" s="318"/>
      <c r="CYX90" s="318"/>
      <c r="CYY90" s="318"/>
      <c r="CYZ90" s="318"/>
      <c r="CZA90" s="318"/>
      <c r="CZB90" s="318"/>
      <c r="CZC90" s="318"/>
      <c r="CZD90" s="318"/>
      <c r="CZE90" s="318"/>
      <c r="CZF90" s="318"/>
      <c r="CZG90" s="318"/>
      <c r="CZH90" s="318"/>
      <c r="CZI90" s="318"/>
      <c r="CZJ90" s="318"/>
      <c r="CZK90" s="318"/>
      <c r="CZL90" s="318"/>
      <c r="CZM90" s="318"/>
      <c r="CZN90" s="318"/>
      <c r="CZO90" s="318"/>
      <c r="CZP90" s="318"/>
      <c r="CZQ90" s="318"/>
      <c r="CZR90" s="318"/>
      <c r="CZS90" s="318"/>
      <c r="CZT90" s="318"/>
      <c r="CZU90" s="318"/>
      <c r="CZV90" s="318"/>
      <c r="CZW90" s="318"/>
      <c r="CZX90" s="318"/>
      <c r="CZY90" s="318"/>
      <c r="CZZ90" s="318"/>
      <c r="DAA90" s="318"/>
      <c r="DAB90" s="318"/>
      <c r="DAC90" s="318"/>
      <c r="DAD90" s="318"/>
      <c r="DAE90" s="318"/>
      <c r="DAF90" s="318"/>
      <c r="DAG90" s="318"/>
      <c r="DAH90" s="318"/>
      <c r="DAI90" s="318"/>
      <c r="DAJ90" s="318"/>
      <c r="DAK90" s="318"/>
      <c r="DAL90" s="318"/>
      <c r="DAM90" s="318"/>
      <c r="DAN90" s="318"/>
      <c r="DAO90" s="318"/>
      <c r="DAP90" s="318"/>
      <c r="DAQ90" s="318"/>
      <c r="DAR90" s="318"/>
      <c r="DAS90" s="318"/>
      <c r="DAT90" s="318"/>
      <c r="DAU90" s="318"/>
      <c r="DAV90" s="318"/>
      <c r="DAW90" s="318"/>
      <c r="DAX90" s="318"/>
      <c r="DAY90" s="318"/>
      <c r="DAZ90" s="318"/>
      <c r="DBA90" s="318"/>
      <c r="DBB90" s="318"/>
      <c r="DBC90" s="318"/>
      <c r="DBD90" s="318"/>
      <c r="DBE90" s="318"/>
      <c r="DBF90" s="318"/>
      <c r="DBG90" s="318"/>
      <c r="DBH90" s="318"/>
      <c r="DBI90" s="318"/>
      <c r="DBJ90" s="318"/>
      <c r="DBK90" s="318"/>
      <c r="DBL90" s="318"/>
      <c r="DBM90" s="318"/>
      <c r="DBN90" s="318"/>
      <c r="DBO90" s="318"/>
      <c r="DBP90" s="318"/>
      <c r="DBQ90" s="318"/>
      <c r="DBR90" s="318"/>
      <c r="DBS90" s="318"/>
      <c r="DBT90" s="318"/>
      <c r="DBU90" s="318"/>
      <c r="DBV90" s="318"/>
      <c r="DBW90" s="318"/>
      <c r="DBX90" s="318"/>
      <c r="DBY90" s="318"/>
      <c r="DBZ90" s="318"/>
      <c r="DCA90" s="318"/>
      <c r="DCB90" s="318"/>
      <c r="DCC90" s="318"/>
      <c r="DCD90" s="318"/>
      <c r="DCE90" s="318"/>
      <c r="DCF90" s="318"/>
      <c r="DCG90" s="318"/>
      <c r="DCH90" s="318"/>
      <c r="DCI90" s="318"/>
      <c r="DCJ90" s="318"/>
      <c r="DCK90" s="318"/>
      <c r="DCL90" s="318"/>
      <c r="DCM90" s="318"/>
      <c r="DCN90" s="318"/>
      <c r="DCO90" s="318"/>
      <c r="DCP90" s="318"/>
      <c r="DCQ90" s="318"/>
      <c r="DCR90" s="318"/>
      <c r="DCS90" s="318"/>
      <c r="DCT90" s="318"/>
      <c r="DCU90" s="318"/>
      <c r="DCV90" s="318"/>
      <c r="DCW90" s="318"/>
      <c r="DCX90" s="318"/>
      <c r="DCY90" s="318"/>
      <c r="DCZ90" s="318"/>
      <c r="DDA90" s="318"/>
      <c r="DDB90" s="318"/>
      <c r="DDC90" s="318"/>
      <c r="DDD90" s="318"/>
      <c r="DDE90" s="318"/>
      <c r="DDF90" s="318"/>
      <c r="DDG90" s="318"/>
      <c r="DDH90" s="318"/>
      <c r="DDI90" s="318"/>
      <c r="DDJ90" s="318"/>
      <c r="DDK90" s="318"/>
      <c r="DDL90" s="318"/>
      <c r="DDM90" s="318"/>
      <c r="DDN90" s="318"/>
      <c r="DDO90" s="318"/>
      <c r="DDP90" s="318"/>
      <c r="DDQ90" s="318"/>
      <c r="DDR90" s="318"/>
      <c r="DDS90" s="318"/>
      <c r="DDT90" s="318"/>
      <c r="DDU90" s="318"/>
      <c r="DDV90" s="318"/>
      <c r="DDW90" s="318"/>
      <c r="DDX90" s="318"/>
      <c r="DDY90" s="318"/>
      <c r="DDZ90" s="318"/>
      <c r="DEA90" s="318"/>
      <c r="DEB90" s="318"/>
      <c r="DEC90" s="318"/>
      <c r="DED90" s="318"/>
      <c r="DEE90" s="318"/>
      <c r="DEF90" s="318"/>
      <c r="DEG90" s="318"/>
      <c r="DEH90" s="318"/>
      <c r="DEI90" s="318"/>
      <c r="DEJ90" s="318"/>
      <c r="DEK90" s="318"/>
      <c r="DEL90" s="318"/>
      <c r="DEM90" s="318"/>
      <c r="DEN90" s="318"/>
      <c r="DEO90" s="318"/>
      <c r="DEP90" s="318"/>
      <c r="DEQ90" s="318"/>
      <c r="DER90" s="318"/>
      <c r="DES90" s="318"/>
      <c r="DET90" s="318"/>
      <c r="DEU90" s="318"/>
      <c r="DEV90" s="318"/>
      <c r="DEW90" s="318"/>
      <c r="DEX90" s="318"/>
      <c r="DEY90" s="318"/>
      <c r="DEZ90" s="318"/>
      <c r="DFA90" s="318"/>
      <c r="DFB90" s="318"/>
      <c r="DFC90" s="318"/>
      <c r="DFD90" s="318"/>
      <c r="DFE90" s="318"/>
      <c r="DFF90" s="318"/>
      <c r="DFG90" s="318"/>
      <c r="DFH90" s="318"/>
      <c r="DFI90" s="318"/>
      <c r="DFJ90" s="318"/>
      <c r="DFK90" s="318"/>
      <c r="DFL90" s="318"/>
      <c r="DFM90" s="318"/>
      <c r="DFN90" s="318"/>
      <c r="DFO90" s="318"/>
      <c r="DFP90" s="318"/>
      <c r="DFQ90" s="318"/>
      <c r="DFR90" s="318"/>
      <c r="DFS90" s="318"/>
      <c r="DFT90" s="318"/>
      <c r="DFU90" s="318"/>
      <c r="DFV90" s="318"/>
      <c r="DFW90" s="318"/>
      <c r="DFX90" s="318"/>
      <c r="DFY90" s="318"/>
      <c r="DFZ90" s="318"/>
      <c r="DGA90" s="318"/>
      <c r="DGB90" s="318"/>
      <c r="DGC90" s="318"/>
      <c r="DGD90" s="318"/>
      <c r="DGE90" s="318"/>
      <c r="DGF90" s="318"/>
      <c r="DGG90" s="318"/>
      <c r="DGH90" s="318"/>
      <c r="DGI90" s="318"/>
      <c r="DGJ90" s="318"/>
      <c r="DGK90" s="318"/>
      <c r="DGL90" s="318"/>
      <c r="DGM90" s="318"/>
      <c r="DGN90" s="318"/>
      <c r="DGO90" s="318"/>
      <c r="DGP90" s="318"/>
      <c r="DGQ90" s="318"/>
      <c r="DGR90" s="318"/>
      <c r="DGS90" s="318"/>
      <c r="DGT90" s="318"/>
      <c r="DGU90" s="318"/>
      <c r="DGV90" s="318"/>
      <c r="DGW90" s="318"/>
      <c r="DGX90" s="318"/>
      <c r="DGY90" s="318"/>
      <c r="DGZ90" s="318"/>
      <c r="DHA90" s="318"/>
      <c r="DHB90" s="318"/>
      <c r="DHC90" s="318"/>
      <c r="DHD90" s="318"/>
      <c r="DHE90" s="318"/>
      <c r="DHF90" s="318"/>
      <c r="DHG90" s="318"/>
      <c r="DHH90" s="318"/>
      <c r="DHI90" s="318"/>
      <c r="DHJ90" s="318"/>
      <c r="DHK90" s="318"/>
      <c r="DHL90" s="318"/>
      <c r="DHM90" s="318"/>
      <c r="DHN90" s="318"/>
      <c r="DHO90" s="318"/>
      <c r="DHP90" s="318"/>
      <c r="DHQ90" s="318"/>
      <c r="DHR90" s="318"/>
      <c r="DHS90" s="318"/>
      <c r="DHT90" s="318"/>
      <c r="DHU90" s="318"/>
      <c r="DHV90" s="318"/>
      <c r="DHW90" s="318"/>
      <c r="DHX90" s="318"/>
      <c r="DHY90" s="318"/>
      <c r="DHZ90" s="318"/>
      <c r="DIA90" s="318"/>
      <c r="DIB90" s="318"/>
      <c r="DIC90" s="318"/>
      <c r="DID90" s="318"/>
      <c r="DIE90" s="318"/>
      <c r="DIF90" s="318"/>
      <c r="DIG90" s="318"/>
      <c r="DIH90" s="318"/>
      <c r="DII90" s="318"/>
      <c r="DIJ90" s="318"/>
      <c r="DIK90" s="318"/>
      <c r="DIL90" s="318"/>
      <c r="DIM90" s="318"/>
      <c r="DIN90" s="318"/>
      <c r="DIO90" s="318"/>
      <c r="DIP90" s="318"/>
      <c r="DIQ90" s="318"/>
      <c r="DIR90" s="318"/>
      <c r="DIS90" s="318"/>
      <c r="DIT90" s="318"/>
      <c r="DIU90" s="318"/>
      <c r="DIV90" s="318"/>
      <c r="DIW90" s="318"/>
      <c r="DIX90" s="318"/>
      <c r="DIY90" s="318"/>
      <c r="DIZ90" s="318"/>
      <c r="DJA90" s="318"/>
      <c r="DJB90" s="318"/>
      <c r="DJC90" s="318"/>
      <c r="DJD90" s="318"/>
      <c r="DJE90" s="318"/>
      <c r="DJF90" s="318"/>
      <c r="DJG90" s="318"/>
      <c r="DJH90" s="318"/>
      <c r="DJI90" s="318"/>
      <c r="DJJ90" s="318"/>
      <c r="DJK90" s="318"/>
      <c r="DJL90" s="318"/>
      <c r="DJM90" s="318"/>
      <c r="DJN90" s="318"/>
      <c r="DJO90" s="318"/>
      <c r="DJP90" s="318"/>
      <c r="DJQ90" s="318"/>
      <c r="DJR90" s="318"/>
      <c r="DJS90" s="318"/>
      <c r="DJT90" s="318"/>
      <c r="DJU90" s="318"/>
      <c r="DJV90" s="318"/>
      <c r="DJW90" s="318"/>
      <c r="DJX90" s="318"/>
      <c r="DJY90" s="318"/>
      <c r="DJZ90" s="318"/>
      <c r="DKA90" s="318"/>
      <c r="DKB90" s="318"/>
      <c r="DKC90" s="318"/>
      <c r="DKD90" s="318"/>
      <c r="DKE90" s="318"/>
      <c r="DKF90" s="318"/>
      <c r="DKG90" s="318"/>
      <c r="DKH90" s="318"/>
      <c r="DKI90" s="318"/>
      <c r="DKJ90" s="318"/>
      <c r="DKK90" s="318"/>
      <c r="DKL90" s="318"/>
      <c r="DKM90" s="318"/>
      <c r="DKN90" s="318"/>
      <c r="DKO90" s="318"/>
      <c r="DKP90" s="318"/>
      <c r="DKQ90" s="318"/>
      <c r="DKR90" s="318"/>
      <c r="DKS90" s="318"/>
      <c r="DKT90" s="318"/>
      <c r="DKU90" s="318"/>
      <c r="DKV90" s="318"/>
      <c r="DKW90" s="318"/>
      <c r="DKX90" s="318"/>
      <c r="DKY90" s="318"/>
      <c r="DKZ90" s="318"/>
      <c r="DLA90" s="318"/>
      <c r="DLB90" s="318"/>
      <c r="DLC90" s="318"/>
      <c r="DLD90" s="318"/>
      <c r="DLE90" s="318"/>
      <c r="DLF90" s="318"/>
      <c r="DLG90" s="318"/>
      <c r="DLH90" s="318"/>
      <c r="DLI90" s="318"/>
      <c r="DLJ90" s="318"/>
      <c r="DLK90" s="318"/>
      <c r="DLL90" s="318"/>
      <c r="DLM90" s="318"/>
      <c r="DLN90" s="318"/>
      <c r="DLO90" s="318"/>
      <c r="DLP90" s="318"/>
      <c r="DLQ90" s="318"/>
      <c r="DLR90" s="318"/>
      <c r="DLS90" s="318"/>
      <c r="DLT90" s="318"/>
      <c r="DLU90" s="318"/>
      <c r="DLV90" s="318"/>
      <c r="DLW90" s="318"/>
      <c r="DLX90" s="318"/>
      <c r="DLY90" s="318"/>
      <c r="DLZ90" s="318"/>
      <c r="DMA90" s="318"/>
      <c r="DMB90" s="318"/>
      <c r="DMC90" s="318"/>
      <c r="DMD90" s="318"/>
      <c r="DME90" s="318"/>
      <c r="DMF90" s="318"/>
      <c r="DMG90" s="318"/>
      <c r="DMH90" s="318"/>
      <c r="DMI90" s="318"/>
      <c r="DMJ90" s="318"/>
      <c r="DMK90" s="318"/>
      <c r="DML90" s="318"/>
      <c r="DMM90" s="318"/>
      <c r="DMN90" s="318"/>
      <c r="DMO90" s="318"/>
      <c r="DMP90" s="318"/>
      <c r="DMQ90" s="318"/>
      <c r="DMR90" s="318"/>
      <c r="DMS90" s="318"/>
      <c r="DMT90" s="318"/>
      <c r="DMU90" s="318"/>
      <c r="DMV90" s="318"/>
      <c r="DMW90" s="318"/>
      <c r="DMX90" s="318"/>
      <c r="DMY90" s="318"/>
      <c r="DMZ90" s="318"/>
      <c r="DNA90" s="318"/>
      <c r="DNB90" s="318"/>
      <c r="DNC90" s="318"/>
      <c r="DND90" s="318"/>
      <c r="DNE90" s="318"/>
      <c r="DNF90" s="318"/>
      <c r="DNG90" s="318"/>
      <c r="DNH90" s="318"/>
      <c r="DNI90" s="318"/>
      <c r="DNJ90" s="318"/>
      <c r="DNK90" s="318"/>
      <c r="DNL90" s="318"/>
      <c r="DNM90" s="318"/>
      <c r="DNN90" s="318"/>
      <c r="DNO90" s="318"/>
      <c r="DNP90" s="318"/>
      <c r="DNQ90" s="318"/>
      <c r="DNR90" s="318"/>
      <c r="DNS90" s="318"/>
      <c r="DNT90" s="318"/>
      <c r="DNU90" s="318"/>
      <c r="DNV90" s="318"/>
      <c r="DNW90" s="318"/>
      <c r="DNX90" s="318"/>
      <c r="DNY90" s="318"/>
      <c r="DNZ90" s="318"/>
      <c r="DOA90" s="318"/>
      <c r="DOB90" s="318"/>
      <c r="DOC90" s="318"/>
      <c r="DOD90" s="318"/>
      <c r="DOE90" s="318"/>
      <c r="DOF90" s="318"/>
      <c r="DOG90" s="318"/>
      <c r="DOH90" s="318"/>
      <c r="DOI90" s="318"/>
      <c r="DOJ90" s="318"/>
      <c r="DOK90" s="318"/>
      <c r="DOL90" s="318"/>
      <c r="DOM90" s="318"/>
      <c r="DON90" s="318"/>
      <c r="DOO90" s="318"/>
      <c r="DOP90" s="318"/>
      <c r="DOQ90" s="318"/>
      <c r="DOR90" s="318"/>
      <c r="DOS90" s="318"/>
      <c r="DOT90" s="318"/>
      <c r="DOU90" s="318"/>
      <c r="DOV90" s="318"/>
      <c r="DOW90" s="318"/>
      <c r="DOX90" s="318"/>
      <c r="DOY90" s="318"/>
      <c r="DOZ90" s="318"/>
      <c r="DPA90" s="318"/>
      <c r="DPB90" s="318"/>
      <c r="DPC90" s="318"/>
      <c r="DPD90" s="318"/>
      <c r="DPE90" s="318"/>
      <c r="DPF90" s="318"/>
      <c r="DPG90" s="318"/>
      <c r="DPH90" s="318"/>
      <c r="DPI90" s="318"/>
      <c r="DPJ90" s="318"/>
      <c r="DPK90" s="318"/>
      <c r="DPL90" s="318"/>
      <c r="DPM90" s="318"/>
      <c r="DPN90" s="318"/>
      <c r="DPO90" s="318"/>
      <c r="DPP90" s="318"/>
      <c r="DPQ90" s="318"/>
      <c r="DPR90" s="318"/>
      <c r="DPS90" s="318"/>
      <c r="DPT90" s="318"/>
      <c r="DPU90" s="318"/>
      <c r="DPV90" s="318"/>
      <c r="DPW90" s="318"/>
      <c r="DPX90" s="318"/>
      <c r="DPY90" s="318"/>
      <c r="DPZ90" s="318"/>
      <c r="DQA90" s="318"/>
      <c r="DQB90" s="318"/>
      <c r="DQC90" s="318"/>
      <c r="DQD90" s="318"/>
      <c r="DQE90" s="318"/>
      <c r="DQF90" s="318"/>
      <c r="DQG90" s="318"/>
      <c r="DQH90" s="318"/>
      <c r="DQI90" s="318"/>
      <c r="DQJ90" s="318"/>
      <c r="DQK90" s="318"/>
      <c r="DQL90" s="318"/>
      <c r="DQM90" s="318"/>
      <c r="DQN90" s="318"/>
      <c r="DQO90" s="318"/>
      <c r="DQP90" s="318"/>
      <c r="DQQ90" s="318"/>
      <c r="DQR90" s="318"/>
      <c r="DQS90" s="318"/>
      <c r="DQT90" s="318"/>
      <c r="DQU90" s="318"/>
      <c r="DQV90" s="318"/>
      <c r="DQW90" s="318"/>
      <c r="DQX90" s="318"/>
      <c r="DQY90" s="318"/>
      <c r="DQZ90" s="318"/>
      <c r="DRA90" s="318"/>
      <c r="DRB90" s="318"/>
      <c r="DRC90" s="318"/>
      <c r="DRD90" s="318"/>
      <c r="DRE90" s="318"/>
      <c r="DRF90" s="318"/>
      <c r="DRG90" s="318"/>
      <c r="DRH90" s="318"/>
      <c r="DRI90" s="318"/>
      <c r="DRJ90" s="318"/>
      <c r="DRK90" s="318"/>
      <c r="DRL90" s="318"/>
      <c r="DRM90" s="318"/>
      <c r="DRN90" s="318"/>
      <c r="DRO90" s="318"/>
      <c r="DRP90" s="318"/>
      <c r="DRQ90" s="318"/>
      <c r="DRR90" s="318"/>
      <c r="DRS90" s="318"/>
      <c r="DRT90" s="318"/>
      <c r="DRU90" s="318"/>
      <c r="DRV90" s="318"/>
      <c r="DRW90" s="318"/>
      <c r="DRX90" s="318"/>
      <c r="DRY90" s="318"/>
      <c r="DRZ90" s="318"/>
      <c r="DSA90" s="318"/>
      <c r="DSB90" s="318"/>
      <c r="DSC90" s="318"/>
      <c r="DSD90" s="318"/>
      <c r="DSE90" s="318"/>
      <c r="DSF90" s="318"/>
      <c r="DSG90" s="318"/>
      <c r="DSH90" s="318"/>
      <c r="DSI90" s="318"/>
      <c r="DSJ90" s="318"/>
      <c r="DSK90" s="318"/>
      <c r="DSL90" s="318"/>
      <c r="DSM90" s="318"/>
      <c r="DSN90" s="318"/>
      <c r="DSO90" s="318"/>
      <c r="DSP90" s="318"/>
      <c r="DSQ90" s="318"/>
      <c r="DSR90" s="318"/>
      <c r="DSS90" s="318"/>
      <c r="DST90" s="318"/>
      <c r="DSU90" s="318"/>
      <c r="DSV90" s="318"/>
      <c r="DSW90" s="318"/>
      <c r="DSX90" s="318"/>
      <c r="DSY90" s="318"/>
      <c r="DSZ90" s="318"/>
      <c r="DTA90" s="318"/>
      <c r="DTB90" s="318"/>
      <c r="DTC90" s="318"/>
      <c r="DTD90" s="318"/>
      <c r="DTE90" s="318"/>
      <c r="DTF90" s="318"/>
      <c r="DTG90" s="318"/>
      <c r="DTH90" s="318"/>
      <c r="DTI90" s="318"/>
      <c r="DTJ90" s="318"/>
      <c r="DTK90" s="318"/>
      <c r="DTL90" s="318"/>
      <c r="DTM90" s="318"/>
      <c r="DTN90" s="318"/>
      <c r="DTO90" s="318"/>
      <c r="DTP90" s="318"/>
      <c r="DTQ90" s="318"/>
      <c r="DTR90" s="318"/>
      <c r="DTS90" s="318"/>
      <c r="DTT90" s="318"/>
      <c r="DTU90" s="318"/>
      <c r="DTV90" s="318"/>
      <c r="DTW90" s="318"/>
      <c r="DTX90" s="318"/>
      <c r="DTY90" s="318"/>
      <c r="DTZ90" s="318"/>
      <c r="DUA90" s="318"/>
      <c r="DUB90" s="318"/>
      <c r="DUC90" s="318"/>
      <c r="DUD90" s="318"/>
      <c r="DUE90" s="318"/>
      <c r="DUF90" s="318"/>
      <c r="DUG90" s="318"/>
      <c r="DUH90" s="318"/>
      <c r="DUI90" s="318"/>
      <c r="DUJ90" s="318"/>
      <c r="DUK90" s="318"/>
      <c r="DUL90" s="318"/>
      <c r="DUM90" s="318"/>
      <c r="DUN90" s="318"/>
      <c r="DUO90" s="318"/>
      <c r="DUP90" s="318"/>
      <c r="DUQ90" s="318"/>
      <c r="DUR90" s="318"/>
      <c r="DUS90" s="318"/>
      <c r="DUT90" s="318"/>
      <c r="DUU90" s="318"/>
      <c r="DUV90" s="318"/>
      <c r="DUW90" s="318"/>
      <c r="DUX90" s="318"/>
      <c r="DUY90" s="318"/>
      <c r="DUZ90" s="318"/>
      <c r="DVA90" s="318"/>
      <c r="DVB90" s="318"/>
      <c r="DVC90" s="318"/>
      <c r="DVD90" s="318"/>
      <c r="DVE90" s="318"/>
      <c r="DVF90" s="318"/>
      <c r="DVG90" s="318"/>
      <c r="DVH90" s="318"/>
      <c r="DVI90" s="318"/>
      <c r="DVJ90" s="318"/>
      <c r="DVK90" s="318"/>
      <c r="DVL90" s="318"/>
      <c r="DVM90" s="318"/>
      <c r="DVN90" s="318"/>
      <c r="DVO90" s="318"/>
      <c r="DVP90" s="318"/>
      <c r="DVQ90" s="318"/>
      <c r="DVR90" s="318"/>
      <c r="DVS90" s="318"/>
      <c r="DVT90" s="318"/>
      <c r="DVU90" s="318"/>
      <c r="DVV90" s="318"/>
      <c r="DVW90" s="318"/>
      <c r="DVX90" s="318"/>
      <c r="DVY90" s="318"/>
      <c r="DVZ90" s="318"/>
      <c r="DWA90" s="318"/>
      <c r="DWB90" s="318"/>
      <c r="DWC90" s="318"/>
      <c r="DWD90" s="318"/>
      <c r="DWE90" s="318"/>
      <c r="DWF90" s="318"/>
      <c r="DWG90" s="318"/>
      <c r="DWH90" s="318"/>
      <c r="DWI90" s="318"/>
      <c r="DWJ90" s="318"/>
      <c r="DWK90" s="318"/>
      <c r="DWL90" s="318"/>
      <c r="DWM90" s="318"/>
      <c r="DWN90" s="318"/>
      <c r="DWO90" s="318"/>
      <c r="DWP90" s="318"/>
      <c r="DWQ90" s="318"/>
      <c r="DWR90" s="318"/>
      <c r="DWS90" s="318"/>
      <c r="DWT90" s="318"/>
      <c r="DWU90" s="318"/>
      <c r="DWV90" s="318"/>
      <c r="DWW90" s="318"/>
      <c r="DWX90" s="318"/>
      <c r="DWY90" s="318"/>
      <c r="DWZ90" s="318"/>
      <c r="DXA90" s="318"/>
      <c r="DXB90" s="318"/>
      <c r="DXC90" s="318"/>
      <c r="DXD90" s="318"/>
      <c r="DXE90" s="318"/>
      <c r="DXF90" s="318"/>
      <c r="DXG90" s="318"/>
      <c r="DXH90" s="318"/>
      <c r="DXI90" s="318"/>
      <c r="DXJ90" s="318"/>
      <c r="DXK90" s="318"/>
      <c r="DXL90" s="318"/>
      <c r="DXM90" s="318"/>
      <c r="DXN90" s="318"/>
      <c r="DXO90" s="318"/>
      <c r="DXP90" s="318"/>
      <c r="DXQ90" s="318"/>
      <c r="DXR90" s="318"/>
      <c r="DXS90" s="318"/>
      <c r="DXT90" s="318"/>
      <c r="DXU90" s="318"/>
      <c r="DXV90" s="318"/>
      <c r="DXW90" s="318"/>
      <c r="DXX90" s="318"/>
      <c r="DXY90" s="318"/>
      <c r="DXZ90" s="318"/>
      <c r="DYA90" s="318"/>
      <c r="DYB90" s="318"/>
      <c r="DYC90" s="318"/>
      <c r="DYD90" s="318"/>
      <c r="DYE90" s="318"/>
      <c r="DYF90" s="318"/>
      <c r="DYG90" s="318"/>
      <c r="DYH90" s="318"/>
      <c r="DYI90" s="318"/>
      <c r="DYJ90" s="318"/>
      <c r="DYK90" s="318"/>
      <c r="DYL90" s="318"/>
      <c r="DYM90" s="318"/>
      <c r="DYN90" s="318"/>
      <c r="DYO90" s="318"/>
      <c r="DYP90" s="318"/>
      <c r="DYQ90" s="318"/>
      <c r="DYR90" s="318"/>
      <c r="DYS90" s="318"/>
      <c r="DYT90" s="318"/>
      <c r="DYU90" s="318"/>
      <c r="DYV90" s="318"/>
      <c r="DYW90" s="318"/>
      <c r="DYX90" s="318"/>
      <c r="DYY90" s="318"/>
      <c r="DYZ90" s="318"/>
      <c r="DZA90" s="318"/>
      <c r="DZB90" s="318"/>
      <c r="DZC90" s="318"/>
      <c r="DZD90" s="318"/>
      <c r="DZE90" s="318"/>
      <c r="DZF90" s="318"/>
      <c r="DZG90" s="318"/>
      <c r="DZH90" s="318"/>
      <c r="DZI90" s="318"/>
      <c r="DZJ90" s="318"/>
      <c r="DZK90" s="318"/>
      <c r="DZL90" s="318"/>
      <c r="DZM90" s="318"/>
      <c r="DZN90" s="318"/>
      <c r="DZO90" s="318"/>
      <c r="DZP90" s="318"/>
      <c r="DZQ90" s="318"/>
      <c r="DZR90" s="318"/>
      <c r="DZS90" s="318"/>
      <c r="DZT90" s="318"/>
      <c r="DZU90" s="318"/>
      <c r="DZV90" s="318"/>
      <c r="DZW90" s="318"/>
      <c r="DZX90" s="318"/>
      <c r="DZY90" s="318"/>
      <c r="DZZ90" s="318"/>
      <c r="EAA90" s="318"/>
      <c r="EAB90" s="318"/>
      <c r="EAC90" s="318"/>
      <c r="EAD90" s="318"/>
      <c r="EAE90" s="318"/>
      <c r="EAF90" s="318"/>
      <c r="EAG90" s="318"/>
      <c r="EAH90" s="318"/>
      <c r="EAI90" s="318"/>
      <c r="EAJ90" s="318"/>
      <c r="EAK90" s="318"/>
      <c r="EAL90" s="318"/>
      <c r="EAM90" s="318"/>
      <c r="EAN90" s="318"/>
      <c r="EAO90" s="318"/>
      <c r="EAP90" s="318"/>
      <c r="EAQ90" s="318"/>
      <c r="EAR90" s="318"/>
      <c r="EAS90" s="318"/>
      <c r="EAT90" s="318"/>
      <c r="EAU90" s="318"/>
      <c r="EAV90" s="318"/>
      <c r="EAW90" s="318"/>
      <c r="EAX90" s="318"/>
      <c r="EAY90" s="318"/>
      <c r="EAZ90" s="318"/>
      <c r="EBA90" s="318"/>
      <c r="EBB90" s="318"/>
      <c r="EBC90" s="318"/>
      <c r="EBD90" s="318"/>
      <c r="EBE90" s="318"/>
      <c r="EBF90" s="318"/>
      <c r="EBG90" s="318"/>
      <c r="EBH90" s="318"/>
      <c r="EBI90" s="318"/>
      <c r="EBJ90" s="318"/>
      <c r="EBK90" s="318"/>
      <c r="EBL90" s="318"/>
      <c r="EBM90" s="318"/>
      <c r="EBN90" s="318"/>
      <c r="EBO90" s="318"/>
      <c r="EBP90" s="318"/>
      <c r="EBQ90" s="318"/>
      <c r="EBR90" s="318"/>
      <c r="EBS90" s="318"/>
      <c r="EBT90" s="318"/>
      <c r="EBU90" s="318"/>
      <c r="EBV90" s="318"/>
      <c r="EBW90" s="318"/>
      <c r="EBX90" s="318"/>
      <c r="EBY90" s="318"/>
      <c r="EBZ90" s="318"/>
      <c r="ECA90" s="318"/>
      <c r="ECB90" s="318"/>
      <c r="ECC90" s="318"/>
      <c r="ECD90" s="318"/>
      <c r="ECE90" s="318"/>
      <c r="ECF90" s="318"/>
      <c r="ECG90" s="318"/>
      <c r="ECH90" s="318"/>
      <c r="ECI90" s="318"/>
      <c r="ECJ90" s="318"/>
      <c r="ECK90" s="318"/>
      <c r="ECL90" s="318"/>
      <c r="ECM90" s="318"/>
      <c r="ECN90" s="318"/>
      <c r="ECO90" s="318"/>
      <c r="ECP90" s="318"/>
      <c r="ECQ90" s="318"/>
      <c r="ECR90" s="318"/>
      <c r="ECS90" s="318"/>
      <c r="ECT90" s="318"/>
      <c r="ECU90" s="318"/>
      <c r="ECV90" s="318"/>
      <c r="ECW90" s="318"/>
      <c r="ECX90" s="318"/>
      <c r="ECY90" s="318"/>
      <c r="ECZ90" s="318"/>
      <c r="EDA90" s="318"/>
      <c r="EDB90" s="318"/>
      <c r="EDC90" s="318"/>
      <c r="EDD90" s="318"/>
      <c r="EDE90" s="318"/>
      <c r="EDF90" s="318"/>
      <c r="EDG90" s="318"/>
      <c r="EDH90" s="318"/>
      <c r="EDI90" s="318"/>
      <c r="EDJ90" s="318"/>
      <c r="EDK90" s="318"/>
      <c r="EDL90" s="318"/>
      <c r="EDM90" s="318"/>
      <c r="EDN90" s="318"/>
      <c r="EDO90" s="318"/>
      <c r="EDP90" s="318"/>
      <c r="EDQ90" s="318"/>
      <c r="EDR90" s="318"/>
      <c r="EDS90" s="318"/>
      <c r="EDT90" s="318"/>
      <c r="EDU90" s="318"/>
      <c r="EDV90" s="318"/>
      <c r="EDW90" s="318"/>
      <c r="EDX90" s="318"/>
      <c r="EDY90" s="318"/>
      <c r="EDZ90" s="318"/>
      <c r="EEA90" s="318"/>
      <c r="EEB90" s="318"/>
      <c r="EEC90" s="318"/>
      <c r="EED90" s="318"/>
      <c r="EEE90" s="318"/>
      <c r="EEF90" s="318"/>
      <c r="EEG90" s="318"/>
      <c r="EEH90" s="318"/>
      <c r="EEI90" s="318"/>
      <c r="EEJ90" s="318"/>
      <c r="EEK90" s="318"/>
      <c r="EEL90" s="318"/>
      <c r="EEM90" s="318"/>
      <c r="EEN90" s="318"/>
      <c r="EEO90" s="318"/>
      <c r="EEP90" s="318"/>
      <c r="EEQ90" s="318"/>
      <c r="EER90" s="318"/>
      <c r="EES90" s="318"/>
      <c r="EET90" s="318"/>
      <c r="EEU90" s="318"/>
      <c r="EEV90" s="318"/>
      <c r="EEW90" s="318"/>
      <c r="EEX90" s="318"/>
      <c r="EEY90" s="318"/>
      <c r="EEZ90" s="318"/>
      <c r="EFA90" s="318"/>
      <c r="EFB90" s="318"/>
      <c r="EFC90" s="318"/>
      <c r="EFD90" s="318"/>
      <c r="EFE90" s="318"/>
      <c r="EFF90" s="318"/>
      <c r="EFG90" s="318"/>
      <c r="EFH90" s="318"/>
      <c r="EFI90" s="318"/>
      <c r="EFJ90" s="318"/>
      <c r="EFK90" s="318"/>
      <c r="EFL90" s="318"/>
      <c r="EFM90" s="318"/>
      <c r="EFN90" s="318"/>
      <c r="EFO90" s="318"/>
      <c r="EFP90" s="318"/>
      <c r="EFQ90" s="318"/>
      <c r="EFR90" s="318"/>
      <c r="EFS90" s="318"/>
      <c r="EFT90" s="318"/>
      <c r="EFU90" s="318"/>
      <c r="EFV90" s="318"/>
      <c r="EFW90" s="318"/>
      <c r="EFX90" s="318"/>
      <c r="EFY90" s="318"/>
      <c r="EFZ90" s="318"/>
      <c r="EGA90" s="318"/>
      <c r="EGB90" s="318"/>
      <c r="EGC90" s="318"/>
      <c r="EGD90" s="318"/>
      <c r="EGE90" s="318"/>
      <c r="EGF90" s="318"/>
      <c r="EGG90" s="318"/>
      <c r="EGH90" s="318"/>
      <c r="EGI90" s="318"/>
      <c r="EGJ90" s="318"/>
      <c r="EGK90" s="318"/>
      <c r="EGL90" s="318"/>
      <c r="EGM90" s="318"/>
      <c r="EGN90" s="318"/>
      <c r="EGO90" s="318"/>
      <c r="EGP90" s="318"/>
      <c r="EGQ90" s="318"/>
      <c r="EGR90" s="318"/>
      <c r="EGS90" s="318"/>
      <c r="EGT90" s="318"/>
      <c r="EGU90" s="318"/>
      <c r="EGV90" s="318"/>
      <c r="EGW90" s="318"/>
      <c r="EGX90" s="318"/>
      <c r="EGY90" s="318"/>
      <c r="EGZ90" s="318"/>
      <c r="EHA90" s="318"/>
      <c r="EHB90" s="318"/>
      <c r="EHC90" s="318"/>
      <c r="EHD90" s="318"/>
      <c r="EHE90" s="318"/>
      <c r="EHF90" s="318"/>
      <c r="EHG90" s="318"/>
      <c r="EHH90" s="318"/>
      <c r="EHI90" s="318"/>
      <c r="EHJ90" s="318"/>
      <c r="EHK90" s="318"/>
      <c r="EHL90" s="318"/>
      <c r="EHM90" s="318"/>
      <c r="EHN90" s="318"/>
      <c r="EHO90" s="318"/>
      <c r="EHP90" s="318"/>
      <c r="EHQ90" s="318"/>
      <c r="EHR90" s="318"/>
      <c r="EHS90" s="318"/>
      <c r="EHT90" s="318"/>
      <c r="EHU90" s="318"/>
      <c r="EHV90" s="318"/>
      <c r="EHW90" s="318"/>
      <c r="EHX90" s="318"/>
      <c r="EHY90" s="318"/>
      <c r="EHZ90" s="318"/>
      <c r="EIA90" s="318"/>
      <c r="EIB90" s="318"/>
      <c r="EIC90" s="318"/>
      <c r="EID90" s="318"/>
      <c r="EIE90" s="318"/>
      <c r="EIF90" s="318"/>
      <c r="EIG90" s="318"/>
      <c r="EIH90" s="318"/>
      <c r="EII90" s="318"/>
      <c r="EIJ90" s="318"/>
      <c r="EIK90" s="318"/>
      <c r="EIL90" s="318"/>
      <c r="EIM90" s="318"/>
      <c r="EIN90" s="318"/>
      <c r="EIO90" s="318"/>
      <c r="EIP90" s="318"/>
      <c r="EIQ90" s="318"/>
      <c r="EIR90" s="318"/>
      <c r="EIS90" s="318"/>
      <c r="EIT90" s="318"/>
      <c r="EIU90" s="318"/>
      <c r="EIV90" s="318"/>
      <c r="EIW90" s="318"/>
      <c r="EIX90" s="318"/>
      <c r="EIY90" s="318"/>
      <c r="EIZ90" s="318"/>
      <c r="EJA90" s="318"/>
      <c r="EJB90" s="318"/>
      <c r="EJC90" s="318"/>
      <c r="EJD90" s="318"/>
      <c r="EJE90" s="318"/>
      <c r="EJF90" s="318"/>
      <c r="EJG90" s="318"/>
      <c r="EJH90" s="318"/>
      <c r="EJI90" s="318"/>
      <c r="EJJ90" s="318"/>
      <c r="EJK90" s="318"/>
      <c r="EJL90" s="318"/>
      <c r="EJM90" s="318"/>
      <c r="EJN90" s="318"/>
      <c r="EJO90" s="318"/>
      <c r="EJP90" s="318"/>
      <c r="EJQ90" s="318"/>
      <c r="EJR90" s="318"/>
      <c r="EJS90" s="318"/>
      <c r="EJT90" s="318"/>
      <c r="EJU90" s="318"/>
      <c r="EJV90" s="318"/>
      <c r="EJW90" s="318"/>
      <c r="EJX90" s="318"/>
      <c r="EJY90" s="318"/>
      <c r="EJZ90" s="318"/>
      <c r="EKA90" s="318"/>
      <c r="EKB90" s="318"/>
      <c r="EKC90" s="318"/>
      <c r="EKD90" s="318"/>
      <c r="EKE90" s="318"/>
      <c r="EKF90" s="318"/>
      <c r="EKG90" s="318"/>
      <c r="EKH90" s="318"/>
      <c r="EKI90" s="318"/>
      <c r="EKJ90" s="318"/>
      <c r="EKK90" s="318"/>
      <c r="EKL90" s="318"/>
      <c r="EKM90" s="318"/>
      <c r="EKN90" s="318"/>
      <c r="EKO90" s="318"/>
      <c r="EKP90" s="318"/>
      <c r="EKQ90" s="318"/>
      <c r="EKR90" s="318"/>
      <c r="EKS90" s="318"/>
      <c r="EKT90" s="318"/>
      <c r="EKU90" s="318"/>
      <c r="EKV90" s="318"/>
      <c r="EKW90" s="318"/>
      <c r="EKX90" s="318"/>
      <c r="EKY90" s="318"/>
      <c r="EKZ90" s="318"/>
      <c r="ELA90" s="318"/>
      <c r="ELB90" s="318"/>
      <c r="ELC90" s="318"/>
      <c r="ELD90" s="318"/>
      <c r="ELE90" s="318"/>
      <c r="ELF90" s="318"/>
      <c r="ELG90" s="318"/>
      <c r="ELH90" s="318"/>
      <c r="ELI90" s="318"/>
      <c r="ELJ90" s="318"/>
      <c r="ELK90" s="318"/>
      <c r="ELL90" s="318"/>
      <c r="ELM90" s="318"/>
      <c r="ELN90" s="318"/>
      <c r="ELO90" s="318"/>
      <c r="ELP90" s="318"/>
      <c r="ELQ90" s="318"/>
      <c r="ELR90" s="318"/>
      <c r="ELS90" s="318"/>
      <c r="ELT90" s="318"/>
      <c r="ELU90" s="318"/>
      <c r="ELV90" s="318"/>
      <c r="ELW90" s="318"/>
      <c r="ELX90" s="318"/>
      <c r="ELY90" s="318"/>
      <c r="ELZ90" s="318"/>
      <c r="EMA90" s="318"/>
      <c r="EMB90" s="318"/>
      <c r="EMC90" s="318"/>
      <c r="EMD90" s="318"/>
      <c r="EME90" s="318"/>
      <c r="EMF90" s="318"/>
      <c r="EMG90" s="318"/>
      <c r="EMH90" s="318"/>
      <c r="EMI90" s="318"/>
      <c r="EMJ90" s="318"/>
      <c r="EMK90" s="318"/>
      <c r="EML90" s="318"/>
      <c r="EMM90" s="318"/>
      <c r="EMN90" s="318"/>
      <c r="EMO90" s="318"/>
      <c r="EMP90" s="318"/>
      <c r="EMQ90" s="318"/>
      <c r="EMR90" s="318"/>
      <c r="EMS90" s="318"/>
      <c r="EMT90" s="318"/>
      <c r="EMU90" s="318"/>
      <c r="EMV90" s="318"/>
      <c r="EMW90" s="318"/>
      <c r="EMX90" s="318"/>
      <c r="EMY90" s="318"/>
      <c r="EMZ90" s="318"/>
      <c r="ENA90" s="318"/>
      <c r="ENB90" s="318"/>
      <c r="ENC90" s="318"/>
      <c r="END90" s="318"/>
      <c r="ENE90" s="318"/>
      <c r="ENF90" s="318"/>
      <c r="ENG90" s="318"/>
      <c r="ENH90" s="318"/>
      <c r="ENI90" s="318"/>
      <c r="ENJ90" s="318"/>
      <c r="ENK90" s="318"/>
      <c r="ENL90" s="318"/>
      <c r="ENM90" s="318"/>
      <c r="ENN90" s="318"/>
      <c r="ENO90" s="318"/>
      <c r="ENP90" s="318"/>
      <c r="ENQ90" s="318"/>
      <c r="ENR90" s="318"/>
      <c r="ENS90" s="318"/>
      <c r="ENT90" s="318"/>
      <c r="ENU90" s="318"/>
      <c r="ENV90" s="318"/>
      <c r="ENW90" s="318"/>
      <c r="ENX90" s="318"/>
      <c r="ENY90" s="318"/>
      <c r="ENZ90" s="318"/>
      <c r="EOA90" s="318"/>
      <c r="EOB90" s="318"/>
      <c r="EOC90" s="318"/>
      <c r="EOD90" s="318"/>
      <c r="EOE90" s="318"/>
      <c r="EOF90" s="318"/>
      <c r="EOG90" s="318"/>
      <c r="EOH90" s="318"/>
      <c r="EOI90" s="318"/>
      <c r="EOJ90" s="318"/>
      <c r="EOK90" s="318"/>
      <c r="EOL90" s="318"/>
      <c r="EOM90" s="318"/>
      <c r="EON90" s="318"/>
      <c r="EOO90" s="318"/>
      <c r="EOP90" s="318"/>
      <c r="EOQ90" s="318"/>
      <c r="EOR90" s="318"/>
      <c r="EOS90" s="318"/>
      <c r="EOT90" s="318"/>
      <c r="EOU90" s="318"/>
      <c r="EOV90" s="318"/>
      <c r="EOW90" s="318"/>
      <c r="EOX90" s="318"/>
      <c r="EOY90" s="318"/>
      <c r="EOZ90" s="318"/>
      <c r="EPA90" s="318"/>
      <c r="EPB90" s="318"/>
      <c r="EPC90" s="318"/>
      <c r="EPD90" s="318"/>
      <c r="EPE90" s="318"/>
      <c r="EPF90" s="318"/>
      <c r="EPG90" s="318"/>
      <c r="EPH90" s="318"/>
      <c r="EPI90" s="318"/>
      <c r="EPJ90" s="318"/>
      <c r="EPK90" s="318"/>
      <c r="EPL90" s="318"/>
      <c r="EPM90" s="318"/>
      <c r="EPN90" s="318"/>
      <c r="EPO90" s="318"/>
      <c r="EPP90" s="318"/>
      <c r="EPQ90" s="318"/>
      <c r="EPR90" s="318"/>
      <c r="EPS90" s="318"/>
      <c r="EPT90" s="318"/>
      <c r="EPU90" s="318"/>
      <c r="EPV90" s="318"/>
      <c r="EPW90" s="318"/>
      <c r="EPX90" s="318"/>
      <c r="EPY90" s="318"/>
      <c r="EPZ90" s="318"/>
      <c r="EQA90" s="318"/>
      <c r="EQB90" s="318"/>
      <c r="EQC90" s="318"/>
      <c r="EQD90" s="318"/>
      <c r="EQE90" s="318"/>
      <c r="EQF90" s="318"/>
      <c r="EQG90" s="318"/>
      <c r="EQH90" s="318"/>
      <c r="EQI90" s="318"/>
      <c r="EQJ90" s="318"/>
      <c r="EQK90" s="318"/>
      <c r="EQL90" s="318"/>
      <c r="EQM90" s="318"/>
      <c r="EQN90" s="318"/>
      <c r="EQO90" s="318"/>
      <c r="EQP90" s="318"/>
      <c r="EQQ90" s="318"/>
      <c r="EQR90" s="318"/>
      <c r="EQS90" s="318"/>
      <c r="EQT90" s="318"/>
      <c r="EQU90" s="318"/>
      <c r="EQV90" s="318"/>
      <c r="EQW90" s="318"/>
      <c r="EQX90" s="318"/>
      <c r="EQY90" s="318"/>
      <c r="EQZ90" s="318"/>
      <c r="ERA90" s="318"/>
      <c r="ERB90" s="318"/>
      <c r="ERC90" s="318"/>
      <c r="ERD90" s="318"/>
      <c r="ERE90" s="318"/>
      <c r="ERF90" s="318"/>
      <c r="ERG90" s="318"/>
      <c r="ERH90" s="318"/>
      <c r="ERI90" s="318"/>
      <c r="ERJ90" s="318"/>
      <c r="ERK90" s="318"/>
      <c r="ERL90" s="318"/>
      <c r="ERM90" s="318"/>
      <c r="ERN90" s="318"/>
      <c r="ERO90" s="318"/>
      <c r="ERP90" s="318"/>
      <c r="ERQ90" s="318"/>
      <c r="ERR90" s="318"/>
      <c r="ERS90" s="318"/>
      <c r="ERT90" s="318"/>
      <c r="ERU90" s="318"/>
      <c r="ERV90" s="318"/>
      <c r="ERW90" s="318"/>
      <c r="ERX90" s="318"/>
      <c r="ERY90" s="318"/>
      <c r="ERZ90" s="318"/>
      <c r="ESA90" s="318"/>
      <c r="ESB90" s="318"/>
      <c r="ESC90" s="318"/>
      <c r="ESD90" s="318"/>
      <c r="ESE90" s="318"/>
      <c r="ESF90" s="318"/>
      <c r="ESG90" s="318"/>
      <c r="ESH90" s="318"/>
      <c r="ESI90" s="318"/>
      <c r="ESJ90" s="318"/>
      <c r="ESK90" s="318"/>
      <c r="ESL90" s="318"/>
      <c r="ESM90" s="318"/>
      <c r="ESN90" s="318"/>
      <c r="ESO90" s="318"/>
      <c r="ESP90" s="318"/>
      <c r="ESQ90" s="318"/>
      <c r="ESR90" s="318"/>
      <c r="ESS90" s="318"/>
      <c r="EST90" s="318"/>
      <c r="ESU90" s="318"/>
      <c r="ESV90" s="318"/>
      <c r="ESW90" s="318"/>
      <c r="ESX90" s="318"/>
      <c r="ESY90" s="318"/>
      <c r="ESZ90" s="318"/>
      <c r="ETA90" s="318"/>
      <c r="ETB90" s="318"/>
      <c r="ETC90" s="318"/>
      <c r="ETD90" s="318"/>
      <c r="ETE90" s="318"/>
      <c r="ETF90" s="318"/>
      <c r="ETG90" s="318"/>
      <c r="ETH90" s="318"/>
      <c r="ETI90" s="318"/>
      <c r="ETJ90" s="318"/>
      <c r="ETK90" s="318"/>
      <c r="ETL90" s="318"/>
      <c r="ETM90" s="318"/>
      <c r="ETN90" s="318"/>
      <c r="ETO90" s="318"/>
      <c r="ETP90" s="318"/>
      <c r="ETQ90" s="318"/>
      <c r="ETR90" s="318"/>
      <c r="ETS90" s="318"/>
      <c r="ETT90" s="318"/>
      <c r="ETU90" s="318"/>
      <c r="ETV90" s="318"/>
      <c r="ETW90" s="318"/>
      <c r="ETX90" s="318"/>
      <c r="ETY90" s="318"/>
      <c r="ETZ90" s="318"/>
      <c r="EUA90" s="318"/>
      <c r="EUB90" s="318"/>
      <c r="EUC90" s="318"/>
      <c r="EUD90" s="318"/>
      <c r="EUE90" s="318"/>
      <c r="EUF90" s="318"/>
      <c r="EUG90" s="318"/>
      <c r="EUH90" s="318"/>
      <c r="EUI90" s="318"/>
      <c r="EUJ90" s="318"/>
      <c r="EUK90" s="318"/>
      <c r="EUL90" s="318"/>
      <c r="EUM90" s="318"/>
      <c r="EUN90" s="318"/>
      <c r="EUO90" s="318"/>
      <c r="EUP90" s="318"/>
      <c r="EUQ90" s="318"/>
      <c r="EUR90" s="318"/>
      <c r="EUS90" s="318"/>
      <c r="EUT90" s="318"/>
      <c r="EUU90" s="318"/>
      <c r="EUV90" s="318"/>
      <c r="EUW90" s="318"/>
      <c r="EUX90" s="318"/>
      <c r="EUY90" s="318"/>
      <c r="EUZ90" s="318"/>
      <c r="EVA90" s="318"/>
      <c r="EVB90" s="318"/>
      <c r="EVC90" s="318"/>
      <c r="EVD90" s="318"/>
      <c r="EVE90" s="318"/>
      <c r="EVF90" s="318"/>
      <c r="EVG90" s="318"/>
      <c r="EVH90" s="318"/>
      <c r="EVI90" s="318"/>
      <c r="EVJ90" s="318"/>
      <c r="EVK90" s="318"/>
      <c r="EVL90" s="318"/>
      <c r="EVM90" s="318"/>
      <c r="EVN90" s="318"/>
      <c r="EVO90" s="318"/>
      <c r="EVP90" s="318"/>
      <c r="EVQ90" s="318"/>
      <c r="EVR90" s="318"/>
      <c r="EVS90" s="318"/>
      <c r="EVT90" s="318"/>
      <c r="EVU90" s="318"/>
      <c r="EVV90" s="318"/>
      <c r="EVW90" s="318"/>
      <c r="EVX90" s="318"/>
      <c r="EVY90" s="318"/>
      <c r="EVZ90" s="318"/>
      <c r="EWA90" s="318"/>
      <c r="EWB90" s="318"/>
      <c r="EWC90" s="318"/>
      <c r="EWD90" s="318"/>
      <c r="EWE90" s="318"/>
      <c r="EWF90" s="318"/>
      <c r="EWG90" s="318"/>
      <c r="EWH90" s="318"/>
      <c r="EWI90" s="318"/>
      <c r="EWJ90" s="318"/>
      <c r="EWK90" s="318"/>
      <c r="EWL90" s="318"/>
      <c r="EWM90" s="318"/>
      <c r="EWN90" s="318"/>
      <c r="EWO90" s="318"/>
      <c r="EWP90" s="318"/>
      <c r="EWQ90" s="318"/>
      <c r="EWR90" s="318"/>
      <c r="EWS90" s="318"/>
      <c r="EWT90" s="318"/>
      <c r="EWU90" s="318"/>
      <c r="EWV90" s="318"/>
      <c r="EWW90" s="318"/>
      <c r="EWX90" s="318"/>
      <c r="EWY90" s="318"/>
      <c r="EWZ90" s="318"/>
      <c r="EXA90" s="318"/>
      <c r="EXB90" s="318"/>
      <c r="EXC90" s="318"/>
      <c r="EXD90" s="318"/>
      <c r="EXE90" s="318"/>
      <c r="EXF90" s="318"/>
      <c r="EXG90" s="318"/>
      <c r="EXH90" s="318"/>
      <c r="EXI90" s="318"/>
      <c r="EXJ90" s="318"/>
      <c r="EXK90" s="318"/>
      <c r="EXL90" s="318"/>
      <c r="EXM90" s="318"/>
      <c r="EXN90" s="318"/>
      <c r="EXO90" s="318"/>
      <c r="EXP90" s="318"/>
      <c r="EXQ90" s="318"/>
      <c r="EXR90" s="318"/>
      <c r="EXS90" s="318"/>
      <c r="EXT90" s="318"/>
      <c r="EXU90" s="318"/>
      <c r="EXV90" s="318"/>
      <c r="EXW90" s="318"/>
      <c r="EXX90" s="318"/>
      <c r="EXY90" s="318"/>
      <c r="EXZ90" s="318"/>
      <c r="EYA90" s="318"/>
      <c r="EYB90" s="318"/>
      <c r="EYC90" s="318"/>
      <c r="EYD90" s="318"/>
      <c r="EYE90" s="318"/>
      <c r="EYF90" s="318"/>
      <c r="EYG90" s="318"/>
      <c r="EYH90" s="318"/>
      <c r="EYI90" s="318"/>
      <c r="EYJ90" s="318"/>
      <c r="EYK90" s="318"/>
      <c r="EYL90" s="318"/>
      <c r="EYM90" s="318"/>
      <c r="EYN90" s="318"/>
      <c r="EYO90" s="318"/>
      <c r="EYP90" s="318"/>
      <c r="EYQ90" s="318"/>
      <c r="EYR90" s="318"/>
      <c r="EYS90" s="318"/>
      <c r="EYT90" s="318"/>
      <c r="EYU90" s="318"/>
      <c r="EYV90" s="318"/>
      <c r="EYW90" s="318"/>
      <c r="EYX90" s="318"/>
      <c r="EYY90" s="318"/>
      <c r="EYZ90" s="318"/>
      <c r="EZA90" s="318"/>
      <c r="EZB90" s="318"/>
      <c r="EZC90" s="318"/>
      <c r="EZD90" s="318"/>
      <c r="EZE90" s="318"/>
      <c r="EZF90" s="318"/>
      <c r="EZG90" s="318"/>
      <c r="EZH90" s="318"/>
      <c r="EZI90" s="318"/>
      <c r="EZJ90" s="318"/>
      <c r="EZK90" s="318"/>
      <c r="EZL90" s="318"/>
      <c r="EZM90" s="318"/>
      <c r="EZN90" s="318"/>
      <c r="EZO90" s="318"/>
      <c r="EZP90" s="318"/>
      <c r="EZQ90" s="318"/>
      <c r="EZR90" s="318"/>
      <c r="EZS90" s="318"/>
      <c r="EZT90" s="318"/>
      <c r="EZU90" s="318"/>
      <c r="EZV90" s="318"/>
      <c r="EZW90" s="318"/>
      <c r="EZX90" s="318"/>
      <c r="EZY90" s="318"/>
      <c r="EZZ90" s="318"/>
      <c r="FAA90" s="318"/>
      <c r="FAB90" s="318"/>
      <c r="FAC90" s="318"/>
      <c r="FAD90" s="318"/>
      <c r="FAE90" s="318"/>
      <c r="FAF90" s="318"/>
      <c r="FAG90" s="318"/>
      <c r="FAH90" s="318"/>
      <c r="FAI90" s="318"/>
      <c r="FAJ90" s="318"/>
      <c r="FAK90" s="318"/>
      <c r="FAL90" s="318"/>
      <c r="FAM90" s="318"/>
      <c r="FAN90" s="318"/>
      <c r="FAO90" s="318"/>
      <c r="FAP90" s="318"/>
      <c r="FAQ90" s="318"/>
      <c r="FAR90" s="318"/>
      <c r="FAS90" s="318"/>
      <c r="FAT90" s="318"/>
      <c r="FAU90" s="318"/>
      <c r="FAV90" s="318"/>
      <c r="FAW90" s="318"/>
      <c r="FAX90" s="318"/>
      <c r="FAY90" s="318"/>
      <c r="FAZ90" s="318"/>
      <c r="FBA90" s="318"/>
      <c r="FBB90" s="318"/>
      <c r="FBC90" s="318"/>
      <c r="FBD90" s="318"/>
      <c r="FBE90" s="318"/>
      <c r="FBF90" s="318"/>
      <c r="FBG90" s="318"/>
      <c r="FBH90" s="318"/>
      <c r="FBI90" s="318"/>
      <c r="FBJ90" s="318"/>
      <c r="FBK90" s="318"/>
      <c r="FBL90" s="318"/>
      <c r="FBM90" s="318"/>
      <c r="FBN90" s="318"/>
      <c r="FBO90" s="318"/>
      <c r="FBP90" s="318"/>
      <c r="FBQ90" s="318"/>
      <c r="FBR90" s="318"/>
      <c r="FBS90" s="318"/>
      <c r="FBT90" s="318"/>
      <c r="FBU90" s="318"/>
      <c r="FBV90" s="318"/>
      <c r="FBW90" s="318"/>
      <c r="FBX90" s="318"/>
      <c r="FBY90" s="318"/>
      <c r="FBZ90" s="318"/>
      <c r="FCA90" s="318"/>
      <c r="FCB90" s="318"/>
      <c r="FCC90" s="318"/>
      <c r="FCD90" s="318"/>
      <c r="FCE90" s="318"/>
      <c r="FCF90" s="318"/>
      <c r="FCG90" s="318"/>
      <c r="FCH90" s="318"/>
      <c r="FCI90" s="318"/>
      <c r="FCJ90" s="318"/>
      <c r="FCK90" s="318"/>
      <c r="FCL90" s="318"/>
      <c r="FCM90" s="318"/>
      <c r="FCN90" s="318"/>
      <c r="FCO90" s="318"/>
      <c r="FCP90" s="318"/>
      <c r="FCQ90" s="318"/>
      <c r="FCR90" s="318"/>
      <c r="FCS90" s="318"/>
      <c r="FCT90" s="318"/>
      <c r="FCU90" s="318"/>
      <c r="FCV90" s="318"/>
      <c r="FCW90" s="318"/>
      <c r="FCX90" s="318"/>
      <c r="FCY90" s="318"/>
      <c r="FCZ90" s="318"/>
      <c r="FDA90" s="318"/>
      <c r="FDB90" s="318"/>
      <c r="FDC90" s="318"/>
      <c r="FDD90" s="318"/>
      <c r="FDE90" s="318"/>
      <c r="FDF90" s="318"/>
      <c r="FDG90" s="318"/>
      <c r="FDH90" s="318"/>
      <c r="FDI90" s="318"/>
      <c r="FDJ90" s="318"/>
      <c r="FDK90" s="318"/>
      <c r="FDL90" s="318"/>
      <c r="FDM90" s="318"/>
      <c r="FDN90" s="318"/>
      <c r="FDO90" s="318"/>
      <c r="FDP90" s="318"/>
      <c r="FDQ90" s="318"/>
      <c r="FDR90" s="318"/>
      <c r="FDS90" s="318"/>
      <c r="FDT90" s="318"/>
      <c r="FDU90" s="318"/>
      <c r="FDV90" s="318"/>
      <c r="FDW90" s="318"/>
      <c r="FDX90" s="318"/>
      <c r="FDY90" s="318"/>
      <c r="FDZ90" s="318"/>
      <c r="FEA90" s="318"/>
      <c r="FEB90" s="318"/>
      <c r="FEC90" s="318"/>
      <c r="FED90" s="318"/>
      <c r="FEE90" s="318"/>
      <c r="FEF90" s="318"/>
      <c r="FEG90" s="318"/>
      <c r="FEH90" s="318"/>
      <c r="FEI90" s="318"/>
      <c r="FEJ90" s="318"/>
      <c r="FEK90" s="318"/>
      <c r="FEL90" s="318"/>
      <c r="FEM90" s="318"/>
      <c r="FEN90" s="318"/>
      <c r="FEO90" s="318"/>
      <c r="FEP90" s="318"/>
      <c r="FEQ90" s="318"/>
      <c r="FER90" s="318"/>
      <c r="FES90" s="318"/>
      <c r="FET90" s="318"/>
      <c r="FEU90" s="318"/>
      <c r="FEV90" s="318"/>
      <c r="FEW90" s="318"/>
      <c r="FEX90" s="318"/>
      <c r="FEY90" s="318"/>
      <c r="FEZ90" s="318"/>
      <c r="FFA90" s="318"/>
      <c r="FFB90" s="318"/>
      <c r="FFC90" s="318"/>
      <c r="FFD90" s="318"/>
      <c r="FFE90" s="318"/>
      <c r="FFF90" s="318"/>
      <c r="FFG90" s="318"/>
      <c r="FFH90" s="318"/>
      <c r="FFI90" s="318"/>
      <c r="FFJ90" s="318"/>
      <c r="FFK90" s="318"/>
      <c r="FFL90" s="318"/>
      <c r="FFM90" s="318"/>
      <c r="FFN90" s="318"/>
      <c r="FFO90" s="318"/>
      <c r="FFP90" s="318"/>
      <c r="FFQ90" s="318"/>
      <c r="FFR90" s="318"/>
      <c r="FFS90" s="318"/>
      <c r="FFT90" s="318"/>
      <c r="FFU90" s="318"/>
      <c r="FFV90" s="318"/>
      <c r="FFW90" s="318"/>
      <c r="FFX90" s="318"/>
      <c r="FFY90" s="318"/>
      <c r="FFZ90" s="318"/>
      <c r="FGA90" s="318"/>
      <c r="FGB90" s="318"/>
      <c r="FGC90" s="318"/>
      <c r="FGD90" s="318"/>
      <c r="FGE90" s="318"/>
      <c r="FGF90" s="318"/>
      <c r="FGG90" s="318"/>
      <c r="FGH90" s="318"/>
      <c r="FGI90" s="318"/>
      <c r="FGJ90" s="318"/>
      <c r="FGK90" s="318"/>
      <c r="FGL90" s="318"/>
      <c r="FGM90" s="318"/>
      <c r="FGN90" s="318"/>
      <c r="FGO90" s="318"/>
      <c r="FGP90" s="318"/>
      <c r="FGQ90" s="318"/>
      <c r="FGR90" s="318"/>
      <c r="FGS90" s="318"/>
      <c r="FGT90" s="318"/>
      <c r="FGU90" s="318"/>
      <c r="FGV90" s="318"/>
      <c r="FGW90" s="318"/>
      <c r="FGX90" s="318"/>
      <c r="FGY90" s="318"/>
      <c r="FGZ90" s="318"/>
      <c r="FHA90" s="318"/>
      <c r="FHB90" s="318"/>
      <c r="FHC90" s="318"/>
      <c r="FHD90" s="318"/>
      <c r="FHE90" s="318"/>
      <c r="FHF90" s="318"/>
      <c r="FHG90" s="318"/>
      <c r="FHH90" s="318"/>
      <c r="FHI90" s="318"/>
      <c r="FHJ90" s="318"/>
      <c r="FHK90" s="318"/>
      <c r="FHL90" s="318"/>
      <c r="FHM90" s="318"/>
      <c r="FHN90" s="318"/>
      <c r="FHO90" s="318"/>
      <c r="FHP90" s="318"/>
      <c r="FHQ90" s="318"/>
      <c r="FHR90" s="318"/>
      <c r="FHS90" s="318"/>
      <c r="FHT90" s="318"/>
      <c r="FHU90" s="318"/>
      <c r="FHV90" s="318"/>
      <c r="FHW90" s="318"/>
      <c r="FHX90" s="318"/>
      <c r="FHY90" s="318"/>
      <c r="FHZ90" s="318"/>
      <c r="FIA90" s="318"/>
      <c r="FIB90" s="318"/>
      <c r="FIC90" s="318"/>
      <c r="FID90" s="318"/>
      <c r="FIE90" s="318"/>
      <c r="FIF90" s="318"/>
      <c r="FIG90" s="318"/>
      <c r="FIH90" s="318"/>
      <c r="FII90" s="318"/>
      <c r="FIJ90" s="318"/>
      <c r="FIK90" s="318"/>
      <c r="FIL90" s="318"/>
      <c r="FIM90" s="318"/>
      <c r="FIN90" s="318"/>
      <c r="FIO90" s="318"/>
      <c r="FIP90" s="318"/>
      <c r="FIQ90" s="318"/>
      <c r="FIR90" s="318"/>
      <c r="FIS90" s="318"/>
      <c r="FIT90" s="318"/>
      <c r="FIU90" s="318"/>
      <c r="FIV90" s="318"/>
      <c r="FIW90" s="318"/>
      <c r="FIX90" s="318"/>
      <c r="FIY90" s="318"/>
      <c r="FIZ90" s="318"/>
      <c r="FJA90" s="318"/>
      <c r="FJB90" s="318"/>
      <c r="FJC90" s="318"/>
      <c r="FJD90" s="318"/>
      <c r="FJE90" s="318"/>
      <c r="FJF90" s="318"/>
      <c r="FJG90" s="318"/>
      <c r="FJH90" s="318"/>
      <c r="FJI90" s="318"/>
      <c r="FJJ90" s="318"/>
      <c r="FJK90" s="318"/>
      <c r="FJL90" s="318"/>
      <c r="FJM90" s="318"/>
      <c r="FJN90" s="318"/>
      <c r="FJO90" s="318"/>
      <c r="FJP90" s="318"/>
      <c r="FJQ90" s="318"/>
      <c r="FJR90" s="318"/>
      <c r="FJS90" s="318"/>
      <c r="FJT90" s="318"/>
      <c r="FJU90" s="318"/>
      <c r="FJV90" s="318"/>
      <c r="FJW90" s="318"/>
      <c r="FJX90" s="318"/>
      <c r="FJY90" s="318"/>
      <c r="FJZ90" s="318"/>
      <c r="FKA90" s="318"/>
      <c r="FKB90" s="318"/>
      <c r="FKC90" s="318"/>
      <c r="FKD90" s="318"/>
      <c r="FKE90" s="318"/>
      <c r="FKF90" s="318"/>
      <c r="FKG90" s="318"/>
      <c r="FKH90" s="318"/>
      <c r="FKI90" s="318"/>
      <c r="FKJ90" s="318"/>
      <c r="FKK90" s="318"/>
      <c r="FKL90" s="318"/>
      <c r="FKM90" s="318"/>
      <c r="FKN90" s="318"/>
      <c r="FKO90" s="318"/>
      <c r="FKP90" s="318"/>
      <c r="FKQ90" s="318"/>
      <c r="FKR90" s="318"/>
      <c r="FKS90" s="318"/>
      <c r="FKT90" s="318"/>
      <c r="FKU90" s="318"/>
      <c r="FKV90" s="318"/>
      <c r="FKW90" s="318"/>
      <c r="FKX90" s="318"/>
      <c r="FKY90" s="318"/>
      <c r="FKZ90" s="318"/>
      <c r="FLA90" s="318"/>
      <c r="FLB90" s="318"/>
      <c r="FLC90" s="318"/>
      <c r="FLD90" s="318"/>
      <c r="FLE90" s="318"/>
      <c r="FLF90" s="318"/>
      <c r="FLG90" s="318"/>
      <c r="FLH90" s="318"/>
      <c r="FLI90" s="318"/>
      <c r="FLJ90" s="318"/>
      <c r="FLK90" s="318"/>
      <c r="FLL90" s="318"/>
      <c r="FLM90" s="318"/>
      <c r="FLN90" s="318"/>
      <c r="FLO90" s="318"/>
      <c r="FLP90" s="318"/>
      <c r="FLQ90" s="318"/>
      <c r="FLR90" s="318"/>
      <c r="FLS90" s="318"/>
      <c r="FLT90" s="318"/>
      <c r="FLU90" s="318"/>
      <c r="FLV90" s="318"/>
      <c r="FLW90" s="318"/>
      <c r="FLX90" s="318"/>
      <c r="FLY90" s="318"/>
      <c r="FLZ90" s="318"/>
      <c r="FMA90" s="318"/>
      <c r="FMB90" s="318"/>
      <c r="FMC90" s="318"/>
      <c r="FMD90" s="318"/>
      <c r="FME90" s="318"/>
      <c r="FMF90" s="318"/>
      <c r="FMG90" s="318"/>
      <c r="FMH90" s="318"/>
      <c r="FMI90" s="318"/>
      <c r="FMJ90" s="318"/>
      <c r="FMK90" s="318"/>
      <c r="FML90" s="318"/>
      <c r="FMM90" s="318"/>
      <c r="FMN90" s="318"/>
      <c r="FMO90" s="318"/>
      <c r="FMP90" s="318"/>
      <c r="FMQ90" s="318"/>
      <c r="FMR90" s="318"/>
      <c r="FMS90" s="318"/>
      <c r="FMT90" s="318"/>
      <c r="FMU90" s="318"/>
      <c r="FMV90" s="318"/>
      <c r="FMW90" s="318"/>
      <c r="FMX90" s="318"/>
      <c r="FMY90" s="318"/>
      <c r="FMZ90" s="318"/>
      <c r="FNA90" s="318"/>
      <c r="FNB90" s="318"/>
      <c r="FNC90" s="318"/>
      <c r="FND90" s="318"/>
      <c r="FNE90" s="318"/>
      <c r="FNF90" s="318"/>
      <c r="FNG90" s="318"/>
      <c r="FNH90" s="318"/>
      <c r="FNI90" s="318"/>
      <c r="FNJ90" s="318"/>
      <c r="FNK90" s="318"/>
      <c r="FNL90" s="318"/>
      <c r="FNM90" s="318"/>
      <c r="FNN90" s="318"/>
      <c r="FNO90" s="318"/>
      <c r="FNP90" s="318"/>
      <c r="FNQ90" s="318"/>
      <c r="FNR90" s="318"/>
      <c r="FNS90" s="318"/>
      <c r="FNT90" s="318"/>
      <c r="FNU90" s="318"/>
      <c r="FNV90" s="318"/>
      <c r="FNW90" s="318"/>
      <c r="FNX90" s="318"/>
      <c r="FNY90" s="318"/>
      <c r="FNZ90" s="318"/>
      <c r="FOA90" s="318"/>
      <c r="FOB90" s="318"/>
      <c r="FOC90" s="318"/>
      <c r="FOD90" s="318"/>
      <c r="FOE90" s="318"/>
      <c r="FOF90" s="318"/>
      <c r="FOG90" s="318"/>
      <c r="FOH90" s="318"/>
      <c r="FOI90" s="318"/>
      <c r="FOJ90" s="318"/>
      <c r="FOK90" s="318"/>
      <c r="FOL90" s="318"/>
      <c r="FOM90" s="318"/>
      <c r="FON90" s="318"/>
      <c r="FOO90" s="318"/>
      <c r="FOP90" s="318"/>
      <c r="FOQ90" s="318"/>
      <c r="FOR90" s="318"/>
      <c r="FOS90" s="318"/>
      <c r="FOT90" s="318"/>
      <c r="FOU90" s="318"/>
      <c r="FOV90" s="318"/>
      <c r="FOW90" s="318"/>
      <c r="FOX90" s="318"/>
      <c r="FOY90" s="318"/>
      <c r="FOZ90" s="318"/>
      <c r="FPA90" s="318"/>
      <c r="FPB90" s="318"/>
      <c r="FPC90" s="318"/>
      <c r="FPD90" s="318"/>
      <c r="FPE90" s="318"/>
      <c r="FPF90" s="318"/>
      <c r="FPG90" s="318"/>
      <c r="FPH90" s="318"/>
      <c r="FPI90" s="318"/>
      <c r="FPJ90" s="318"/>
      <c r="FPK90" s="318"/>
      <c r="FPL90" s="318"/>
      <c r="FPM90" s="318"/>
      <c r="FPN90" s="318"/>
      <c r="FPO90" s="318"/>
      <c r="FPP90" s="318"/>
      <c r="FPQ90" s="318"/>
      <c r="FPR90" s="318"/>
      <c r="FPS90" s="318"/>
      <c r="FPT90" s="318"/>
      <c r="FPU90" s="318"/>
      <c r="FPV90" s="318"/>
      <c r="FPW90" s="318"/>
      <c r="FPX90" s="318"/>
      <c r="FPY90" s="318"/>
      <c r="FPZ90" s="318"/>
      <c r="FQA90" s="318"/>
      <c r="FQB90" s="318"/>
      <c r="FQC90" s="318"/>
      <c r="FQD90" s="318"/>
      <c r="FQE90" s="318"/>
      <c r="FQF90" s="318"/>
      <c r="FQG90" s="318"/>
      <c r="FQH90" s="318"/>
      <c r="FQI90" s="318"/>
      <c r="FQJ90" s="318"/>
      <c r="FQK90" s="318"/>
      <c r="FQL90" s="318"/>
      <c r="FQM90" s="318"/>
      <c r="FQN90" s="318"/>
      <c r="FQO90" s="318"/>
      <c r="FQP90" s="318"/>
      <c r="FQQ90" s="318"/>
      <c r="FQR90" s="318"/>
      <c r="FQS90" s="318"/>
      <c r="FQT90" s="318"/>
      <c r="FQU90" s="318"/>
      <c r="FQV90" s="318"/>
      <c r="FQW90" s="318"/>
      <c r="FQX90" s="318"/>
      <c r="FQY90" s="318"/>
      <c r="FQZ90" s="318"/>
      <c r="FRA90" s="318"/>
      <c r="FRB90" s="318"/>
      <c r="FRC90" s="318"/>
      <c r="FRD90" s="318"/>
      <c r="FRE90" s="318"/>
      <c r="FRF90" s="318"/>
      <c r="FRG90" s="318"/>
      <c r="FRH90" s="318"/>
      <c r="FRI90" s="318"/>
      <c r="FRJ90" s="318"/>
      <c r="FRK90" s="318"/>
      <c r="FRL90" s="318"/>
      <c r="FRM90" s="318"/>
      <c r="FRN90" s="318"/>
      <c r="FRO90" s="318"/>
      <c r="FRP90" s="318"/>
      <c r="FRQ90" s="318"/>
      <c r="FRR90" s="318"/>
      <c r="FRS90" s="318"/>
      <c r="FRT90" s="318"/>
      <c r="FRU90" s="318"/>
      <c r="FRV90" s="318"/>
      <c r="FRW90" s="318"/>
      <c r="FRX90" s="318"/>
      <c r="FRY90" s="318"/>
      <c r="FRZ90" s="318"/>
      <c r="FSA90" s="318"/>
      <c r="FSB90" s="318"/>
      <c r="FSC90" s="318"/>
      <c r="FSD90" s="318"/>
      <c r="FSE90" s="318"/>
      <c r="FSF90" s="318"/>
      <c r="FSG90" s="318"/>
      <c r="FSH90" s="318"/>
      <c r="FSI90" s="318"/>
      <c r="FSJ90" s="318"/>
      <c r="FSK90" s="318"/>
      <c r="FSL90" s="318"/>
      <c r="FSM90" s="318"/>
      <c r="FSN90" s="318"/>
      <c r="FSO90" s="318"/>
      <c r="FSP90" s="318"/>
      <c r="FSQ90" s="318"/>
      <c r="FSR90" s="318"/>
      <c r="FSS90" s="318"/>
      <c r="FST90" s="318"/>
      <c r="FSU90" s="318"/>
      <c r="FSV90" s="318"/>
      <c r="FSW90" s="318"/>
      <c r="FSX90" s="318"/>
      <c r="FSY90" s="318"/>
      <c r="FSZ90" s="318"/>
      <c r="FTA90" s="318"/>
      <c r="FTB90" s="318"/>
      <c r="FTC90" s="318"/>
      <c r="FTD90" s="318"/>
      <c r="FTE90" s="318"/>
      <c r="FTF90" s="318"/>
      <c r="FTG90" s="318"/>
      <c r="FTH90" s="318"/>
      <c r="FTI90" s="318"/>
      <c r="FTJ90" s="318"/>
      <c r="FTK90" s="318"/>
      <c r="FTL90" s="318"/>
      <c r="FTM90" s="318"/>
      <c r="FTN90" s="318"/>
      <c r="FTO90" s="318"/>
      <c r="FTP90" s="318"/>
      <c r="FTQ90" s="318"/>
      <c r="FTR90" s="318"/>
      <c r="FTS90" s="318"/>
      <c r="FTT90" s="318"/>
      <c r="FTU90" s="318"/>
      <c r="FTV90" s="318"/>
      <c r="FTW90" s="318"/>
      <c r="FTX90" s="318"/>
      <c r="FTY90" s="318"/>
      <c r="FTZ90" s="318"/>
      <c r="FUA90" s="318"/>
      <c r="FUB90" s="318"/>
      <c r="FUC90" s="318"/>
      <c r="FUD90" s="318"/>
      <c r="FUE90" s="318"/>
      <c r="FUF90" s="318"/>
      <c r="FUG90" s="318"/>
      <c r="FUH90" s="318"/>
      <c r="FUI90" s="318"/>
      <c r="FUJ90" s="318"/>
      <c r="FUK90" s="318"/>
      <c r="FUL90" s="318"/>
      <c r="FUM90" s="318"/>
      <c r="FUN90" s="318"/>
      <c r="FUO90" s="318"/>
      <c r="FUP90" s="318"/>
      <c r="FUQ90" s="318"/>
      <c r="FUR90" s="318"/>
      <c r="FUS90" s="318"/>
      <c r="FUT90" s="318"/>
      <c r="FUU90" s="318"/>
      <c r="FUV90" s="318"/>
      <c r="FUW90" s="318"/>
      <c r="FUX90" s="318"/>
      <c r="FUY90" s="318"/>
      <c r="FUZ90" s="318"/>
      <c r="FVA90" s="318"/>
      <c r="FVB90" s="318"/>
      <c r="FVC90" s="318"/>
      <c r="FVD90" s="318"/>
      <c r="FVE90" s="318"/>
      <c r="FVF90" s="318"/>
      <c r="FVG90" s="318"/>
      <c r="FVH90" s="318"/>
      <c r="FVI90" s="318"/>
      <c r="FVJ90" s="318"/>
      <c r="FVK90" s="318"/>
      <c r="FVL90" s="318"/>
      <c r="FVM90" s="318"/>
      <c r="FVN90" s="318"/>
      <c r="FVO90" s="318"/>
      <c r="FVP90" s="318"/>
      <c r="FVQ90" s="318"/>
      <c r="FVR90" s="318"/>
      <c r="FVS90" s="318"/>
      <c r="FVT90" s="318"/>
      <c r="FVU90" s="318"/>
      <c r="FVV90" s="318"/>
      <c r="FVW90" s="318"/>
      <c r="FVX90" s="318"/>
      <c r="FVY90" s="318"/>
      <c r="FVZ90" s="318"/>
      <c r="FWA90" s="318"/>
      <c r="FWB90" s="318"/>
      <c r="FWC90" s="318"/>
      <c r="FWD90" s="318"/>
      <c r="FWE90" s="318"/>
      <c r="FWF90" s="318"/>
      <c r="FWG90" s="318"/>
      <c r="FWH90" s="318"/>
      <c r="FWI90" s="318"/>
      <c r="FWJ90" s="318"/>
      <c r="FWK90" s="318"/>
      <c r="FWL90" s="318"/>
      <c r="FWM90" s="318"/>
      <c r="FWN90" s="318"/>
      <c r="FWO90" s="318"/>
      <c r="FWP90" s="318"/>
      <c r="FWQ90" s="318"/>
      <c r="FWR90" s="318"/>
      <c r="FWS90" s="318"/>
      <c r="FWT90" s="318"/>
      <c r="FWU90" s="318"/>
      <c r="FWV90" s="318"/>
      <c r="FWW90" s="318"/>
      <c r="FWX90" s="318"/>
      <c r="FWY90" s="318"/>
      <c r="FWZ90" s="318"/>
      <c r="FXA90" s="318"/>
      <c r="FXB90" s="318"/>
      <c r="FXC90" s="318"/>
      <c r="FXD90" s="318"/>
      <c r="FXE90" s="318"/>
      <c r="FXF90" s="318"/>
      <c r="FXG90" s="318"/>
      <c r="FXH90" s="318"/>
      <c r="FXI90" s="318"/>
      <c r="FXJ90" s="318"/>
      <c r="FXK90" s="318"/>
      <c r="FXL90" s="318"/>
      <c r="FXM90" s="318"/>
      <c r="FXN90" s="318"/>
      <c r="FXO90" s="318"/>
      <c r="FXP90" s="318"/>
      <c r="FXQ90" s="318"/>
      <c r="FXR90" s="318"/>
      <c r="FXS90" s="318"/>
      <c r="FXT90" s="318"/>
      <c r="FXU90" s="318"/>
      <c r="FXV90" s="318"/>
      <c r="FXW90" s="318"/>
      <c r="FXX90" s="318"/>
      <c r="FXY90" s="318"/>
      <c r="FXZ90" s="318"/>
      <c r="FYA90" s="318"/>
      <c r="FYB90" s="318"/>
      <c r="FYC90" s="318"/>
      <c r="FYD90" s="318"/>
      <c r="FYE90" s="318"/>
      <c r="FYF90" s="318"/>
      <c r="FYG90" s="318"/>
      <c r="FYH90" s="318"/>
      <c r="FYI90" s="318"/>
      <c r="FYJ90" s="318"/>
      <c r="FYK90" s="318"/>
      <c r="FYL90" s="318"/>
      <c r="FYM90" s="318"/>
      <c r="FYN90" s="318"/>
      <c r="FYO90" s="318"/>
      <c r="FYP90" s="318"/>
      <c r="FYQ90" s="318"/>
      <c r="FYR90" s="318"/>
      <c r="FYS90" s="318"/>
      <c r="FYT90" s="318"/>
      <c r="FYU90" s="318"/>
      <c r="FYV90" s="318"/>
      <c r="FYW90" s="318"/>
      <c r="FYX90" s="318"/>
      <c r="FYY90" s="318"/>
      <c r="FYZ90" s="318"/>
      <c r="FZA90" s="318"/>
      <c r="FZB90" s="318"/>
      <c r="FZC90" s="318"/>
      <c r="FZD90" s="318"/>
      <c r="FZE90" s="318"/>
      <c r="FZF90" s="318"/>
      <c r="FZG90" s="318"/>
      <c r="FZH90" s="318"/>
      <c r="FZI90" s="318"/>
      <c r="FZJ90" s="318"/>
      <c r="FZK90" s="318"/>
      <c r="FZL90" s="318"/>
      <c r="FZM90" s="318"/>
      <c r="FZN90" s="318"/>
      <c r="FZO90" s="318"/>
      <c r="FZP90" s="318"/>
      <c r="FZQ90" s="318"/>
      <c r="FZR90" s="318"/>
      <c r="FZS90" s="318"/>
      <c r="FZT90" s="318"/>
      <c r="FZU90" s="318"/>
      <c r="FZV90" s="318"/>
      <c r="FZW90" s="318"/>
      <c r="FZX90" s="318"/>
      <c r="FZY90" s="318"/>
      <c r="FZZ90" s="318"/>
      <c r="GAA90" s="318"/>
      <c r="GAB90" s="318"/>
      <c r="GAC90" s="318"/>
      <c r="GAD90" s="318"/>
      <c r="GAE90" s="318"/>
      <c r="GAF90" s="318"/>
      <c r="GAG90" s="318"/>
      <c r="GAH90" s="318"/>
      <c r="GAI90" s="318"/>
      <c r="GAJ90" s="318"/>
      <c r="GAK90" s="318"/>
      <c r="GAL90" s="318"/>
      <c r="GAM90" s="318"/>
      <c r="GAN90" s="318"/>
      <c r="GAO90" s="318"/>
      <c r="GAP90" s="318"/>
      <c r="GAQ90" s="318"/>
      <c r="GAR90" s="318"/>
      <c r="GAS90" s="318"/>
      <c r="GAT90" s="318"/>
      <c r="GAU90" s="318"/>
      <c r="GAV90" s="318"/>
      <c r="GAW90" s="318"/>
      <c r="GAX90" s="318"/>
      <c r="GAY90" s="318"/>
      <c r="GAZ90" s="318"/>
      <c r="GBA90" s="318"/>
      <c r="GBB90" s="318"/>
      <c r="GBC90" s="318"/>
      <c r="GBD90" s="318"/>
      <c r="GBE90" s="318"/>
      <c r="GBF90" s="318"/>
      <c r="GBG90" s="318"/>
      <c r="GBH90" s="318"/>
      <c r="GBI90" s="318"/>
      <c r="GBJ90" s="318"/>
      <c r="GBK90" s="318"/>
      <c r="GBL90" s="318"/>
      <c r="GBM90" s="318"/>
      <c r="GBN90" s="318"/>
      <c r="GBO90" s="318"/>
      <c r="GBP90" s="318"/>
      <c r="GBQ90" s="318"/>
      <c r="GBR90" s="318"/>
      <c r="GBS90" s="318"/>
      <c r="GBT90" s="318"/>
      <c r="GBU90" s="318"/>
      <c r="GBV90" s="318"/>
      <c r="GBW90" s="318"/>
      <c r="GBX90" s="318"/>
      <c r="GBY90" s="318"/>
      <c r="GBZ90" s="318"/>
      <c r="GCA90" s="318"/>
      <c r="GCB90" s="318"/>
      <c r="GCC90" s="318"/>
      <c r="GCD90" s="318"/>
      <c r="GCE90" s="318"/>
      <c r="GCF90" s="318"/>
      <c r="GCG90" s="318"/>
      <c r="GCH90" s="318"/>
      <c r="GCI90" s="318"/>
      <c r="GCJ90" s="318"/>
      <c r="GCK90" s="318"/>
      <c r="GCL90" s="318"/>
      <c r="GCM90" s="318"/>
      <c r="GCN90" s="318"/>
      <c r="GCO90" s="318"/>
      <c r="GCP90" s="318"/>
      <c r="GCQ90" s="318"/>
      <c r="GCR90" s="318"/>
      <c r="GCS90" s="318"/>
      <c r="GCT90" s="318"/>
      <c r="GCU90" s="318"/>
      <c r="GCV90" s="318"/>
      <c r="GCW90" s="318"/>
      <c r="GCX90" s="318"/>
      <c r="GCY90" s="318"/>
      <c r="GCZ90" s="318"/>
      <c r="GDA90" s="318"/>
      <c r="GDB90" s="318"/>
      <c r="GDC90" s="318"/>
      <c r="GDD90" s="318"/>
      <c r="GDE90" s="318"/>
      <c r="GDF90" s="318"/>
      <c r="GDG90" s="318"/>
      <c r="GDH90" s="318"/>
      <c r="GDI90" s="318"/>
      <c r="GDJ90" s="318"/>
      <c r="GDK90" s="318"/>
      <c r="GDL90" s="318"/>
      <c r="GDM90" s="318"/>
      <c r="GDN90" s="318"/>
      <c r="GDO90" s="318"/>
      <c r="GDP90" s="318"/>
      <c r="GDQ90" s="318"/>
      <c r="GDR90" s="318"/>
      <c r="GDS90" s="318"/>
      <c r="GDT90" s="318"/>
      <c r="GDU90" s="318"/>
      <c r="GDV90" s="318"/>
      <c r="GDW90" s="318"/>
      <c r="GDX90" s="318"/>
      <c r="GDY90" s="318"/>
      <c r="GDZ90" s="318"/>
      <c r="GEA90" s="318"/>
      <c r="GEB90" s="318"/>
      <c r="GEC90" s="318"/>
      <c r="GED90" s="318"/>
      <c r="GEE90" s="318"/>
      <c r="GEF90" s="318"/>
      <c r="GEG90" s="318"/>
      <c r="GEH90" s="318"/>
      <c r="GEI90" s="318"/>
      <c r="GEJ90" s="318"/>
      <c r="GEK90" s="318"/>
      <c r="GEL90" s="318"/>
      <c r="GEM90" s="318"/>
      <c r="GEN90" s="318"/>
      <c r="GEO90" s="318"/>
      <c r="GEP90" s="318"/>
      <c r="GEQ90" s="318"/>
      <c r="GER90" s="318"/>
      <c r="GES90" s="318"/>
      <c r="GET90" s="318"/>
      <c r="GEU90" s="318"/>
      <c r="GEV90" s="318"/>
      <c r="GEW90" s="318"/>
      <c r="GEX90" s="318"/>
      <c r="GEY90" s="318"/>
      <c r="GEZ90" s="318"/>
      <c r="GFA90" s="318"/>
      <c r="GFB90" s="318"/>
      <c r="GFC90" s="318"/>
      <c r="GFD90" s="318"/>
      <c r="GFE90" s="318"/>
      <c r="GFF90" s="318"/>
      <c r="GFG90" s="318"/>
      <c r="GFH90" s="318"/>
      <c r="GFI90" s="318"/>
      <c r="GFJ90" s="318"/>
      <c r="GFK90" s="318"/>
      <c r="GFL90" s="318"/>
      <c r="GFM90" s="318"/>
      <c r="GFN90" s="318"/>
      <c r="GFO90" s="318"/>
      <c r="GFP90" s="318"/>
      <c r="GFQ90" s="318"/>
      <c r="GFR90" s="318"/>
      <c r="GFS90" s="318"/>
      <c r="GFT90" s="318"/>
      <c r="GFU90" s="318"/>
      <c r="GFV90" s="318"/>
      <c r="GFW90" s="318"/>
      <c r="GFX90" s="318"/>
      <c r="GFY90" s="318"/>
      <c r="GFZ90" s="318"/>
      <c r="GGA90" s="318"/>
      <c r="GGB90" s="318"/>
      <c r="GGC90" s="318"/>
      <c r="GGD90" s="318"/>
      <c r="GGE90" s="318"/>
      <c r="GGF90" s="318"/>
      <c r="GGG90" s="318"/>
      <c r="GGH90" s="318"/>
      <c r="GGI90" s="318"/>
      <c r="GGJ90" s="318"/>
      <c r="GGK90" s="318"/>
      <c r="GGL90" s="318"/>
      <c r="GGM90" s="318"/>
      <c r="GGN90" s="318"/>
      <c r="GGO90" s="318"/>
      <c r="GGP90" s="318"/>
      <c r="GGQ90" s="318"/>
      <c r="GGR90" s="318"/>
      <c r="GGS90" s="318"/>
      <c r="GGT90" s="318"/>
      <c r="GGU90" s="318"/>
      <c r="GGV90" s="318"/>
      <c r="GGW90" s="318"/>
      <c r="GGX90" s="318"/>
      <c r="GGY90" s="318"/>
      <c r="GGZ90" s="318"/>
      <c r="GHA90" s="318"/>
      <c r="GHB90" s="318"/>
      <c r="GHC90" s="318"/>
      <c r="GHD90" s="318"/>
      <c r="GHE90" s="318"/>
      <c r="GHF90" s="318"/>
      <c r="GHG90" s="318"/>
      <c r="GHH90" s="318"/>
      <c r="GHI90" s="318"/>
      <c r="GHJ90" s="318"/>
      <c r="GHK90" s="318"/>
      <c r="GHL90" s="318"/>
      <c r="GHM90" s="318"/>
      <c r="GHN90" s="318"/>
      <c r="GHO90" s="318"/>
      <c r="GHP90" s="318"/>
      <c r="GHQ90" s="318"/>
      <c r="GHR90" s="318"/>
      <c r="GHS90" s="318"/>
      <c r="GHT90" s="318"/>
      <c r="GHU90" s="318"/>
      <c r="GHV90" s="318"/>
      <c r="GHW90" s="318"/>
      <c r="GHX90" s="318"/>
      <c r="GHY90" s="318"/>
      <c r="GHZ90" s="318"/>
      <c r="GIA90" s="318"/>
      <c r="GIB90" s="318"/>
      <c r="GIC90" s="318"/>
      <c r="GID90" s="318"/>
      <c r="GIE90" s="318"/>
      <c r="GIF90" s="318"/>
      <c r="GIG90" s="318"/>
      <c r="GIH90" s="318"/>
      <c r="GII90" s="318"/>
      <c r="GIJ90" s="318"/>
      <c r="GIK90" s="318"/>
      <c r="GIL90" s="318"/>
      <c r="GIM90" s="318"/>
      <c r="GIN90" s="318"/>
      <c r="GIO90" s="318"/>
      <c r="GIP90" s="318"/>
      <c r="GIQ90" s="318"/>
      <c r="GIR90" s="318"/>
      <c r="GIS90" s="318"/>
      <c r="GIT90" s="318"/>
      <c r="GIU90" s="318"/>
      <c r="GIV90" s="318"/>
      <c r="GIW90" s="318"/>
      <c r="GIX90" s="318"/>
      <c r="GIY90" s="318"/>
      <c r="GIZ90" s="318"/>
      <c r="GJA90" s="318"/>
      <c r="GJB90" s="318"/>
      <c r="GJC90" s="318"/>
      <c r="GJD90" s="318"/>
      <c r="GJE90" s="318"/>
      <c r="GJF90" s="318"/>
      <c r="GJG90" s="318"/>
      <c r="GJH90" s="318"/>
      <c r="GJI90" s="318"/>
      <c r="GJJ90" s="318"/>
      <c r="GJK90" s="318"/>
      <c r="GJL90" s="318"/>
      <c r="GJM90" s="318"/>
      <c r="GJN90" s="318"/>
      <c r="GJO90" s="318"/>
      <c r="GJP90" s="318"/>
      <c r="GJQ90" s="318"/>
      <c r="GJR90" s="318"/>
      <c r="GJS90" s="318"/>
      <c r="GJT90" s="318"/>
      <c r="GJU90" s="318"/>
      <c r="GJV90" s="318"/>
      <c r="GJW90" s="318"/>
      <c r="GJX90" s="318"/>
      <c r="GJY90" s="318"/>
      <c r="GJZ90" s="318"/>
      <c r="GKA90" s="318"/>
      <c r="GKB90" s="318"/>
      <c r="GKC90" s="318"/>
      <c r="GKD90" s="318"/>
      <c r="GKE90" s="318"/>
      <c r="GKF90" s="318"/>
      <c r="GKG90" s="318"/>
      <c r="GKH90" s="318"/>
      <c r="GKI90" s="318"/>
      <c r="GKJ90" s="318"/>
      <c r="GKK90" s="318"/>
      <c r="GKL90" s="318"/>
      <c r="GKM90" s="318"/>
      <c r="GKN90" s="318"/>
      <c r="GKO90" s="318"/>
      <c r="GKP90" s="318"/>
      <c r="GKQ90" s="318"/>
      <c r="GKR90" s="318"/>
      <c r="GKS90" s="318"/>
      <c r="GKT90" s="318"/>
      <c r="GKU90" s="318"/>
      <c r="GKV90" s="318"/>
      <c r="GKW90" s="318"/>
      <c r="GKX90" s="318"/>
      <c r="GKY90" s="318"/>
      <c r="GKZ90" s="318"/>
      <c r="GLA90" s="318"/>
      <c r="GLB90" s="318"/>
      <c r="GLC90" s="318"/>
      <c r="GLD90" s="318"/>
      <c r="GLE90" s="318"/>
      <c r="GLF90" s="318"/>
      <c r="GLG90" s="318"/>
      <c r="GLH90" s="318"/>
      <c r="GLI90" s="318"/>
      <c r="GLJ90" s="318"/>
      <c r="GLK90" s="318"/>
      <c r="GLL90" s="318"/>
      <c r="GLM90" s="318"/>
      <c r="GLN90" s="318"/>
      <c r="GLO90" s="318"/>
      <c r="GLP90" s="318"/>
      <c r="GLQ90" s="318"/>
      <c r="GLR90" s="318"/>
      <c r="GLS90" s="318"/>
      <c r="GLT90" s="318"/>
      <c r="GLU90" s="318"/>
      <c r="GLV90" s="318"/>
      <c r="GLW90" s="318"/>
      <c r="GLX90" s="318"/>
      <c r="GLY90" s="318"/>
      <c r="GLZ90" s="318"/>
      <c r="GMA90" s="318"/>
      <c r="GMB90" s="318"/>
      <c r="GMC90" s="318"/>
      <c r="GMD90" s="318"/>
      <c r="GME90" s="318"/>
      <c r="GMF90" s="318"/>
      <c r="GMG90" s="318"/>
      <c r="GMH90" s="318"/>
      <c r="GMI90" s="318"/>
      <c r="GMJ90" s="318"/>
      <c r="GMK90" s="318"/>
      <c r="GML90" s="318"/>
      <c r="GMM90" s="318"/>
      <c r="GMN90" s="318"/>
      <c r="GMO90" s="318"/>
      <c r="GMP90" s="318"/>
      <c r="GMQ90" s="318"/>
      <c r="GMR90" s="318"/>
      <c r="GMS90" s="318"/>
      <c r="GMT90" s="318"/>
      <c r="GMU90" s="318"/>
      <c r="GMV90" s="318"/>
      <c r="GMW90" s="318"/>
      <c r="GMX90" s="318"/>
      <c r="GMY90" s="318"/>
      <c r="GMZ90" s="318"/>
      <c r="GNA90" s="318"/>
      <c r="GNB90" s="318"/>
      <c r="GNC90" s="318"/>
      <c r="GND90" s="318"/>
      <c r="GNE90" s="318"/>
      <c r="GNF90" s="318"/>
      <c r="GNG90" s="318"/>
      <c r="GNH90" s="318"/>
      <c r="GNI90" s="318"/>
      <c r="GNJ90" s="318"/>
      <c r="GNK90" s="318"/>
      <c r="GNL90" s="318"/>
      <c r="GNM90" s="318"/>
      <c r="GNN90" s="318"/>
      <c r="GNO90" s="318"/>
      <c r="GNP90" s="318"/>
      <c r="GNQ90" s="318"/>
      <c r="GNR90" s="318"/>
      <c r="GNS90" s="318"/>
      <c r="GNT90" s="318"/>
      <c r="GNU90" s="318"/>
      <c r="GNV90" s="318"/>
      <c r="GNW90" s="318"/>
      <c r="GNX90" s="318"/>
      <c r="GNY90" s="318"/>
      <c r="GNZ90" s="318"/>
      <c r="GOA90" s="318"/>
      <c r="GOB90" s="318"/>
      <c r="GOC90" s="318"/>
      <c r="GOD90" s="318"/>
      <c r="GOE90" s="318"/>
      <c r="GOF90" s="318"/>
      <c r="GOG90" s="318"/>
      <c r="GOH90" s="318"/>
      <c r="GOI90" s="318"/>
      <c r="GOJ90" s="318"/>
      <c r="GOK90" s="318"/>
      <c r="GOL90" s="318"/>
      <c r="GOM90" s="318"/>
      <c r="GON90" s="318"/>
      <c r="GOO90" s="318"/>
      <c r="GOP90" s="318"/>
      <c r="GOQ90" s="318"/>
      <c r="GOR90" s="318"/>
      <c r="GOS90" s="318"/>
      <c r="GOT90" s="318"/>
      <c r="GOU90" s="318"/>
      <c r="GOV90" s="318"/>
      <c r="GOW90" s="318"/>
      <c r="GOX90" s="318"/>
      <c r="GOY90" s="318"/>
      <c r="GOZ90" s="318"/>
      <c r="GPA90" s="318"/>
      <c r="GPB90" s="318"/>
      <c r="GPC90" s="318"/>
      <c r="GPD90" s="318"/>
      <c r="GPE90" s="318"/>
      <c r="GPF90" s="318"/>
      <c r="GPG90" s="318"/>
      <c r="GPH90" s="318"/>
      <c r="GPI90" s="318"/>
      <c r="GPJ90" s="318"/>
      <c r="GPK90" s="318"/>
      <c r="GPL90" s="318"/>
      <c r="GPM90" s="318"/>
      <c r="GPN90" s="318"/>
      <c r="GPO90" s="318"/>
      <c r="GPP90" s="318"/>
      <c r="GPQ90" s="318"/>
      <c r="GPR90" s="318"/>
      <c r="GPS90" s="318"/>
      <c r="GPT90" s="318"/>
      <c r="GPU90" s="318"/>
      <c r="GPV90" s="318"/>
      <c r="GPW90" s="318"/>
      <c r="GPX90" s="318"/>
      <c r="GPY90" s="318"/>
      <c r="GPZ90" s="318"/>
      <c r="GQA90" s="318"/>
      <c r="GQB90" s="318"/>
      <c r="GQC90" s="318"/>
      <c r="GQD90" s="318"/>
      <c r="GQE90" s="318"/>
      <c r="GQF90" s="318"/>
      <c r="GQG90" s="318"/>
      <c r="GQH90" s="318"/>
      <c r="GQI90" s="318"/>
      <c r="GQJ90" s="318"/>
      <c r="GQK90" s="318"/>
      <c r="GQL90" s="318"/>
      <c r="GQM90" s="318"/>
      <c r="GQN90" s="318"/>
      <c r="GQO90" s="318"/>
      <c r="GQP90" s="318"/>
      <c r="GQQ90" s="318"/>
      <c r="GQR90" s="318"/>
      <c r="GQS90" s="318"/>
      <c r="GQT90" s="318"/>
      <c r="GQU90" s="318"/>
      <c r="GQV90" s="318"/>
      <c r="GQW90" s="318"/>
      <c r="GQX90" s="318"/>
      <c r="GQY90" s="318"/>
      <c r="GQZ90" s="318"/>
      <c r="GRA90" s="318"/>
      <c r="GRB90" s="318"/>
      <c r="GRC90" s="318"/>
      <c r="GRD90" s="318"/>
      <c r="GRE90" s="318"/>
      <c r="GRF90" s="318"/>
      <c r="GRG90" s="318"/>
      <c r="GRH90" s="318"/>
      <c r="GRI90" s="318"/>
      <c r="GRJ90" s="318"/>
      <c r="GRK90" s="318"/>
      <c r="GRL90" s="318"/>
      <c r="GRM90" s="318"/>
      <c r="GRN90" s="318"/>
      <c r="GRO90" s="318"/>
      <c r="GRP90" s="318"/>
      <c r="GRQ90" s="318"/>
      <c r="GRR90" s="318"/>
      <c r="GRS90" s="318"/>
      <c r="GRT90" s="318"/>
      <c r="GRU90" s="318"/>
      <c r="GRV90" s="318"/>
      <c r="GRW90" s="318"/>
      <c r="GRX90" s="318"/>
      <c r="GRY90" s="318"/>
      <c r="GRZ90" s="318"/>
      <c r="GSA90" s="318"/>
      <c r="GSB90" s="318"/>
      <c r="GSC90" s="318"/>
      <c r="GSD90" s="318"/>
      <c r="GSE90" s="318"/>
      <c r="GSF90" s="318"/>
      <c r="GSG90" s="318"/>
      <c r="GSH90" s="318"/>
      <c r="GSI90" s="318"/>
      <c r="GSJ90" s="318"/>
      <c r="GSK90" s="318"/>
      <c r="GSL90" s="318"/>
      <c r="GSM90" s="318"/>
      <c r="GSN90" s="318"/>
      <c r="GSO90" s="318"/>
      <c r="GSP90" s="318"/>
      <c r="GSQ90" s="318"/>
      <c r="GSR90" s="318"/>
      <c r="GSS90" s="318"/>
      <c r="GST90" s="318"/>
      <c r="GSU90" s="318"/>
      <c r="GSV90" s="318"/>
      <c r="GSW90" s="318"/>
      <c r="GSX90" s="318"/>
      <c r="GSY90" s="318"/>
      <c r="GSZ90" s="318"/>
      <c r="GTA90" s="318"/>
      <c r="GTB90" s="318"/>
      <c r="GTC90" s="318"/>
      <c r="GTD90" s="318"/>
      <c r="GTE90" s="318"/>
      <c r="GTF90" s="318"/>
      <c r="GTG90" s="318"/>
      <c r="GTH90" s="318"/>
      <c r="GTI90" s="318"/>
      <c r="GTJ90" s="318"/>
      <c r="GTK90" s="318"/>
      <c r="GTL90" s="318"/>
      <c r="GTM90" s="318"/>
      <c r="GTN90" s="318"/>
      <c r="GTO90" s="318"/>
      <c r="GTP90" s="318"/>
      <c r="GTQ90" s="318"/>
      <c r="GTR90" s="318"/>
      <c r="GTS90" s="318"/>
      <c r="GTT90" s="318"/>
      <c r="GTU90" s="318"/>
      <c r="GTV90" s="318"/>
      <c r="GTW90" s="318"/>
      <c r="GTX90" s="318"/>
      <c r="GTY90" s="318"/>
      <c r="GTZ90" s="318"/>
      <c r="GUA90" s="318"/>
      <c r="GUB90" s="318"/>
      <c r="GUC90" s="318"/>
      <c r="GUD90" s="318"/>
      <c r="GUE90" s="318"/>
      <c r="GUF90" s="318"/>
      <c r="GUG90" s="318"/>
      <c r="GUH90" s="318"/>
      <c r="GUI90" s="318"/>
      <c r="GUJ90" s="318"/>
      <c r="GUK90" s="318"/>
      <c r="GUL90" s="318"/>
      <c r="GUM90" s="318"/>
      <c r="GUN90" s="318"/>
      <c r="GUO90" s="318"/>
      <c r="GUP90" s="318"/>
      <c r="GUQ90" s="318"/>
      <c r="GUR90" s="318"/>
      <c r="GUS90" s="318"/>
      <c r="GUT90" s="318"/>
      <c r="GUU90" s="318"/>
      <c r="GUV90" s="318"/>
      <c r="GUW90" s="318"/>
      <c r="GUX90" s="318"/>
      <c r="GUY90" s="318"/>
      <c r="GUZ90" s="318"/>
      <c r="GVA90" s="318"/>
      <c r="GVB90" s="318"/>
      <c r="GVC90" s="318"/>
      <c r="GVD90" s="318"/>
      <c r="GVE90" s="318"/>
      <c r="GVF90" s="318"/>
      <c r="GVG90" s="318"/>
      <c r="GVH90" s="318"/>
      <c r="GVI90" s="318"/>
      <c r="GVJ90" s="318"/>
      <c r="GVK90" s="318"/>
      <c r="GVL90" s="318"/>
      <c r="GVM90" s="318"/>
      <c r="GVN90" s="318"/>
      <c r="GVO90" s="318"/>
      <c r="GVP90" s="318"/>
      <c r="GVQ90" s="318"/>
      <c r="GVR90" s="318"/>
      <c r="GVS90" s="318"/>
      <c r="GVT90" s="318"/>
      <c r="GVU90" s="318"/>
      <c r="GVV90" s="318"/>
      <c r="GVW90" s="318"/>
      <c r="GVX90" s="318"/>
      <c r="GVY90" s="318"/>
      <c r="GVZ90" s="318"/>
      <c r="GWA90" s="318"/>
      <c r="GWB90" s="318"/>
      <c r="GWC90" s="318"/>
      <c r="GWD90" s="318"/>
      <c r="GWE90" s="318"/>
      <c r="GWF90" s="318"/>
      <c r="GWG90" s="318"/>
      <c r="GWH90" s="318"/>
      <c r="GWI90" s="318"/>
      <c r="GWJ90" s="318"/>
      <c r="GWK90" s="318"/>
      <c r="GWL90" s="318"/>
      <c r="GWM90" s="318"/>
      <c r="GWN90" s="318"/>
      <c r="GWO90" s="318"/>
      <c r="GWP90" s="318"/>
      <c r="GWQ90" s="318"/>
      <c r="GWR90" s="318"/>
      <c r="GWS90" s="318"/>
      <c r="GWT90" s="318"/>
      <c r="GWU90" s="318"/>
      <c r="GWV90" s="318"/>
      <c r="GWW90" s="318"/>
      <c r="GWX90" s="318"/>
      <c r="GWY90" s="318"/>
      <c r="GWZ90" s="318"/>
      <c r="GXA90" s="318"/>
      <c r="GXB90" s="318"/>
      <c r="GXC90" s="318"/>
      <c r="GXD90" s="318"/>
      <c r="GXE90" s="318"/>
      <c r="GXF90" s="318"/>
      <c r="GXG90" s="318"/>
      <c r="GXH90" s="318"/>
      <c r="GXI90" s="318"/>
      <c r="GXJ90" s="318"/>
      <c r="GXK90" s="318"/>
      <c r="GXL90" s="318"/>
      <c r="GXM90" s="318"/>
      <c r="GXN90" s="318"/>
      <c r="GXO90" s="318"/>
      <c r="GXP90" s="318"/>
      <c r="GXQ90" s="318"/>
      <c r="GXR90" s="318"/>
      <c r="GXS90" s="318"/>
      <c r="GXT90" s="318"/>
      <c r="GXU90" s="318"/>
      <c r="GXV90" s="318"/>
      <c r="GXW90" s="318"/>
      <c r="GXX90" s="318"/>
      <c r="GXY90" s="318"/>
      <c r="GXZ90" s="318"/>
      <c r="GYA90" s="318"/>
      <c r="GYB90" s="318"/>
      <c r="GYC90" s="318"/>
      <c r="GYD90" s="318"/>
      <c r="GYE90" s="318"/>
      <c r="GYF90" s="318"/>
      <c r="GYG90" s="318"/>
      <c r="GYH90" s="318"/>
      <c r="GYI90" s="318"/>
      <c r="GYJ90" s="318"/>
      <c r="GYK90" s="318"/>
      <c r="GYL90" s="318"/>
      <c r="GYM90" s="318"/>
      <c r="GYN90" s="318"/>
      <c r="GYO90" s="318"/>
      <c r="GYP90" s="318"/>
      <c r="GYQ90" s="318"/>
      <c r="GYR90" s="318"/>
      <c r="GYS90" s="318"/>
      <c r="GYT90" s="318"/>
      <c r="GYU90" s="318"/>
      <c r="GYV90" s="318"/>
      <c r="GYW90" s="318"/>
      <c r="GYX90" s="318"/>
      <c r="GYY90" s="318"/>
      <c r="GYZ90" s="318"/>
      <c r="GZA90" s="318"/>
      <c r="GZB90" s="318"/>
      <c r="GZC90" s="318"/>
      <c r="GZD90" s="318"/>
      <c r="GZE90" s="318"/>
      <c r="GZF90" s="318"/>
      <c r="GZG90" s="318"/>
      <c r="GZH90" s="318"/>
      <c r="GZI90" s="318"/>
      <c r="GZJ90" s="318"/>
      <c r="GZK90" s="318"/>
      <c r="GZL90" s="318"/>
      <c r="GZM90" s="318"/>
      <c r="GZN90" s="318"/>
      <c r="GZO90" s="318"/>
      <c r="GZP90" s="318"/>
      <c r="GZQ90" s="318"/>
      <c r="GZR90" s="318"/>
      <c r="GZS90" s="318"/>
      <c r="GZT90" s="318"/>
      <c r="GZU90" s="318"/>
      <c r="GZV90" s="318"/>
      <c r="GZW90" s="318"/>
      <c r="GZX90" s="318"/>
      <c r="GZY90" s="318"/>
      <c r="GZZ90" s="318"/>
      <c r="HAA90" s="318"/>
      <c r="HAB90" s="318"/>
      <c r="HAC90" s="318"/>
      <c r="HAD90" s="318"/>
      <c r="HAE90" s="318"/>
      <c r="HAF90" s="318"/>
      <c r="HAG90" s="318"/>
      <c r="HAH90" s="318"/>
      <c r="HAI90" s="318"/>
      <c r="HAJ90" s="318"/>
      <c r="HAK90" s="318"/>
      <c r="HAL90" s="318"/>
      <c r="HAM90" s="318"/>
      <c r="HAN90" s="318"/>
      <c r="HAO90" s="318"/>
      <c r="HAP90" s="318"/>
      <c r="HAQ90" s="318"/>
      <c r="HAR90" s="318"/>
      <c r="HAS90" s="318"/>
      <c r="HAT90" s="318"/>
      <c r="HAU90" s="318"/>
      <c r="HAV90" s="318"/>
      <c r="HAW90" s="318"/>
      <c r="HAX90" s="318"/>
      <c r="HAY90" s="318"/>
      <c r="HAZ90" s="318"/>
      <c r="HBA90" s="318"/>
      <c r="HBB90" s="318"/>
      <c r="HBC90" s="318"/>
      <c r="HBD90" s="318"/>
      <c r="HBE90" s="318"/>
      <c r="HBF90" s="318"/>
      <c r="HBG90" s="318"/>
      <c r="HBH90" s="318"/>
      <c r="HBI90" s="318"/>
      <c r="HBJ90" s="318"/>
      <c r="HBK90" s="318"/>
      <c r="HBL90" s="318"/>
      <c r="HBM90" s="318"/>
      <c r="HBN90" s="318"/>
      <c r="HBO90" s="318"/>
      <c r="HBP90" s="318"/>
      <c r="HBQ90" s="318"/>
      <c r="HBR90" s="318"/>
      <c r="HBS90" s="318"/>
      <c r="HBT90" s="318"/>
      <c r="HBU90" s="318"/>
      <c r="HBV90" s="318"/>
      <c r="HBW90" s="318"/>
      <c r="HBX90" s="318"/>
      <c r="HBY90" s="318"/>
      <c r="HBZ90" s="318"/>
      <c r="HCA90" s="318"/>
      <c r="HCB90" s="318"/>
      <c r="HCC90" s="318"/>
      <c r="HCD90" s="318"/>
      <c r="HCE90" s="318"/>
      <c r="HCF90" s="318"/>
      <c r="HCG90" s="318"/>
      <c r="HCH90" s="318"/>
      <c r="HCI90" s="318"/>
      <c r="HCJ90" s="318"/>
      <c r="HCK90" s="318"/>
      <c r="HCL90" s="318"/>
      <c r="HCM90" s="318"/>
      <c r="HCN90" s="318"/>
      <c r="HCO90" s="318"/>
      <c r="HCP90" s="318"/>
      <c r="HCQ90" s="318"/>
      <c r="HCR90" s="318"/>
      <c r="HCS90" s="318"/>
      <c r="HCT90" s="318"/>
      <c r="HCU90" s="318"/>
      <c r="HCV90" s="318"/>
      <c r="HCW90" s="318"/>
      <c r="HCX90" s="318"/>
      <c r="HCY90" s="318"/>
      <c r="HCZ90" s="318"/>
      <c r="HDA90" s="318"/>
      <c r="HDB90" s="318"/>
      <c r="HDC90" s="318"/>
      <c r="HDD90" s="318"/>
      <c r="HDE90" s="318"/>
      <c r="HDF90" s="318"/>
      <c r="HDG90" s="318"/>
      <c r="HDH90" s="318"/>
      <c r="HDI90" s="318"/>
      <c r="HDJ90" s="318"/>
      <c r="HDK90" s="318"/>
      <c r="HDL90" s="318"/>
      <c r="HDM90" s="318"/>
      <c r="HDN90" s="318"/>
      <c r="HDO90" s="318"/>
      <c r="HDP90" s="318"/>
      <c r="HDQ90" s="318"/>
      <c r="HDR90" s="318"/>
      <c r="HDS90" s="318"/>
      <c r="HDT90" s="318"/>
      <c r="HDU90" s="318"/>
      <c r="HDV90" s="318"/>
      <c r="HDW90" s="318"/>
      <c r="HDX90" s="318"/>
      <c r="HDY90" s="318"/>
      <c r="HDZ90" s="318"/>
      <c r="HEA90" s="318"/>
      <c r="HEB90" s="318"/>
      <c r="HEC90" s="318"/>
      <c r="HED90" s="318"/>
      <c r="HEE90" s="318"/>
      <c r="HEF90" s="318"/>
      <c r="HEG90" s="318"/>
      <c r="HEH90" s="318"/>
      <c r="HEI90" s="318"/>
      <c r="HEJ90" s="318"/>
      <c r="HEK90" s="318"/>
      <c r="HEL90" s="318"/>
      <c r="HEM90" s="318"/>
      <c r="HEN90" s="318"/>
      <c r="HEO90" s="318"/>
      <c r="HEP90" s="318"/>
      <c r="HEQ90" s="318"/>
      <c r="HER90" s="318"/>
      <c r="HES90" s="318"/>
      <c r="HET90" s="318"/>
      <c r="HEU90" s="318"/>
      <c r="HEV90" s="318"/>
      <c r="HEW90" s="318"/>
      <c r="HEX90" s="318"/>
      <c r="HEY90" s="318"/>
      <c r="HEZ90" s="318"/>
      <c r="HFA90" s="318"/>
      <c r="HFB90" s="318"/>
      <c r="HFC90" s="318"/>
      <c r="HFD90" s="318"/>
      <c r="HFE90" s="318"/>
      <c r="HFF90" s="318"/>
      <c r="HFG90" s="318"/>
      <c r="HFH90" s="318"/>
      <c r="HFI90" s="318"/>
      <c r="HFJ90" s="318"/>
      <c r="HFK90" s="318"/>
      <c r="HFL90" s="318"/>
      <c r="HFM90" s="318"/>
      <c r="HFN90" s="318"/>
      <c r="HFO90" s="318"/>
      <c r="HFP90" s="318"/>
      <c r="HFQ90" s="318"/>
      <c r="HFR90" s="318"/>
      <c r="HFS90" s="318"/>
      <c r="HFT90" s="318"/>
      <c r="HFU90" s="318"/>
      <c r="HFV90" s="318"/>
      <c r="HFW90" s="318"/>
      <c r="HFX90" s="318"/>
      <c r="HFY90" s="318"/>
      <c r="HFZ90" s="318"/>
      <c r="HGA90" s="318"/>
      <c r="HGB90" s="318"/>
      <c r="HGC90" s="318"/>
      <c r="HGD90" s="318"/>
      <c r="HGE90" s="318"/>
      <c r="HGF90" s="318"/>
      <c r="HGG90" s="318"/>
      <c r="HGH90" s="318"/>
      <c r="HGI90" s="318"/>
      <c r="HGJ90" s="318"/>
      <c r="HGK90" s="318"/>
      <c r="HGL90" s="318"/>
      <c r="HGM90" s="318"/>
      <c r="HGN90" s="318"/>
      <c r="HGO90" s="318"/>
      <c r="HGP90" s="318"/>
      <c r="HGQ90" s="318"/>
      <c r="HGR90" s="318"/>
      <c r="HGS90" s="318"/>
      <c r="HGT90" s="318"/>
      <c r="HGU90" s="318"/>
      <c r="HGV90" s="318"/>
      <c r="HGW90" s="318"/>
      <c r="HGX90" s="318"/>
      <c r="HGY90" s="318"/>
      <c r="HGZ90" s="318"/>
      <c r="HHA90" s="318"/>
      <c r="HHB90" s="318"/>
      <c r="HHC90" s="318"/>
      <c r="HHD90" s="318"/>
      <c r="HHE90" s="318"/>
      <c r="HHF90" s="318"/>
      <c r="HHG90" s="318"/>
      <c r="HHH90" s="318"/>
      <c r="HHI90" s="318"/>
      <c r="HHJ90" s="318"/>
      <c r="HHK90" s="318"/>
      <c r="HHL90" s="318"/>
      <c r="HHM90" s="318"/>
      <c r="HHN90" s="318"/>
      <c r="HHO90" s="318"/>
      <c r="HHP90" s="318"/>
      <c r="HHQ90" s="318"/>
      <c r="HHR90" s="318"/>
      <c r="HHS90" s="318"/>
      <c r="HHT90" s="318"/>
      <c r="HHU90" s="318"/>
      <c r="HHV90" s="318"/>
      <c r="HHW90" s="318"/>
      <c r="HHX90" s="318"/>
      <c r="HHY90" s="318"/>
      <c r="HHZ90" s="318"/>
      <c r="HIA90" s="318"/>
      <c r="HIB90" s="318"/>
      <c r="HIC90" s="318"/>
      <c r="HID90" s="318"/>
      <c r="HIE90" s="318"/>
      <c r="HIF90" s="318"/>
      <c r="HIG90" s="318"/>
      <c r="HIH90" s="318"/>
      <c r="HII90" s="318"/>
      <c r="HIJ90" s="318"/>
      <c r="HIK90" s="318"/>
      <c r="HIL90" s="318"/>
      <c r="HIM90" s="318"/>
      <c r="HIN90" s="318"/>
      <c r="HIO90" s="318"/>
      <c r="HIP90" s="318"/>
      <c r="HIQ90" s="318"/>
      <c r="HIR90" s="318"/>
      <c r="HIS90" s="318"/>
      <c r="HIT90" s="318"/>
      <c r="HIU90" s="318"/>
      <c r="HIV90" s="318"/>
      <c r="HIW90" s="318"/>
      <c r="HIX90" s="318"/>
      <c r="HIY90" s="318"/>
      <c r="HIZ90" s="318"/>
      <c r="HJA90" s="318"/>
      <c r="HJB90" s="318"/>
      <c r="HJC90" s="318"/>
      <c r="HJD90" s="318"/>
      <c r="HJE90" s="318"/>
      <c r="HJF90" s="318"/>
      <c r="HJG90" s="318"/>
      <c r="HJH90" s="318"/>
      <c r="HJI90" s="318"/>
      <c r="HJJ90" s="318"/>
      <c r="HJK90" s="318"/>
      <c r="HJL90" s="318"/>
      <c r="HJM90" s="318"/>
      <c r="HJN90" s="318"/>
      <c r="HJO90" s="318"/>
      <c r="HJP90" s="318"/>
      <c r="HJQ90" s="318"/>
      <c r="HJR90" s="318"/>
      <c r="HJS90" s="318"/>
      <c r="HJT90" s="318"/>
      <c r="HJU90" s="318"/>
      <c r="HJV90" s="318"/>
      <c r="HJW90" s="318"/>
      <c r="HJX90" s="318"/>
      <c r="HJY90" s="318"/>
      <c r="HJZ90" s="318"/>
      <c r="HKA90" s="318"/>
      <c r="HKB90" s="318"/>
      <c r="HKC90" s="318"/>
      <c r="HKD90" s="318"/>
      <c r="HKE90" s="318"/>
      <c r="HKF90" s="318"/>
      <c r="HKG90" s="318"/>
      <c r="HKH90" s="318"/>
      <c r="HKI90" s="318"/>
      <c r="HKJ90" s="318"/>
      <c r="HKK90" s="318"/>
      <c r="HKL90" s="318"/>
      <c r="HKM90" s="318"/>
      <c r="HKN90" s="318"/>
      <c r="HKO90" s="318"/>
      <c r="HKP90" s="318"/>
      <c r="HKQ90" s="318"/>
      <c r="HKR90" s="318"/>
      <c r="HKS90" s="318"/>
      <c r="HKT90" s="318"/>
      <c r="HKU90" s="318"/>
      <c r="HKV90" s="318"/>
      <c r="HKW90" s="318"/>
      <c r="HKX90" s="318"/>
      <c r="HKY90" s="318"/>
      <c r="HKZ90" s="318"/>
      <c r="HLA90" s="318"/>
      <c r="HLB90" s="318"/>
      <c r="HLC90" s="318"/>
      <c r="HLD90" s="318"/>
      <c r="HLE90" s="318"/>
      <c r="HLF90" s="318"/>
      <c r="HLG90" s="318"/>
      <c r="HLH90" s="318"/>
      <c r="HLI90" s="318"/>
      <c r="HLJ90" s="318"/>
      <c r="HLK90" s="318"/>
      <c r="HLL90" s="318"/>
      <c r="HLM90" s="318"/>
      <c r="HLN90" s="318"/>
      <c r="HLO90" s="318"/>
      <c r="HLP90" s="318"/>
      <c r="HLQ90" s="318"/>
      <c r="HLR90" s="318"/>
      <c r="HLS90" s="318"/>
      <c r="HLT90" s="318"/>
      <c r="HLU90" s="318"/>
      <c r="HLV90" s="318"/>
      <c r="HLW90" s="318"/>
      <c r="HLX90" s="318"/>
      <c r="HLY90" s="318"/>
      <c r="HLZ90" s="318"/>
      <c r="HMA90" s="318"/>
      <c r="HMB90" s="318"/>
      <c r="HMC90" s="318"/>
      <c r="HMD90" s="318"/>
      <c r="HME90" s="318"/>
      <c r="HMF90" s="318"/>
      <c r="HMG90" s="318"/>
      <c r="HMH90" s="318"/>
      <c r="HMI90" s="318"/>
      <c r="HMJ90" s="318"/>
      <c r="HMK90" s="318"/>
      <c r="HML90" s="318"/>
      <c r="HMM90" s="318"/>
      <c r="HMN90" s="318"/>
      <c r="HMO90" s="318"/>
      <c r="HMP90" s="318"/>
      <c r="HMQ90" s="318"/>
      <c r="HMR90" s="318"/>
      <c r="HMS90" s="318"/>
      <c r="HMT90" s="318"/>
      <c r="HMU90" s="318"/>
      <c r="HMV90" s="318"/>
      <c r="HMW90" s="318"/>
      <c r="HMX90" s="318"/>
      <c r="HMY90" s="318"/>
      <c r="HMZ90" s="318"/>
      <c r="HNA90" s="318"/>
      <c r="HNB90" s="318"/>
      <c r="HNC90" s="318"/>
      <c r="HND90" s="318"/>
      <c r="HNE90" s="318"/>
      <c r="HNF90" s="318"/>
      <c r="HNG90" s="318"/>
      <c r="HNH90" s="318"/>
      <c r="HNI90" s="318"/>
      <c r="HNJ90" s="318"/>
      <c r="HNK90" s="318"/>
      <c r="HNL90" s="318"/>
      <c r="HNM90" s="318"/>
      <c r="HNN90" s="318"/>
      <c r="HNO90" s="318"/>
      <c r="HNP90" s="318"/>
      <c r="HNQ90" s="318"/>
      <c r="HNR90" s="318"/>
      <c r="HNS90" s="318"/>
      <c r="HNT90" s="318"/>
      <c r="HNU90" s="318"/>
      <c r="HNV90" s="318"/>
      <c r="HNW90" s="318"/>
      <c r="HNX90" s="318"/>
      <c r="HNY90" s="318"/>
      <c r="HNZ90" s="318"/>
      <c r="HOA90" s="318"/>
      <c r="HOB90" s="318"/>
      <c r="HOC90" s="318"/>
      <c r="HOD90" s="318"/>
      <c r="HOE90" s="318"/>
      <c r="HOF90" s="318"/>
      <c r="HOG90" s="318"/>
      <c r="HOH90" s="318"/>
      <c r="HOI90" s="318"/>
      <c r="HOJ90" s="318"/>
      <c r="HOK90" s="318"/>
      <c r="HOL90" s="318"/>
      <c r="HOM90" s="318"/>
      <c r="HON90" s="318"/>
      <c r="HOO90" s="318"/>
      <c r="HOP90" s="318"/>
      <c r="HOQ90" s="318"/>
      <c r="HOR90" s="318"/>
      <c r="HOS90" s="318"/>
      <c r="HOT90" s="318"/>
      <c r="HOU90" s="318"/>
      <c r="HOV90" s="318"/>
      <c r="HOW90" s="318"/>
      <c r="HOX90" s="318"/>
      <c r="HOY90" s="318"/>
      <c r="HOZ90" s="318"/>
      <c r="HPA90" s="318"/>
      <c r="HPB90" s="318"/>
      <c r="HPC90" s="318"/>
      <c r="HPD90" s="318"/>
      <c r="HPE90" s="318"/>
      <c r="HPF90" s="318"/>
      <c r="HPG90" s="318"/>
      <c r="HPH90" s="318"/>
      <c r="HPI90" s="318"/>
      <c r="HPJ90" s="318"/>
      <c r="HPK90" s="318"/>
      <c r="HPL90" s="318"/>
      <c r="HPM90" s="318"/>
      <c r="HPN90" s="318"/>
      <c r="HPO90" s="318"/>
      <c r="HPP90" s="318"/>
      <c r="HPQ90" s="318"/>
      <c r="HPR90" s="318"/>
      <c r="HPS90" s="318"/>
      <c r="HPT90" s="318"/>
      <c r="HPU90" s="318"/>
      <c r="HPV90" s="318"/>
      <c r="HPW90" s="318"/>
      <c r="HPX90" s="318"/>
      <c r="HPY90" s="318"/>
      <c r="HPZ90" s="318"/>
      <c r="HQA90" s="318"/>
      <c r="HQB90" s="318"/>
      <c r="HQC90" s="318"/>
      <c r="HQD90" s="318"/>
      <c r="HQE90" s="318"/>
      <c r="HQF90" s="318"/>
      <c r="HQG90" s="318"/>
      <c r="HQH90" s="318"/>
      <c r="HQI90" s="318"/>
      <c r="HQJ90" s="318"/>
      <c r="HQK90" s="318"/>
      <c r="HQL90" s="318"/>
      <c r="HQM90" s="318"/>
      <c r="HQN90" s="318"/>
      <c r="HQO90" s="318"/>
      <c r="HQP90" s="318"/>
      <c r="HQQ90" s="318"/>
      <c r="HQR90" s="318"/>
      <c r="HQS90" s="318"/>
      <c r="HQT90" s="318"/>
      <c r="HQU90" s="318"/>
      <c r="HQV90" s="318"/>
      <c r="HQW90" s="318"/>
      <c r="HQX90" s="318"/>
      <c r="HQY90" s="318"/>
      <c r="HQZ90" s="318"/>
      <c r="HRA90" s="318"/>
      <c r="HRB90" s="318"/>
      <c r="HRC90" s="318"/>
      <c r="HRD90" s="318"/>
      <c r="HRE90" s="318"/>
      <c r="HRF90" s="318"/>
      <c r="HRG90" s="318"/>
      <c r="HRH90" s="318"/>
      <c r="HRI90" s="318"/>
      <c r="HRJ90" s="318"/>
      <c r="HRK90" s="318"/>
      <c r="HRL90" s="318"/>
      <c r="HRM90" s="318"/>
      <c r="HRN90" s="318"/>
      <c r="HRO90" s="318"/>
      <c r="HRP90" s="318"/>
      <c r="HRQ90" s="318"/>
      <c r="HRR90" s="318"/>
      <c r="HRS90" s="318"/>
      <c r="HRT90" s="318"/>
      <c r="HRU90" s="318"/>
      <c r="HRV90" s="318"/>
      <c r="HRW90" s="318"/>
      <c r="HRX90" s="318"/>
      <c r="HRY90" s="318"/>
      <c r="HRZ90" s="318"/>
      <c r="HSA90" s="318"/>
      <c r="HSB90" s="318"/>
      <c r="HSC90" s="318"/>
      <c r="HSD90" s="318"/>
      <c r="HSE90" s="318"/>
      <c r="HSF90" s="318"/>
      <c r="HSG90" s="318"/>
      <c r="HSH90" s="318"/>
      <c r="HSI90" s="318"/>
      <c r="HSJ90" s="318"/>
      <c r="HSK90" s="318"/>
      <c r="HSL90" s="318"/>
      <c r="HSM90" s="318"/>
      <c r="HSN90" s="318"/>
      <c r="HSO90" s="318"/>
      <c r="HSP90" s="318"/>
      <c r="HSQ90" s="318"/>
      <c r="HSR90" s="318"/>
      <c r="HSS90" s="318"/>
      <c r="HST90" s="318"/>
      <c r="HSU90" s="318"/>
      <c r="HSV90" s="318"/>
      <c r="HSW90" s="318"/>
      <c r="HSX90" s="318"/>
      <c r="HSY90" s="318"/>
      <c r="HSZ90" s="318"/>
      <c r="HTA90" s="318"/>
      <c r="HTB90" s="318"/>
      <c r="HTC90" s="318"/>
      <c r="HTD90" s="318"/>
      <c r="HTE90" s="318"/>
      <c r="HTF90" s="318"/>
      <c r="HTG90" s="318"/>
      <c r="HTH90" s="318"/>
      <c r="HTI90" s="318"/>
      <c r="HTJ90" s="318"/>
      <c r="HTK90" s="318"/>
      <c r="HTL90" s="318"/>
      <c r="HTM90" s="318"/>
      <c r="HTN90" s="318"/>
      <c r="HTO90" s="318"/>
      <c r="HTP90" s="318"/>
      <c r="HTQ90" s="318"/>
      <c r="HTR90" s="318"/>
      <c r="HTS90" s="318"/>
      <c r="HTT90" s="318"/>
      <c r="HTU90" s="318"/>
      <c r="HTV90" s="318"/>
      <c r="HTW90" s="318"/>
      <c r="HTX90" s="318"/>
      <c r="HTY90" s="318"/>
      <c r="HTZ90" s="318"/>
      <c r="HUA90" s="318"/>
      <c r="HUB90" s="318"/>
      <c r="HUC90" s="318"/>
      <c r="HUD90" s="318"/>
      <c r="HUE90" s="318"/>
      <c r="HUF90" s="318"/>
      <c r="HUG90" s="318"/>
      <c r="HUH90" s="318"/>
      <c r="HUI90" s="318"/>
      <c r="HUJ90" s="318"/>
      <c r="HUK90" s="318"/>
      <c r="HUL90" s="318"/>
      <c r="HUM90" s="318"/>
      <c r="HUN90" s="318"/>
      <c r="HUO90" s="318"/>
      <c r="HUP90" s="318"/>
      <c r="HUQ90" s="318"/>
      <c r="HUR90" s="318"/>
      <c r="HUS90" s="318"/>
      <c r="HUT90" s="318"/>
      <c r="HUU90" s="318"/>
      <c r="HUV90" s="318"/>
      <c r="HUW90" s="318"/>
      <c r="HUX90" s="318"/>
      <c r="HUY90" s="318"/>
      <c r="HUZ90" s="318"/>
      <c r="HVA90" s="318"/>
      <c r="HVB90" s="318"/>
      <c r="HVC90" s="318"/>
      <c r="HVD90" s="318"/>
      <c r="HVE90" s="318"/>
      <c r="HVF90" s="318"/>
      <c r="HVG90" s="318"/>
      <c r="HVH90" s="318"/>
      <c r="HVI90" s="318"/>
      <c r="HVJ90" s="318"/>
      <c r="HVK90" s="318"/>
      <c r="HVL90" s="318"/>
      <c r="HVM90" s="318"/>
      <c r="HVN90" s="318"/>
      <c r="HVO90" s="318"/>
      <c r="HVP90" s="318"/>
      <c r="HVQ90" s="318"/>
      <c r="HVR90" s="318"/>
      <c r="HVS90" s="318"/>
      <c r="HVT90" s="318"/>
      <c r="HVU90" s="318"/>
      <c r="HVV90" s="318"/>
      <c r="HVW90" s="318"/>
      <c r="HVX90" s="318"/>
      <c r="HVY90" s="318"/>
      <c r="HVZ90" s="318"/>
      <c r="HWA90" s="318"/>
      <c r="HWB90" s="318"/>
      <c r="HWC90" s="318"/>
      <c r="HWD90" s="318"/>
      <c r="HWE90" s="318"/>
      <c r="HWF90" s="318"/>
      <c r="HWG90" s="318"/>
      <c r="HWH90" s="318"/>
      <c r="HWI90" s="318"/>
      <c r="HWJ90" s="318"/>
      <c r="HWK90" s="318"/>
      <c r="HWL90" s="318"/>
      <c r="HWM90" s="318"/>
      <c r="HWN90" s="318"/>
      <c r="HWO90" s="318"/>
      <c r="HWP90" s="318"/>
      <c r="HWQ90" s="318"/>
      <c r="HWR90" s="318"/>
      <c r="HWS90" s="318"/>
      <c r="HWT90" s="318"/>
      <c r="HWU90" s="318"/>
      <c r="HWV90" s="318"/>
      <c r="HWW90" s="318"/>
      <c r="HWX90" s="318"/>
      <c r="HWY90" s="318"/>
      <c r="HWZ90" s="318"/>
      <c r="HXA90" s="318"/>
      <c r="HXB90" s="318"/>
      <c r="HXC90" s="318"/>
      <c r="HXD90" s="318"/>
      <c r="HXE90" s="318"/>
      <c r="HXF90" s="318"/>
      <c r="HXG90" s="318"/>
      <c r="HXH90" s="318"/>
      <c r="HXI90" s="318"/>
      <c r="HXJ90" s="318"/>
      <c r="HXK90" s="318"/>
      <c r="HXL90" s="318"/>
      <c r="HXM90" s="318"/>
      <c r="HXN90" s="318"/>
      <c r="HXO90" s="318"/>
      <c r="HXP90" s="318"/>
      <c r="HXQ90" s="318"/>
      <c r="HXR90" s="318"/>
      <c r="HXS90" s="318"/>
      <c r="HXT90" s="318"/>
      <c r="HXU90" s="318"/>
      <c r="HXV90" s="318"/>
      <c r="HXW90" s="318"/>
      <c r="HXX90" s="318"/>
      <c r="HXY90" s="318"/>
      <c r="HXZ90" s="318"/>
      <c r="HYA90" s="318"/>
      <c r="HYB90" s="318"/>
      <c r="HYC90" s="318"/>
      <c r="HYD90" s="318"/>
      <c r="HYE90" s="318"/>
      <c r="HYF90" s="318"/>
      <c r="HYG90" s="318"/>
      <c r="HYH90" s="318"/>
      <c r="HYI90" s="318"/>
      <c r="HYJ90" s="318"/>
      <c r="HYK90" s="318"/>
      <c r="HYL90" s="318"/>
      <c r="HYM90" s="318"/>
      <c r="HYN90" s="318"/>
      <c r="HYO90" s="318"/>
      <c r="HYP90" s="318"/>
      <c r="HYQ90" s="318"/>
      <c r="HYR90" s="318"/>
      <c r="HYS90" s="318"/>
      <c r="HYT90" s="318"/>
      <c r="HYU90" s="318"/>
      <c r="HYV90" s="318"/>
      <c r="HYW90" s="318"/>
      <c r="HYX90" s="318"/>
      <c r="HYY90" s="318"/>
      <c r="HYZ90" s="318"/>
      <c r="HZA90" s="318"/>
      <c r="HZB90" s="318"/>
      <c r="HZC90" s="318"/>
      <c r="HZD90" s="318"/>
      <c r="HZE90" s="318"/>
      <c r="HZF90" s="318"/>
      <c r="HZG90" s="318"/>
      <c r="HZH90" s="318"/>
      <c r="HZI90" s="318"/>
      <c r="HZJ90" s="318"/>
      <c r="HZK90" s="318"/>
      <c r="HZL90" s="318"/>
      <c r="HZM90" s="318"/>
      <c r="HZN90" s="318"/>
      <c r="HZO90" s="318"/>
      <c r="HZP90" s="318"/>
      <c r="HZQ90" s="318"/>
      <c r="HZR90" s="318"/>
      <c r="HZS90" s="318"/>
      <c r="HZT90" s="318"/>
      <c r="HZU90" s="318"/>
      <c r="HZV90" s="318"/>
      <c r="HZW90" s="318"/>
      <c r="HZX90" s="318"/>
      <c r="HZY90" s="318"/>
      <c r="HZZ90" s="318"/>
      <c r="IAA90" s="318"/>
      <c r="IAB90" s="318"/>
      <c r="IAC90" s="318"/>
      <c r="IAD90" s="318"/>
      <c r="IAE90" s="318"/>
      <c r="IAF90" s="318"/>
      <c r="IAG90" s="318"/>
      <c r="IAH90" s="318"/>
      <c r="IAI90" s="318"/>
      <c r="IAJ90" s="318"/>
      <c r="IAK90" s="318"/>
      <c r="IAL90" s="318"/>
      <c r="IAM90" s="318"/>
      <c r="IAN90" s="318"/>
      <c r="IAO90" s="318"/>
      <c r="IAP90" s="318"/>
      <c r="IAQ90" s="318"/>
      <c r="IAR90" s="318"/>
      <c r="IAS90" s="318"/>
      <c r="IAT90" s="318"/>
      <c r="IAU90" s="318"/>
      <c r="IAV90" s="318"/>
      <c r="IAW90" s="318"/>
      <c r="IAX90" s="318"/>
      <c r="IAY90" s="318"/>
      <c r="IAZ90" s="318"/>
      <c r="IBA90" s="318"/>
      <c r="IBB90" s="318"/>
      <c r="IBC90" s="318"/>
      <c r="IBD90" s="318"/>
      <c r="IBE90" s="318"/>
      <c r="IBF90" s="318"/>
      <c r="IBG90" s="318"/>
      <c r="IBH90" s="318"/>
      <c r="IBI90" s="318"/>
      <c r="IBJ90" s="318"/>
      <c r="IBK90" s="318"/>
      <c r="IBL90" s="318"/>
      <c r="IBM90" s="318"/>
      <c r="IBN90" s="318"/>
      <c r="IBO90" s="318"/>
      <c r="IBP90" s="318"/>
      <c r="IBQ90" s="318"/>
      <c r="IBR90" s="318"/>
      <c r="IBS90" s="318"/>
      <c r="IBT90" s="318"/>
      <c r="IBU90" s="318"/>
      <c r="IBV90" s="318"/>
      <c r="IBW90" s="318"/>
      <c r="IBX90" s="318"/>
      <c r="IBY90" s="318"/>
      <c r="IBZ90" s="318"/>
      <c r="ICA90" s="318"/>
      <c r="ICB90" s="318"/>
      <c r="ICC90" s="318"/>
      <c r="ICD90" s="318"/>
      <c r="ICE90" s="318"/>
      <c r="ICF90" s="318"/>
      <c r="ICG90" s="318"/>
      <c r="ICH90" s="318"/>
      <c r="ICI90" s="318"/>
      <c r="ICJ90" s="318"/>
      <c r="ICK90" s="318"/>
      <c r="ICL90" s="318"/>
      <c r="ICM90" s="318"/>
      <c r="ICN90" s="318"/>
      <c r="ICO90" s="318"/>
      <c r="ICP90" s="318"/>
      <c r="ICQ90" s="318"/>
      <c r="ICR90" s="318"/>
      <c r="ICS90" s="318"/>
      <c r="ICT90" s="318"/>
      <c r="ICU90" s="318"/>
      <c r="ICV90" s="318"/>
      <c r="ICW90" s="318"/>
      <c r="ICX90" s="318"/>
      <c r="ICY90" s="318"/>
      <c r="ICZ90" s="318"/>
      <c r="IDA90" s="318"/>
      <c r="IDB90" s="318"/>
      <c r="IDC90" s="318"/>
      <c r="IDD90" s="318"/>
      <c r="IDE90" s="318"/>
      <c r="IDF90" s="318"/>
      <c r="IDG90" s="318"/>
      <c r="IDH90" s="318"/>
      <c r="IDI90" s="318"/>
      <c r="IDJ90" s="318"/>
      <c r="IDK90" s="318"/>
      <c r="IDL90" s="318"/>
      <c r="IDM90" s="318"/>
      <c r="IDN90" s="318"/>
      <c r="IDO90" s="318"/>
      <c r="IDP90" s="318"/>
      <c r="IDQ90" s="318"/>
      <c r="IDR90" s="318"/>
      <c r="IDS90" s="318"/>
      <c r="IDT90" s="318"/>
      <c r="IDU90" s="318"/>
      <c r="IDV90" s="318"/>
      <c r="IDW90" s="318"/>
      <c r="IDX90" s="318"/>
      <c r="IDY90" s="318"/>
      <c r="IDZ90" s="318"/>
      <c r="IEA90" s="318"/>
      <c r="IEB90" s="318"/>
      <c r="IEC90" s="318"/>
      <c r="IED90" s="318"/>
      <c r="IEE90" s="318"/>
      <c r="IEF90" s="318"/>
      <c r="IEG90" s="318"/>
      <c r="IEH90" s="318"/>
      <c r="IEI90" s="318"/>
      <c r="IEJ90" s="318"/>
      <c r="IEK90" s="318"/>
      <c r="IEL90" s="318"/>
      <c r="IEM90" s="318"/>
      <c r="IEN90" s="318"/>
      <c r="IEO90" s="318"/>
      <c r="IEP90" s="318"/>
      <c r="IEQ90" s="318"/>
      <c r="IER90" s="318"/>
      <c r="IES90" s="318"/>
      <c r="IET90" s="318"/>
      <c r="IEU90" s="318"/>
      <c r="IEV90" s="318"/>
      <c r="IEW90" s="318"/>
      <c r="IEX90" s="318"/>
      <c r="IEY90" s="318"/>
      <c r="IEZ90" s="318"/>
      <c r="IFA90" s="318"/>
      <c r="IFB90" s="318"/>
      <c r="IFC90" s="318"/>
      <c r="IFD90" s="318"/>
      <c r="IFE90" s="318"/>
      <c r="IFF90" s="318"/>
      <c r="IFG90" s="318"/>
      <c r="IFH90" s="318"/>
      <c r="IFI90" s="318"/>
      <c r="IFJ90" s="318"/>
      <c r="IFK90" s="318"/>
      <c r="IFL90" s="318"/>
      <c r="IFM90" s="318"/>
      <c r="IFN90" s="318"/>
      <c r="IFO90" s="318"/>
      <c r="IFP90" s="318"/>
      <c r="IFQ90" s="318"/>
      <c r="IFR90" s="318"/>
      <c r="IFS90" s="318"/>
      <c r="IFT90" s="318"/>
      <c r="IFU90" s="318"/>
      <c r="IFV90" s="318"/>
      <c r="IFW90" s="318"/>
      <c r="IFX90" s="318"/>
      <c r="IFY90" s="318"/>
      <c r="IFZ90" s="318"/>
      <c r="IGA90" s="318"/>
      <c r="IGB90" s="318"/>
      <c r="IGC90" s="318"/>
      <c r="IGD90" s="318"/>
      <c r="IGE90" s="318"/>
      <c r="IGF90" s="318"/>
      <c r="IGG90" s="318"/>
      <c r="IGH90" s="318"/>
      <c r="IGI90" s="318"/>
      <c r="IGJ90" s="318"/>
      <c r="IGK90" s="318"/>
      <c r="IGL90" s="318"/>
      <c r="IGM90" s="318"/>
      <c r="IGN90" s="318"/>
      <c r="IGO90" s="318"/>
      <c r="IGP90" s="318"/>
      <c r="IGQ90" s="318"/>
      <c r="IGR90" s="318"/>
      <c r="IGS90" s="318"/>
      <c r="IGT90" s="318"/>
      <c r="IGU90" s="318"/>
      <c r="IGV90" s="318"/>
      <c r="IGW90" s="318"/>
      <c r="IGX90" s="318"/>
      <c r="IGY90" s="318"/>
      <c r="IGZ90" s="318"/>
      <c r="IHA90" s="318"/>
      <c r="IHB90" s="318"/>
      <c r="IHC90" s="318"/>
      <c r="IHD90" s="318"/>
      <c r="IHE90" s="318"/>
      <c r="IHF90" s="318"/>
      <c r="IHG90" s="318"/>
      <c r="IHH90" s="318"/>
      <c r="IHI90" s="318"/>
      <c r="IHJ90" s="318"/>
      <c r="IHK90" s="318"/>
      <c r="IHL90" s="318"/>
      <c r="IHM90" s="318"/>
      <c r="IHN90" s="318"/>
      <c r="IHO90" s="318"/>
      <c r="IHP90" s="318"/>
      <c r="IHQ90" s="318"/>
      <c r="IHR90" s="318"/>
      <c r="IHS90" s="318"/>
      <c r="IHT90" s="318"/>
      <c r="IHU90" s="318"/>
      <c r="IHV90" s="318"/>
      <c r="IHW90" s="318"/>
      <c r="IHX90" s="318"/>
      <c r="IHY90" s="318"/>
      <c r="IHZ90" s="318"/>
      <c r="IIA90" s="318"/>
      <c r="IIB90" s="318"/>
      <c r="IIC90" s="318"/>
      <c r="IID90" s="318"/>
      <c r="IIE90" s="318"/>
      <c r="IIF90" s="318"/>
      <c r="IIG90" s="318"/>
      <c r="IIH90" s="318"/>
      <c r="III90" s="318"/>
      <c r="IIJ90" s="318"/>
      <c r="IIK90" s="318"/>
      <c r="IIL90" s="318"/>
      <c r="IIM90" s="318"/>
      <c r="IIN90" s="318"/>
      <c r="IIO90" s="318"/>
      <c r="IIP90" s="318"/>
      <c r="IIQ90" s="318"/>
      <c r="IIR90" s="318"/>
      <c r="IIS90" s="318"/>
      <c r="IIT90" s="318"/>
      <c r="IIU90" s="318"/>
      <c r="IIV90" s="318"/>
      <c r="IIW90" s="318"/>
      <c r="IIX90" s="318"/>
      <c r="IIY90" s="318"/>
      <c r="IIZ90" s="318"/>
      <c r="IJA90" s="318"/>
      <c r="IJB90" s="318"/>
      <c r="IJC90" s="318"/>
      <c r="IJD90" s="318"/>
      <c r="IJE90" s="318"/>
      <c r="IJF90" s="318"/>
      <c r="IJG90" s="318"/>
      <c r="IJH90" s="318"/>
      <c r="IJI90" s="318"/>
      <c r="IJJ90" s="318"/>
      <c r="IJK90" s="318"/>
      <c r="IJL90" s="318"/>
      <c r="IJM90" s="318"/>
      <c r="IJN90" s="318"/>
      <c r="IJO90" s="318"/>
      <c r="IJP90" s="318"/>
      <c r="IJQ90" s="318"/>
      <c r="IJR90" s="318"/>
      <c r="IJS90" s="318"/>
      <c r="IJT90" s="318"/>
      <c r="IJU90" s="318"/>
      <c r="IJV90" s="318"/>
      <c r="IJW90" s="318"/>
      <c r="IJX90" s="318"/>
      <c r="IJY90" s="318"/>
      <c r="IJZ90" s="318"/>
      <c r="IKA90" s="318"/>
      <c r="IKB90" s="318"/>
      <c r="IKC90" s="318"/>
      <c r="IKD90" s="318"/>
      <c r="IKE90" s="318"/>
      <c r="IKF90" s="318"/>
      <c r="IKG90" s="318"/>
      <c r="IKH90" s="318"/>
      <c r="IKI90" s="318"/>
      <c r="IKJ90" s="318"/>
      <c r="IKK90" s="318"/>
      <c r="IKL90" s="318"/>
      <c r="IKM90" s="318"/>
      <c r="IKN90" s="318"/>
      <c r="IKO90" s="318"/>
      <c r="IKP90" s="318"/>
      <c r="IKQ90" s="318"/>
      <c r="IKR90" s="318"/>
      <c r="IKS90" s="318"/>
      <c r="IKT90" s="318"/>
      <c r="IKU90" s="318"/>
      <c r="IKV90" s="318"/>
      <c r="IKW90" s="318"/>
      <c r="IKX90" s="318"/>
      <c r="IKY90" s="318"/>
      <c r="IKZ90" s="318"/>
      <c r="ILA90" s="318"/>
      <c r="ILB90" s="318"/>
      <c r="ILC90" s="318"/>
      <c r="ILD90" s="318"/>
      <c r="ILE90" s="318"/>
      <c r="ILF90" s="318"/>
      <c r="ILG90" s="318"/>
      <c r="ILH90" s="318"/>
      <c r="ILI90" s="318"/>
      <c r="ILJ90" s="318"/>
      <c r="ILK90" s="318"/>
      <c r="ILL90" s="318"/>
      <c r="ILM90" s="318"/>
      <c r="ILN90" s="318"/>
      <c r="ILO90" s="318"/>
      <c r="ILP90" s="318"/>
      <c r="ILQ90" s="318"/>
      <c r="ILR90" s="318"/>
      <c r="ILS90" s="318"/>
      <c r="ILT90" s="318"/>
      <c r="ILU90" s="318"/>
      <c r="ILV90" s="318"/>
      <c r="ILW90" s="318"/>
      <c r="ILX90" s="318"/>
      <c r="ILY90" s="318"/>
      <c r="ILZ90" s="318"/>
      <c r="IMA90" s="318"/>
      <c r="IMB90" s="318"/>
      <c r="IMC90" s="318"/>
      <c r="IMD90" s="318"/>
      <c r="IME90" s="318"/>
      <c r="IMF90" s="318"/>
      <c r="IMG90" s="318"/>
      <c r="IMH90" s="318"/>
      <c r="IMI90" s="318"/>
      <c r="IMJ90" s="318"/>
      <c r="IMK90" s="318"/>
      <c r="IML90" s="318"/>
      <c r="IMM90" s="318"/>
      <c r="IMN90" s="318"/>
      <c r="IMO90" s="318"/>
      <c r="IMP90" s="318"/>
      <c r="IMQ90" s="318"/>
      <c r="IMR90" s="318"/>
      <c r="IMS90" s="318"/>
      <c r="IMT90" s="318"/>
      <c r="IMU90" s="318"/>
      <c r="IMV90" s="318"/>
      <c r="IMW90" s="318"/>
      <c r="IMX90" s="318"/>
      <c r="IMY90" s="318"/>
      <c r="IMZ90" s="318"/>
      <c r="INA90" s="318"/>
      <c r="INB90" s="318"/>
      <c r="INC90" s="318"/>
      <c r="IND90" s="318"/>
      <c r="INE90" s="318"/>
      <c r="INF90" s="318"/>
      <c r="ING90" s="318"/>
      <c r="INH90" s="318"/>
      <c r="INI90" s="318"/>
      <c r="INJ90" s="318"/>
      <c r="INK90" s="318"/>
      <c r="INL90" s="318"/>
      <c r="INM90" s="318"/>
      <c r="INN90" s="318"/>
      <c r="INO90" s="318"/>
      <c r="INP90" s="318"/>
      <c r="INQ90" s="318"/>
      <c r="INR90" s="318"/>
      <c r="INS90" s="318"/>
      <c r="INT90" s="318"/>
      <c r="INU90" s="318"/>
      <c r="INV90" s="318"/>
      <c r="INW90" s="318"/>
      <c r="INX90" s="318"/>
      <c r="INY90" s="318"/>
      <c r="INZ90" s="318"/>
      <c r="IOA90" s="318"/>
      <c r="IOB90" s="318"/>
      <c r="IOC90" s="318"/>
      <c r="IOD90" s="318"/>
      <c r="IOE90" s="318"/>
      <c r="IOF90" s="318"/>
      <c r="IOG90" s="318"/>
      <c r="IOH90" s="318"/>
      <c r="IOI90" s="318"/>
      <c r="IOJ90" s="318"/>
      <c r="IOK90" s="318"/>
      <c r="IOL90" s="318"/>
      <c r="IOM90" s="318"/>
      <c r="ION90" s="318"/>
      <c r="IOO90" s="318"/>
      <c r="IOP90" s="318"/>
      <c r="IOQ90" s="318"/>
      <c r="IOR90" s="318"/>
      <c r="IOS90" s="318"/>
      <c r="IOT90" s="318"/>
      <c r="IOU90" s="318"/>
      <c r="IOV90" s="318"/>
      <c r="IOW90" s="318"/>
      <c r="IOX90" s="318"/>
      <c r="IOY90" s="318"/>
      <c r="IOZ90" s="318"/>
      <c r="IPA90" s="318"/>
      <c r="IPB90" s="318"/>
      <c r="IPC90" s="318"/>
      <c r="IPD90" s="318"/>
      <c r="IPE90" s="318"/>
      <c r="IPF90" s="318"/>
      <c r="IPG90" s="318"/>
      <c r="IPH90" s="318"/>
      <c r="IPI90" s="318"/>
      <c r="IPJ90" s="318"/>
      <c r="IPK90" s="318"/>
      <c r="IPL90" s="318"/>
      <c r="IPM90" s="318"/>
      <c r="IPN90" s="318"/>
      <c r="IPO90" s="318"/>
      <c r="IPP90" s="318"/>
      <c r="IPQ90" s="318"/>
      <c r="IPR90" s="318"/>
      <c r="IPS90" s="318"/>
      <c r="IPT90" s="318"/>
      <c r="IPU90" s="318"/>
      <c r="IPV90" s="318"/>
      <c r="IPW90" s="318"/>
      <c r="IPX90" s="318"/>
      <c r="IPY90" s="318"/>
      <c r="IPZ90" s="318"/>
      <c r="IQA90" s="318"/>
      <c r="IQB90" s="318"/>
      <c r="IQC90" s="318"/>
      <c r="IQD90" s="318"/>
      <c r="IQE90" s="318"/>
      <c r="IQF90" s="318"/>
      <c r="IQG90" s="318"/>
      <c r="IQH90" s="318"/>
      <c r="IQI90" s="318"/>
      <c r="IQJ90" s="318"/>
      <c r="IQK90" s="318"/>
      <c r="IQL90" s="318"/>
      <c r="IQM90" s="318"/>
      <c r="IQN90" s="318"/>
      <c r="IQO90" s="318"/>
      <c r="IQP90" s="318"/>
      <c r="IQQ90" s="318"/>
      <c r="IQR90" s="318"/>
      <c r="IQS90" s="318"/>
      <c r="IQT90" s="318"/>
      <c r="IQU90" s="318"/>
      <c r="IQV90" s="318"/>
      <c r="IQW90" s="318"/>
      <c r="IQX90" s="318"/>
      <c r="IQY90" s="318"/>
      <c r="IQZ90" s="318"/>
      <c r="IRA90" s="318"/>
      <c r="IRB90" s="318"/>
      <c r="IRC90" s="318"/>
      <c r="IRD90" s="318"/>
      <c r="IRE90" s="318"/>
      <c r="IRF90" s="318"/>
      <c r="IRG90" s="318"/>
      <c r="IRH90" s="318"/>
      <c r="IRI90" s="318"/>
      <c r="IRJ90" s="318"/>
      <c r="IRK90" s="318"/>
      <c r="IRL90" s="318"/>
      <c r="IRM90" s="318"/>
      <c r="IRN90" s="318"/>
      <c r="IRO90" s="318"/>
      <c r="IRP90" s="318"/>
      <c r="IRQ90" s="318"/>
      <c r="IRR90" s="318"/>
      <c r="IRS90" s="318"/>
      <c r="IRT90" s="318"/>
      <c r="IRU90" s="318"/>
      <c r="IRV90" s="318"/>
      <c r="IRW90" s="318"/>
      <c r="IRX90" s="318"/>
      <c r="IRY90" s="318"/>
      <c r="IRZ90" s="318"/>
      <c r="ISA90" s="318"/>
      <c r="ISB90" s="318"/>
      <c r="ISC90" s="318"/>
      <c r="ISD90" s="318"/>
      <c r="ISE90" s="318"/>
      <c r="ISF90" s="318"/>
      <c r="ISG90" s="318"/>
      <c r="ISH90" s="318"/>
      <c r="ISI90" s="318"/>
      <c r="ISJ90" s="318"/>
      <c r="ISK90" s="318"/>
      <c r="ISL90" s="318"/>
      <c r="ISM90" s="318"/>
      <c r="ISN90" s="318"/>
      <c r="ISO90" s="318"/>
      <c r="ISP90" s="318"/>
      <c r="ISQ90" s="318"/>
      <c r="ISR90" s="318"/>
      <c r="ISS90" s="318"/>
      <c r="IST90" s="318"/>
      <c r="ISU90" s="318"/>
      <c r="ISV90" s="318"/>
      <c r="ISW90" s="318"/>
      <c r="ISX90" s="318"/>
      <c r="ISY90" s="318"/>
      <c r="ISZ90" s="318"/>
      <c r="ITA90" s="318"/>
      <c r="ITB90" s="318"/>
      <c r="ITC90" s="318"/>
      <c r="ITD90" s="318"/>
      <c r="ITE90" s="318"/>
      <c r="ITF90" s="318"/>
      <c r="ITG90" s="318"/>
      <c r="ITH90" s="318"/>
      <c r="ITI90" s="318"/>
      <c r="ITJ90" s="318"/>
      <c r="ITK90" s="318"/>
      <c r="ITL90" s="318"/>
      <c r="ITM90" s="318"/>
      <c r="ITN90" s="318"/>
      <c r="ITO90" s="318"/>
      <c r="ITP90" s="318"/>
      <c r="ITQ90" s="318"/>
      <c r="ITR90" s="318"/>
      <c r="ITS90" s="318"/>
      <c r="ITT90" s="318"/>
      <c r="ITU90" s="318"/>
      <c r="ITV90" s="318"/>
      <c r="ITW90" s="318"/>
      <c r="ITX90" s="318"/>
      <c r="ITY90" s="318"/>
      <c r="ITZ90" s="318"/>
      <c r="IUA90" s="318"/>
      <c r="IUB90" s="318"/>
      <c r="IUC90" s="318"/>
      <c r="IUD90" s="318"/>
      <c r="IUE90" s="318"/>
      <c r="IUF90" s="318"/>
      <c r="IUG90" s="318"/>
      <c r="IUH90" s="318"/>
      <c r="IUI90" s="318"/>
      <c r="IUJ90" s="318"/>
      <c r="IUK90" s="318"/>
      <c r="IUL90" s="318"/>
      <c r="IUM90" s="318"/>
      <c r="IUN90" s="318"/>
      <c r="IUO90" s="318"/>
      <c r="IUP90" s="318"/>
      <c r="IUQ90" s="318"/>
      <c r="IUR90" s="318"/>
      <c r="IUS90" s="318"/>
      <c r="IUT90" s="318"/>
      <c r="IUU90" s="318"/>
      <c r="IUV90" s="318"/>
      <c r="IUW90" s="318"/>
      <c r="IUX90" s="318"/>
      <c r="IUY90" s="318"/>
      <c r="IUZ90" s="318"/>
      <c r="IVA90" s="318"/>
      <c r="IVB90" s="318"/>
      <c r="IVC90" s="318"/>
      <c r="IVD90" s="318"/>
      <c r="IVE90" s="318"/>
      <c r="IVF90" s="318"/>
      <c r="IVG90" s="318"/>
      <c r="IVH90" s="318"/>
      <c r="IVI90" s="318"/>
      <c r="IVJ90" s="318"/>
      <c r="IVK90" s="318"/>
      <c r="IVL90" s="318"/>
      <c r="IVM90" s="318"/>
      <c r="IVN90" s="318"/>
      <c r="IVO90" s="318"/>
      <c r="IVP90" s="318"/>
      <c r="IVQ90" s="318"/>
      <c r="IVR90" s="318"/>
      <c r="IVS90" s="318"/>
      <c r="IVT90" s="318"/>
      <c r="IVU90" s="318"/>
      <c r="IVV90" s="318"/>
      <c r="IVW90" s="318"/>
      <c r="IVX90" s="318"/>
      <c r="IVY90" s="318"/>
      <c r="IVZ90" s="318"/>
      <c r="IWA90" s="318"/>
      <c r="IWB90" s="318"/>
      <c r="IWC90" s="318"/>
      <c r="IWD90" s="318"/>
      <c r="IWE90" s="318"/>
      <c r="IWF90" s="318"/>
      <c r="IWG90" s="318"/>
      <c r="IWH90" s="318"/>
      <c r="IWI90" s="318"/>
      <c r="IWJ90" s="318"/>
      <c r="IWK90" s="318"/>
      <c r="IWL90" s="318"/>
      <c r="IWM90" s="318"/>
      <c r="IWN90" s="318"/>
      <c r="IWO90" s="318"/>
      <c r="IWP90" s="318"/>
      <c r="IWQ90" s="318"/>
      <c r="IWR90" s="318"/>
      <c r="IWS90" s="318"/>
      <c r="IWT90" s="318"/>
      <c r="IWU90" s="318"/>
      <c r="IWV90" s="318"/>
      <c r="IWW90" s="318"/>
      <c r="IWX90" s="318"/>
      <c r="IWY90" s="318"/>
      <c r="IWZ90" s="318"/>
      <c r="IXA90" s="318"/>
      <c r="IXB90" s="318"/>
      <c r="IXC90" s="318"/>
      <c r="IXD90" s="318"/>
      <c r="IXE90" s="318"/>
      <c r="IXF90" s="318"/>
      <c r="IXG90" s="318"/>
      <c r="IXH90" s="318"/>
      <c r="IXI90" s="318"/>
      <c r="IXJ90" s="318"/>
      <c r="IXK90" s="318"/>
      <c r="IXL90" s="318"/>
      <c r="IXM90" s="318"/>
      <c r="IXN90" s="318"/>
      <c r="IXO90" s="318"/>
      <c r="IXP90" s="318"/>
      <c r="IXQ90" s="318"/>
      <c r="IXR90" s="318"/>
      <c r="IXS90" s="318"/>
      <c r="IXT90" s="318"/>
      <c r="IXU90" s="318"/>
      <c r="IXV90" s="318"/>
      <c r="IXW90" s="318"/>
      <c r="IXX90" s="318"/>
      <c r="IXY90" s="318"/>
      <c r="IXZ90" s="318"/>
      <c r="IYA90" s="318"/>
      <c r="IYB90" s="318"/>
      <c r="IYC90" s="318"/>
      <c r="IYD90" s="318"/>
      <c r="IYE90" s="318"/>
      <c r="IYF90" s="318"/>
      <c r="IYG90" s="318"/>
      <c r="IYH90" s="318"/>
      <c r="IYI90" s="318"/>
      <c r="IYJ90" s="318"/>
      <c r="IYK90" s="318"/>
      <c r="IYL90" s="318"/>
      <c r="IYM90" s="318"/>
      <c r="IYN90" s="318"/>
      <c r="IYO90" s="318"/>
      <c r="IYP90" s="318"/>
      <c r="IYQ90" s="318"/>
      <c r="IYR90" s="318"/>
      <c r="IYS90" s="318"/>
      <c r="IYT90" s="318"/>
      <c r="IYU90" s="318"/>
      <c r="IYV90" s="318"/>
      <c r="IYW90" s="318"/>
      <c r="IYX90" s="318"/>
      <c r="IYY90" s="318"/>
      <c r="IYZ90" s="318"/>
      <c r="IZA90" s="318"/>
      <c r="IZB90" s="318"/>
      <c r="IZC90" s="318"/>
      <c r="IZD90" s="318"/>
      <c r="IZE90" s="318"/>
      <c r="IZF90" s="318"/>
      <c r="IZG90" s="318"/>
      <c r="IZH90" s="318"/>
      <c r="IZI90" s="318"/>
      <c r="IZJ90" s="318"/>
      <c r="IZK90" s="318"/>
      <c r="IZL90" s="318"/>
      <c r="IZM90" s="318"/>
      <c r="IZN90" s="318"/>
      <c r="IZO90" s="318"/>
      <c r="IZP90" s="318"/>
      <c r="IZQ90" s="318"/>
      <c r="IZR90" s="318"/>
      <c r="IZS90" s="318"/>
      <c r="IZT90" s="318"/>
      <c r="IZU90" s="318"/>
      <c r="IZV90" s="318"/>
      <c r="IZW90" s="318"/>
      <c r="IZX90" s="318"/>
      <c r="IZY90" s="318"/>
      <c r="IZZ90" s="318"/>
      <c r="JAA90" s="318"/>
      <c r="JAB90" s="318"/>
      <c r="JAC90" s="318"/>
      <c r="JAD90" s="318"/>
      <c r="JAE90" s="318"/>
      <c r="JAF90" s="318"/>
      <c r="JAG90" s="318"/>
      <c r="JAH90" s="318"/>
      <c r="JAI90" s="318"/>
      <c r="JAJ90" s="318"/>
      <c r="JAK90" s="318"/>
      <c r="JAL90" s="318"/>
      <c r="JAM90" s="318"/>
      <c r="JAN90" s="318"/>
      <c r="JAO90" s="318"/>
      <c r="JAP90" s="318"/>
      <c r="JAQ90" s="318"/>
      <c r="JAR90" s="318"/>
      <c r="JAS90" s="318"/>
      <c r="JAT90" s="318"/>
      <c r="JAU90" s="318"/>
      <c r="JAV90" s="318"/>
      <c r="JAW90" s="318"/>
      <c r="JAX90" s="318"/>
      <c r="JAY90" s="318"/>
      <c r="JAZ90" s="318"/>
      <c r="JBA90" s="318"/>
      <c r="JBB90" s="318"/>
      <c r="JBC90" s="318"/>
      <c r="JBD90" s="318"/>
      <c r="JBE90" s="318"/>
      <c r="JBF90" s="318"/>
      <c r="JBG90" s="318"/>
      <c r="JBH90" s="318"/>
      <c r="JBI90" s="318"/>
      <c r="JBJ90" s="318"/>
      <c r="JBK90" s="318"/>
      <c r="JBL90" s="318"/>
      <c r="JBM90" s="318"/>
      <c r="JBN90" s="318"/>
      <c r="JBO90" s="318"/>
      <c r="JBP90" s="318"/>
      <c r="JBQ90" s="318"/>
      <c r="JBR90" s="318"/>
      <c r="JBS90" s="318"/>
      <c r="JBT90" s="318"/>
      <c r="JBU90" s="318"/>
      <c r="JBV90" s="318"/>
      <c r="JBW90" s="318"/>
      <c r="JBX90" s="318"/>
      <c r="JBY90" s="318"/>
      <c r="JBZ90" s="318"/>
      <c r="JCA90" s="318"/>
      <c r="JCB90" s="318"/>
      <c r="JCC90" s="318"/>
      <c r="JCD90" s="318"/>
      <c r="JCE90" s="318"/>
      <c r="JCF90" s="318"/>
      <c r="JCG90" s="318"/>
      <c r="JCH90" s="318"/>
      <c r="JCI90" s="318"/>
      <c r="JCJ90" s="318"/>
      <c r="JCK90" s="318"/>
      <c r="JCL90" s="318"/>
      <c r="JCM90" s="318"/>
      <c r="JCN90" s="318"/>
      <c r="JCO90" s="318"/>
      <c r="JCP90" s="318"/>
      <c r="JCQ90" s="318"/>
      <c r="JCR90" s="318"/>
      <c r="JCS90" s="318"/>
      <c r="JCT90" s="318"/>
      <c r="JCU90" s="318"/>
      <c r="JCV90" s="318"/>
      <c r="JCW90" s="318"/>
      <c r="JCX90" s="318"/>
      <c r="JCY90" s="318"/>
      <c r="JCZ90" s="318"/>
      <c r="JDA90" s="318"/>
      <c r="JDB90" s="318"/>
      <c r="JDC90" s="318"/>
      <c r="JDD90" s="318"/>
      <c r="JDE90" s="318"/>
      <c r="JDF90" s="318"/>
      <c r="JDG90" s="318"/>
      <c r="JDH90" s="318"/>
      <c r="JDI90" s="318"/>
      <c r="JDJ90" s="318"/>
      <c r="JDK90" s="318"/>
      <c r="JDL90" s="318"/>
      <c r="JDM90" s="318"/>
      <c r="JDN90" s="318"/>
      <c r="JDO90" s="318"/>
      <c r="JDP90" s="318"/>
      <c r="JDQ90" s="318"/>
      <c r="JDR90" s="318"/>
      <c r="JDS90" s="318"/>
      <c r="JDT90" s="318"/>
      <c r="JDU90" s="318"/>
      <c r="JDV90" s="318"/>
      <c r="JDW90" s="318"/>
      <c r="JDX90" s="318"/>
      <c r="JDY90" s="318"/>
      <c r="JDZ90" s="318"/>
      <c r="JEA90" s="318"/>
      <c r="JEB90" s="318"/>
      <c r="JEC90" s="318"/>
      <c r="JED90" s="318"/>
      <c r="JEE90" s="318"/>
      <c r="JEF90" s="318"/>
      <c r="JEG90" s="318"/>
      <c r="JEH90" s="318"/>
      <c r="JEI90" s="318"/>
      <c r="JEJ90" s="318"/>
      <c r="JEK90" s="318"/>
      <c r="JEL90" s="318"/>
      <c r="JEM90" s="318"/>
      <c r="JEN90" s="318"/>
      <c r="JEO90" s="318"/>
      <c r="JEP90" s="318"/>
      <c r="JEQ90" s="318"/>
      <c r="JER90" s="318"/>
      <c r="JES90" s="318"/>
      <c r="JET90" s="318"/>
      <c r="JEU90" s="318"/>
      <c r="JEV90" s="318"/>
      <c r="JEW90" s="318"/>
      <c r="JEX90" s="318"/>
      <c r="JEY90" s="318"/>
      <c r="JEZ90" s="318"/>
      <c r="JFA90" s="318"/>
      <c r="JFB90" s="318"/>
      <c r="JFC90" s="318"/>
      <c r="JFD90" s="318"/>
      <c r="JFE90" s="318"/>
      <c r="JFF90" s="318"/>
      <c r="JFG90" s="318"/>
      <c r="JFH90" s="318"/>
      <c r="JFI90" s="318"/>
      <c r="JFJ90" s="318"/>
      <c r="JFK90" s="318"/>
      <c r="JFL90" s="318"/>
      <c r="JFM90" s="318"/>
      <c r="JFN90" s="318"/>
      <c r="JFO90" s="318"/>
      <c r="JFP90" s="318"/>
      <c r="JFQ90" s="318"/>
      <c r="JFR90" s="318"/>
      <c r="JFS90" s="318"/>
      <c r="JFT90" s="318"/>
      <c r="JFU90" s="318"/>
      <c r="JFV90" s="318"/>
      <c r="JFW90" s="318"/>
      <c r="JFX90" s="318"/>
      <c r="JFY90" s="318"/>
      <c r="JFZ90" s="318"/>
      <c r="JGA90" s="318"/>
      <c r="JGB90" s="318"/>
      <c r="JGC90" s="318"/>
      <c r="JGD90" s="318"/>
      <c r="JGE90" s="318"/>
      <c r="JGF90" s="318"/>
      <c r="JGG90" s="318"/>
      <c r="JGH90" s="318"/>
      <c r="JGI90" s="318"/>
      <c r="JGJ90" s="318"/>
      <c r="JGK90" s="318"/>
      <c r="JGL90" s="318"/>
      <c r="JGM90" s="318"/>
      <c r="JGN90" s="318"/>
      <c r="JGO90" s="318"/>
      <c r="JGP90" s="318"/>
      <c r="JGQ90" s="318"/>
      <c r="JGR90" s="318"/>
      <c r="JGS90" s="318"/>
      <c r="JGT90" s="318"/>
      <c r="JGU90" s="318"/>
      <c r="JGV90" s="318"/>
      <c r="JGW90" s="318"/>
      <c r="JGX90" s="318"/>
      <c r="JGY90" s="318"/>
      <c r="JGZ90" s="318"/>
      <c r="JHA90" s="318"/>
      <c r="JHB90" s="318"/>
      <c r="JHC90" s="318"/>
      <c r="JHD90" s="318"/>
      <c r="JHE90" s="318"/>
      <c r="JHF90" s="318"/>
      <c r="JHG90" s="318"/>
      <c r="JHH90" s="318"/>
      <c r="JHI90" s="318"/>
      <c r="JHJ90" s="318"/>
      <c r="JHK90" s="318"/>
      <c r="JHL90" s="318"/>
      <c r="JHM90" s="318"/>
      <c r="JHN90" s="318"/>
      <c r="JHO90" s="318"/>
      <c r="JHP90" s="318"/>
      <c r="JHQ90" s="318"/>
      <c r="JHR90" s="318"/>
      <c r="JHS90" s="318"/>
      <c r="JHT90" s="318"/>
      <c r="JHU90" s="318"/>
      <c r="JHV90" s="318"/>
      <c r="JHW90" s="318"/>
      <c r="JHX90" s="318"/>
      <c r="JHY90" s="318"/>
      <c r="JHZ90" s="318"/>
      <c r="JIA90" s="318"/>
      <c r="JIB90" s="318"/>
      <c r="JIC90" s="318"/>
      <c r="JID90" s="318"/>
      <c r="JIE90" s="318"/>
      <c r="JIF90" s="318"/>
      <c r="JIG90" s="318"/>
      <c r="JIH90" s="318"/>
      <c r="JII90" s="318"/>
      <c r="JIJ90" s="318"/>
      <c r="JIK90" s="318"/>
      <c r="JIL90" s="318"/>
      <c r="JIM90" s="318"/>
      <c r="JIN90" s="318"/>
      <c r="JIO90" s="318"/>
      <c r="JIP90" s="318"/>
      <c r="JIQ90" s="318"/>
      <c r="JIR90" s="318"/>
      <c r="JIS90" s="318"/>
      <c r="JIT90" s="318"/>
      <c r="JIU90" s="318"/>
      <c r="JIV90" s="318"/>
      <c r="JIW90" s="318"/>
      <c r="JIX90" s="318"/>
      <c r="JIY90" s="318"/>
      <c r="JIZ90" s="318"/>
      <c r="JJA90" s="318"/>
      <c r="JJB90" s="318"/>
      <c r="JJC90" s="318"/>
      <c r="JJD90" s="318"/>
      <c r="JJE90" s="318"/>
      <c r="JJF90" s="318"/>
      <c r="JJG90" s="318"/>
      <c r="JJH90" s="318"/>
      <c r="JJI90" s="318"/>
      <c r="JJJ90" s="318"/>
      <c r="JJK90" s="318"/>
      <c r="JJL90" s="318"/>
      <c r="JJM90" s="318"/>
      <c r="JJN90" s="318"/>
      <c r="JJO90" s="318"/>
      <c r="JJP90" s="318"/>
      <c r="JJQ90" s="318"/>
      <c r="JJR90" s="318"/>
      <c r="JJS90" s="318"/>
      <c r="JJT90" s="318"/>
      <c r="JJU90" s="318"/>
      <c r="JJV90" s="318"/>
      <c r="JJW90" s="318"/>
      <c r="JJX90" s="318"/>
      <c r="JJY90" s="318"/>
      <c r="JJZ90" s="318"/>
      <c r="JKA90" s="318"/>
      <c r="JKB90" s="318"/>
      <c r="JKC90" s="318"/>
      <c r="JKD90" s="318"/>
      <c r="JKE90" s="318"/>
      <c r="JKF90" s="318"/>
      <c r="JKG90" s="318"/>
      <c r="JKH90" s="318"/>
      <c r="JKI90" s="318"/>
      <c r="JKJ90" s="318"/>
      <c r="JKK90" s="318"/>
      <c r="JKL90" s="318"/>
      <c r="JKM90" s="318"/>
      <c r="JKN90" s="318"/>
      <c r="JKO90" s="318"/>
      <c r="JKP90" s="318"/>
      <c r="JKQ90" s="318"/>
      <c r="JKR90" s="318"/>
      <c r="JKS90" s="318"/>
      <c r="JKT90" s="318"/>
      <c r="JKU90" s="318"/>
      <c r="JKV90" s="318"/>
      <c r="JKW90" s="318"/>
      <c r="JKX90" s="318"/>
      <c r="JKY90" s="318"/>
      <c r="JKZ90" s="318"/>
      <c r="JLA90" s="318"/>
      <c r="JLB90" s="318"/>
      <c r="JLC90" s="318"/>
      <c r="JLD90" s="318"/>
      <c r="JLE90" s="318"/>
      <c r="JLF90" s="318"/>
      <c r="JLG90" s="318"/>
      <c r="JLH90" s="318"/>
      <c r="JLI90" s="318"/>
      <c r="JLJ90" s="318"/>
      <c r="JLK90" s="318"/>
      <c r="JLL90" s="318"/>
      <c r="JLM90" s="318"/>
      <c r="JLN90" s="318"/>
      <c r="JLO90" s="318"/>
      <c r="JLP90" s="318"/>
      <c r="JLQ90" s="318"/>
      <c r="JLR90" s="318"/>
      <c r="JLS90" s="318"/>
      <c r="JLT90" s="318"/>
      <c r="JLU90" s="318"/>
      <c r="JLV90" s="318"/>
      <c r="JLW90" s="318"/>
      <c r="JLX90" s="318"/>
      <c r="JLY90" s="318"/>
      <c r="JLZ90" s="318"/>
      <c r="JMA90" s="318"/>
      <c r="JMB90" s="318"/>
      <c r="JMC90" s="318"/>
      <c r="JMD90" s="318"/>
      <c r="JME90" s="318"/>
      <c r="JMF90" s="318"/>
      <c r="JMG90" s="318"/>
      <c r="JMH90" s="318"/>
      <c r="JMI90" s="318"/>
      <c r="JMJ90" s="318"/>
      <c r="JMK90" s="318"/>
      <c r="JML90" s="318"/>
      <c r="JMM90" s="318"/>
      <c r="JMN90" s="318"/>
      <c r="JMO90" s="318"/>
      <c r="JMP90" s="318"/>
      <c r="JMQ90" s="318"/>
      <c r="JMR90" s="318"/>
      <c r="JMS90" s="318"/>
      <c r="JMT90" s="318"/>
      <c r="JMU90" s="318"/>
      <c r="JMV90" s="318"/>
      <c r="JMW90" s="318"/>
      <c r="JMX90" s="318"/>
      <c r="JMY90" s="318"/>
      <c r="JMZ90" s="318"/>
      <c r="JNA90" s="318"/>
      <c r="JNB90" s="318"/>
      <c r="JNC90" s="318"/>
      <c r="JND90" s="318"/>
      <c r="JNE90" s="318"/>
      <c r="JNF90" s="318"/>
      <c r="JNG90" s="318"/>
      <c r="JNH90" s="318"/>
      <c r="JNI90" s="318"/>
      <c r="JNJ90" s="318"/>
      <c r="JNK90" s="318"/>
      <c r="JNL90" s="318"/>
      <c r="JNM90" s="318"/>
      <c r="JNN90" s="318"/>
      <c r="JNO90" s="318"/>
      <c r="JNP90" s="318"/>
      <c r="JNQ90" s="318"/>
      <c r="JNR90" s="318"/>
      <c r="JNS90" s="318"/>
      <c r="JNT90" s="318"/>
      <c r="JNU90" s="318"/>
      <c r="JNV90" s="318"/>
      <c r="JNW90" s="318"/>
      <c r="JNX90" s="318"/>
      <c r="JNY90" s="318"/>
      <c r="JNZ90" s="318"/>
      <c r="JOA90" s="318"/>
      <c r="JOB90" s="318"/>
      <c r="JOC90" s="318"/>
      <c r="JOD90" s="318"/>
      <c r="JOE90" s="318"/>
      <c r="JOF90" s="318"/>
      <c r="JOG90" s="318"/>
      <c r="JOH90" s="318"/>
      <c r="JOI90" s="318"/>
      <c r="JOJ90" s="318"/>
      <c r="JOK90" s="318"/>
      <c r="JOL90" s="318"/>
      <c r="JOM90" s="318"/>
      <c r="JON90" s="318"/>
      <c r="JOO90" s="318"/>
      <c r="JOP90" s="318"/>
      <c r="JOQ90" s="318"/>
      <c r="JOR90" s="318"/>
      <c r="JOS90" s="318"/>
      <c r="JOT90" s="318"/>
      <c r="JOU90" s="318"/>
      <c r="JOV90" s="318"/>
      <c r="JOW90" s="318"/>
      <c r="JOX90" s="318"/>
      <c r="JOY90" s="318"/>
      <c r="JOZ90" s="318"/>
      <c r="JPA90" s="318"/>
      <c r="JPB90" s="318"/>
      <c r="JPC90" s="318"/>
      <c r="JPD90" s="318"/>
      <c r="JPE90" s="318"/>
      <c r="JPF90" s="318"/>
      <c r="JPG90" s="318"/>
      <c r="JPH90" s="318"/>
      <c r="JPI90" s="318"/>
      <c r="JPJ90" s="318"/>
      <c r="JPK90" s="318"/>
      <c r="JPL90" s="318"/>
      <c r="JPM90" s="318"/>
      <c r="JPN90" s="318"/>
      <c r="JPO90" s="318"/>
      <c r="JPP90" s="318"/>
      <c r="JPQ90" s="318"/>
      <c r="JPR90" s="318"/>
      <c r="JPS90" s="318"/>
      <c r="JPT90" s="318"/>
      <c r="JPU90" s="318"/>
      <c r="JPV90" s="318"/>
      <c r="JPW90" s="318"/>
      <c r="JPX90" s="318"/>
      <c r="JPY90" s="318"/>
      <c r="JPZ90" s="318"/>
      <c r="JQA90" s="318"/>
      <c r="JQB90" s="318"/>
      <c r="JQC90" s="318"/>
      <c r="JQD90" s="318"/>
      <c r="JQE90" s="318"/>
      <c r="JQF90" s="318"/>
      <c r="JQG90" s="318"/>
      <c r="JQH90" s="318"/>
      <c r="JQI90" s="318"/>
      <c r="JQJ90" s="318"/>
      <c r="JQK90" s="318"/>
      <c r="JQL90" s="318"/>
      <c r="JQM90" s="318"/>
      <c r="JQN90" s="318"/>
      <c r="JQO90" s="318"/>
      <c r="JQP90" s="318"/>
      <c r="JQQ90" s="318"/>
      <c r="JQR90" s="318"/>
      <c r="JQS90" s="318"/>
      <c r="JQT90" s="318"/>
      <c r="JQU90" s="318"/>
      <c r="JQV90" s="318"/>
      <c r="JQW90" s="318"/>
      <c r="JQX90" s="318"/>
      <c r="JQY90" s="318"/>
      <c r="JQZ90" s="318"/>
      <c r="JRA90" s="318"/>
      <c r="JRB90" s="318"/>
      <c r="JRC90" s="318"/>
      <c r="JRD90" s="318"/>
      <c r="JRE90" s="318"/>
      <c r="JRF90" s="318"/>
      <c r="JRG90" s="318"/>
      <c r="JRH90" s="318"/>
      <c r="JRI90" s="318"/>
      <c r="JRJ90" s="318"/>
      <c r="JRK90" s="318"/>
      <c r="JRL90" s="318"/>
      <c r="JRM90" s="318"/>
      <c r="JRN90" s="318"/>
      <c r="JRO90" s="318"/>
      <c r="JRP90" s="318"/>
      <c r="JRQ90" s="318"/>
      <c r="JRR90" s="318"/>
      <c r="JRS90" s="318"/>
      <c r="JRT90" s="318"/>
      <c r="JRU90" s="318"/>
      <c r="JRV90" s="318"/>
      <c r="JRW90" s="318"/>
      <c r="JRX90" s="318"/>
      <c r="JRY90" s="318"/>
      <c r="JRZ90" s="318"/>
      <c r="JSA90" s="318"/>
      <c r="JSB90" s="318"/>
      <c r="JSC90" s="318"/>
      <c r="JSD90" s="318"/>
      <c r="JSE90" s="318"/>
      <c r="JSF90" s="318"/>
      <c r="JSG90" s="318"/>
      <c r="JSH90" s="318"/>
      <c r="JSI90" s="318"/>
      <c r="JSJ90" s="318"/>
      <c r="JSK90" s="318"/>
      <c r="JSL90" s="318"/>
      <c r="JSM90" s="318"/>
      <c r="JSN90" s="318"/>
      <c r="JSO90" s="318"/>
      <c r="JSP90" s="318"/>
      <c r="JSQ90" s="318"/>
      <c r="JSR90" s="318"/>
      <c r="JSS90" s="318"/>
      <c r="JST90" s="318"/>
      <c r="JSU90" s="318"/>
      <c r="JSV90" s="318"/>
      <c r="JSW90" s="318"/>
      <c r="JSX90" s="318"/>
      <c r="JSY90" s="318"/>
      <c r="JSZ90" s="318"/>
      <c r="JTA90" s="318"/>
      <c r="JTB90" s="318"/>
      <c r="JTC90" s="318"/>
      <c r="JTD90" s="318"/>
      <c r="JTE90" s="318"/>
      <c r="JTF90" s="318"/>
      <c r="JTG90" s="318"/>
      <c r="JTH90" s="318"/>
      <c r="JTI90" s="318"/>
      <c r="JTJ90" s="318"/>
      <c r="JTK90" s="318"/>
      <c r="JTL90" s="318"/>
      <c r="JTM90" s="318"/>
      <c r="JTN90" s="318"/>
      <c r="JTO90" s="318"/>
      <c r="JTP90" s="318"/>
      <c r="JTQ90" s="318"/>
      <c r="JTR90" s="318"/>
      <c r="JTS90" s="318"/>
      <c r="JTT90" s="318"/>
      <c r="JTU90" s="318"/>
      <c r="JTV90" s="318"/>
      <c r="JTW90" s="318"/>
      <c r="JTX90" s="318"/>
      <c r="JTY90" s="318"/>
      <c r="JTZ90" s="318"/>
      <c r="JUA90" s="318"/>
      <c r="JUB90" s="318"/>
      <c r="JUC90" s="318"/>
      <c r="JUD90" s="318"/>
      <c r="JUE90" s="318"/>
      <c r="JUF90" s="318"/>
      <c r="JUG90" s="318"/>
      <c r="JUH90" s="318"/>
      <c r="JUI90" s="318"/>
      <c r="JUJ90" s="318"/>
      <c r="JUK90" s="318"/>
      <c r="JUL90" s="318"/>
      <c r="JUM90" s="318"/>
      <c r="JUN90" s="318"/>
      <c r="JUO90" s="318"/>
      <c r="JUP90" s="318"/>
      <c r="JUQ90" s="318"/>
      <c r="JUR90" s="318"/>
      <c r="JUS90" s="318"/>
      <c r="JUT90" s="318"/>
      <c r="JUU90" s="318"/>
      <c r="JUV90" s="318"/>
      <c r="JUW90" s="318"/>
      <c r="JUX90" s="318"/>
      <c r="JUY90" s="318"/>
      <c r="JUZ90" s="318"/>
      <c r="JVA90" s="318"/>
      <c r="JVB90" s="318"/>
      <c r="JVC90" s="318"/>
      <c r="JVD90" s="318"/>
      <c r="JVE90" s="318"/>
      <c r="JVF90" s="318"/>
      <c r="JVG90" s="318"/>
      <c r="JVH90" s="318"/>
      <c r="JVI90" s="318"/>
      <c r="JVJ90" s="318"/>
      <c r="JVK90" s="318"/>
      <c r="JVL90" s="318"/>
      <c r="JVM90" s="318"/>
      <c r="JVN90" s="318"/>
      <c r="JVO90" s="318"/>
      <c r="JVP90" s="318"/>
      <c r="JVQ90" s="318"/>
      <c r="JVR90" s="318"/>
      <c r="JVS90" s="318"/>
      <c r="JVT90" s="318"/>
      <c r="JVU90" s="318"/>
      <c r="JVV90" s="318"/>
      <c r="JVW90" s="318"/>
      <c r="JVX90" s="318"/>
      <c r="JVY90" s="318"/>
      <c r="JVZ90" s="318"/>
      <c r="JWA90" s="318"/>
      <c r="JWB90" s="318"/>
      <c r="JWC90" s="318"/>
      <c r="JWD90" s="318"/>
      <c r="JWE90" s="318"/>
      <c r="JWF90" s="318"/>
      <c r="JWG90" s="318"/>
      <c r="JWH90" s="318"/>
      <c r="JWI90" s="318"/>
      <c r="JWJ90" s="318"/>
      <c r="JWK90" s="318"/>
      <c r="JWL90" s="318"/>
      <c r="JWM90" s="318"/>
      <c r="JWN90" s="318"/>
      <c r="JWO90" s="318"/>
      <c r="JWP90" s="318"/>
      <c r="JWQ90" s="318"/>
      <c r="JWR90" s="318"/>
      <c r="JWS90" s="318"/>
      <c r="JWT90" s="318"/>
      <c r="JWU90" s="318"/>
      <c r="JWV90" s="318"/>
      <c r="JWW90" s="318"/>
      <c r="JWX90" s="318"/>
      <c r="JWY90" s="318"/>
      <c r="JWZ90" s="318"/>
      <c r="JXA90" s="318"/>
      <c r="JXB90" s="318"/>
      <c r="JXC90" s="318"/>
      <c r="JXD90" s="318"/>
      <c r="JXE90" s="318"/>
      <c r="JXF90" s="318"/>
      <c r="JXG90" s="318"/>
      <c r="JXH90" s="318"/>
      <c r="JXI90" s="318"/>
      <c r="JXJ90" s="318"/>
      <c r="JXK90" s="318"/>
      <c r="JXL90" s="318"/>
      <c r="JXM90" s="318"/>
      <c r="JXN90" s="318"/>
      <c r="JXO90" s="318"/>
      <c r="JXP90" s="318"/>
      <c r="JXQ90" s="318"/>
      <c r="JXR90" s="318"/>
      <c r="JXS90" s="318"/>
      <c r="JXT90" s="318"/>
      <c r="JXU90" s="318"/>
      <c r="JXV90" s="318"/>
      <c r="JXW90" s="318"/>
      <c r="JXX90" s="318"/>
      <c r="JXY90" s="318"/>
      <c r="JXZ90" s="318"/>
      <c r="JYA90" s="318"/>
      <c r="JYB90" s="318"/>
      <c r="JYC90" s="318"/>
      <c r="JYD90" s="318"/>
      <c r="JYE90" s="318"/>
      <c r="JYF90" s="318"/>
      <c r="JYG90" s="318"/>
      <c r="JYH90" s="318"/>
      <c r="JYI90" s="318"/>
      <c r="JYJ90" s="318"/>
      <c r="JYK90" s="318"/>
      <c r="JYL90" s="318"/>
      <c r="JYM90" s="318"/>
      <c r="JYN90" s="318"/>
      <c r="JYO90" s="318"/>
      <c r="JYP90" s="318"/>
      <c r="JYQ90" s="318"/>
      <c r="JYR90" s="318"/>
      <c r="JYS90" s="318"/>
      <c r="JYT90" s="318"/>
      <c r="JYU90" s="318"/>
      <c r="JYV90" s="318"/>
      <c r="JYW90" s="318"/>
      <c r="JYX90" s="318"/>
      <c r="JYY90" s="318"/>
      <c r="JYZ90" s="318"/>
      <c r="JZA90" s="318"/>
      <c r="JZB90" s="318"/>
      <c r="JZC90" s="318"/>
      <c r="JZD90" s="318"/>
      <c r="JZE90" s="318"/>
      <c r="JZF90" s="318"/>
      <c r="JZG90" s="318"/>
      <c r="JZH90" s="318"/>
      <c r="JZI90" s="318"/>
      <c r="JZJ90" s="318"/>
      <c r="JZK90" s="318"/>
      <c r="JZL90" s="318"/>
      <c r="JZM90" s="318"/>
      <c r="JZN90" s="318"/>
      <c r="JZO90" s="318"/>
      <c r="JZP90" s="318"/>
      <c r="JZQ90" s="318"/>
      <c r="JZR90" s="318"/>
      <c r="JZS90" s="318"/>
      <c r="JZT90" s="318"/>
      <c r="JZU90" s="318"/>
      <c r="JZV90" s="318"/>
      <c r="JZW90" s="318"/>
      <c r="JZX90" s="318"/>
      <c r="JZY90" s="318"/>
      <c r="JZZ90" s="318"/>
      <c r="KAA90" s="318"/>
      <c r="KAB90" s="318"/>
      <c r="KAC90" s="318"/>
      <c r="KAD90" s="318"/>
      <c r="KAE90" s="318"/>
      <c r="KAF90" s="318"/>
      <c r="KAG90" s="318"/>
      <c r="KAH90" s="318"/>
      <c r="KAI90" s="318"/>
      <c r="KAJ90" s="318"/>
      <c r="KAK90" s="318"/>
      <c r="KAL90" s="318"/>
      <c r="KAM90" s="318"/>
      <c r="KAN90" s="318"/>
      <c r="KAO90" s="318"/>
      <c r="KAP90" s="318"/>
      <c r="KAQ90" s="318"/>
      <c r="KAR90" s="318"/>
      <c r="KAS90" s="318"/>
      <c r="KAT90" s="318"/>
      <c r="KAU90" s="318"/>
      <c r="KAV90" s="318"/>
      <c r="KAW90" s="318"/>
      <c r="KAX90" s="318"/>
      <c r="KAY90" s="318"/>
      <c r="KAZ90" s="318"/>
      <c r="KBA90" s="318"/>
      <c r="KBB90" s="318"/>
      <c r="KBC90" s="318"/>
      <c r="KBD90" s="318"/>
      <c r="KBE90" s="318"/>
      <c r="KBF90" s="318"/>
      <c r="KBG90" s="318"/>
      <c r="KBH90" s="318"/>
      <c r="KBI90" s="318"/>
      <c r="KBJ90" s="318"/>
      <c r="KBK90" s="318"/>
      <c r="KBL90" s="318"/>
      <c r="KBM90" s="318"/>
      <c r="KBN90" s="318"/>
      <c r="KBO90" s="318"/>
      <c r="KBP90" s="318"/>
      <c r="KBQ90" s="318"/>
      <c r="KBR90" s="318"/>
      <c r="KBS90" s="318"/>
      <c r="KBT90" s="318"/>
      <c r="KBU90" s="318"/>
      <c r="KBV90" s="318"/>
      <c r="KBW90" s="318"/>
      <c r="KBX90" s="318"/>
      <c r="KBY90" s="318"/>
      <c r="KBZ90" s="318"/>
      <c r="KCA90" s="318"/>
      <c r="KCB90" s="318"/>
      <c r="KCC90" s="318"/>
      <c r="KCD90" s="318"/>
      <c r="KCE90" s="318"/>
      <c r="KCF90" s="318"/>
      <c r="KCG90" s="318"/>
      <c r="KCH90" s="318"/>
      <c r="KCI90" s="318"/>
      <c r="KCJ90" s="318"/>
      <c r="KCK90" s="318"/>
      <c r="KCL90" s="318"/>
      <c r="KCM90" s="318"/>
      <c r="KCN90" s="318"/>
      <c r="KCO90" s="318"/>
      <c r="KCP90" s="318"/>
      <c r="KCQ90" s="318"/>
      <c r="KCR90" s="318"/>
      <c r="KCS90" s="318"/>
      <c r="KCT90" s="318"/>
      <c r="KCU90" s="318"/>
      <c r="KCV90" s="318"/>
      <c r="KCW90" s="318"/>
      <c r="KCX90" s="318"/>
      <c r="KCY90" s="318"/>
      <c r="KCZ90" s="318"/>
      <c r="KDA90" s="318"/>
      <c r="KDB90" s="318"/>
      <c r="KDC90" s="318"/>
      <c r="KDD90" s="318"/>
      <c r="KDE90" s="318"/>
      <c r="KDF90" s="318"/>
      <c r="KDG90" s="318"/>
      <c r="KDH90" s="318"/>
      <c r="KDI90" s="318"/>
      <c r="KDJ90" s="318"/>
      <c r="KDK90" s="318"/>
      <c r="KDL90" s="318"/>
      <c r="KDM90" s="318"/>
      <c r="KDN90" s="318"/>
      <c r="KDO90" s="318"/>
      <c r="KDP90" s="318"/>
      <c r="KDQ90" s="318"/>
      <c r="KDR90" s="318"/>
      <c r="KDS90" s="318"/>
      <c r="KDT90" s="318"/>
      <c r="KDU90" s="318"/>
      <c r="KDV90" s="318"/>
      <c r="KDW90" s="318"/>
      <c r="KDX90" s="318"/>
      <c r="KDY90" s="318"/>
      <c r="KDZ90" s="318"/>
      <c r="KEA90" s="318"/>
      <c r="KEB90" s="318"/>
      <c r="KEC90" s="318"/>
      <c r="KED90" s="318"/>
      <c r="KEE90" s="318"/>
      <c r="KEF90" s="318"/>
      <c r="KEG90" s="318"/>
      <c r="KEH90" s="318"/>
      <c r="KEI90" s="318"/>
      <c r="KEJ90" s="318"/>
      <c r="KEK90" s="318"/>
      <c r="KEL90" s="318"/>
      <c r="KEM90" s="318"/>
      <c r="KEN90" s="318"/>
      <c r="KEO90" s="318"/>
      <c r="KEP90" s="318"/>
      <c r="KEQ90" s="318"/>
      <c r="KER90" s="318"/>
      <c r="KES90" s="318"/>
      <c r="KET90" s="318"/>
      <c r="KEU90" s="318"/>
      <c r="KEV90" s="318"/>
      <c r="KEW90" s="318"/>
      <c r="KEX90" s="318"/>
      <c r="KEY90" s="318"/>
      <c r="KEZ90" s="318"/>
      <c r="KFA90" s="318"/>
      <c r="KFB90" s="318"/>
      <c r="KFC90" s="318"/>
      <c r="KFD90" s="318"/>
      <c r="KFE90" s="318"/>
      <c r="KFF90" s="318"/>
      <c r="KFG90" s="318"/>
      <c r="KFH90" s="318"/>
      <c r="KFI90" s="318"/>
      <c r="KFJ90" s="318"/>
      <c r="KFK90" s="318"/>
      <c r="KFL90" s="318"/>
      <c r="KFM90" s="318"/>
      <c r="KFN90" s="318"/>
      <c r="KFO90" s="318"/>
      <c r="KFP90" s="318"/>
      <c r="KFQ90" s="318"/>
      <c r="KFR90" s="318"/>
      <c r="KFS90" s="318"/>
      <c r="KFT90" s="318"/>
      <c r="KFU90" s="318"/>
      <c r="KFV90" s="318"/>
      <c r="KFW90" s="318"/>
      <c r="KFX90" s="318"/>
      <c r="KFY90" s="318"/>
      <c r="KFZ90" s="318"/>
      <c r="KGA90" s="318"/>
      <c r="KGB90" s="318"/>
      <c r="KGC90" s="318"/>
      <c r="KGD90" s="318"/>
      <c r="KGE90" s="318"/>
      <c r="KGF90" s="318"/>
      <c r="KGG90" s="318"/>
      <c r="KGH90" s="318"/>
      <c r="KGI90" s="318"/>
      <c r="KGJ90" s="318"/>
      <c r="KGK90" s="318"/>
      <c r="KGL90" s="318"/>
      <c r="KGM90" s="318"/>
      <c r="KGN90" s="318"/>
      <c r="KGO90" s="318"/>
      <c r="KGP90" s="318"/>
      <c r="KGQ90" s="318"/>
      <c r="KGR90" s="318"/>
      <c r="KGS90" s="318"/>
      <c r="KGT90" s="318"/>
      <c r="KGU90" s="318"/>
      <c r="KGV90" s="318"/>
      <c r="KGW90" s="318"/>
      <c r="KGX90" s="318"/>
      <c r="KGY90" s="318"/>
      <c r="KGZ90" s="318"/>
      <c r="KHA90" s="318"/>
      <c r="KHB90" s="318"/>
      <c r="KHC90" s="318"/>
      <c r="KHD90" s="318"/>
      <c r="KHE90" s="318"/>
      <c r="KHF90" s="318"/>
      <c r="KHG90" s="318"/>
      <c r="KHH90" s="318"/>
      <c r="KHI90" s="318"/>
      <c r="KHJ90" s="318"/>
      <c r="KHK90" s="318"/>
      <c r="KHL90" s="318"/>
      <c r="KHM90" s="318"/>
      <c r="KHN90" s="318"/>
      <c r="KHO90" s="318"/>
      <c r="KHP90" s="318"/>
      <c r="KHQ90" s="318"/>
      <c r="KHR90" s="318"/>
      <c r="KHS90" s="318"/>
      <c r="KHT90" s="318"/>
      <c r="KHU90" s="318"/>
      <c r="KHV90" s="318"/>
      <c r="KHW90" s="318"/>
      <c r="KHX90" s="318"/>
      <c r="KHY90" s="318"/>
      <c r="KHZ90" s="318"/>
      <c r="KIA90" s="318"/>
      <c r="KIB90" s="318"/>
      <c r="KIC90" s="318"/>
      <c r="KID90" s="318"/>
      <c r="KIE90" s="318"/>
      <c r="KIF90" s="318"/>
      <c r="KIG90" s="318"/>
      <c r="KIH90" s="318"/>
      <c r="KII90" s="318"/>
      <c r="KIJ90" s="318"/>
      <c r="KIK90" s="318"/>
      <c r="KIL90" s="318"/>
      <c r="KIM90" s="318"/>
      <c r="KIN90" s="318"/>
      <c r="KIO90" s="318"/>
      <c r="KIP90" s="318"/>
      <c r="KIQ90" s="318"/>
      <c r="KIR90" s="318"/>
      <c r="KIS90" s="318"/>
      <c r="KIT90" s="318"/>
      <c r="KIU90" s="318"/>
      <c r="KIV90" s="318"/>
      <c r="KIW90" s="318"/>
      <c r="KIX90" s="318"/>
      <c r="KIY90" s="318"/>
      <c r="KIZ90" s="318"/>
      <c r="KJA90" s="318"/>
      <c r="KJB90" s="318"/>
      <c r="KJC90" s="318"/>
      <c r="KJD90" s="318"/>
      <c r="KJE90" s="318"/>
      <c r="KJF90" s="318"/>
      <c r="KJG90" s="318"/>
      <c r="KJH90" s="318"/>
      <c r="KJI90" s="318"/>
      <c r="KJJ90" s="318"/>
      <c r="KJK90" s="318"/>
      <c r="KJL90" s="318"/>
      <c r="KJM90" s="318"/>
      <c r="KJN90" s="318"/>
      <c r="KJO90" s="318"/>
      <c r="KJP90" s="318"/>
      <c r="KJQ90" s="318"/>
      <c r="KJR90" s="318"/>
      <c r="KJS90" s="318"/>
      <c r="KJT90" s="318"/>
      <c r="KJU90" s="318"/>
      <c r="KJV90" s="318"/>
      <c r="KJW90" s="318"/>
      <c r="KJX90" s="318"/>
      <c r="KJY90" s="318"/>
      <c r="KJZ90" s="318"/>
      <c r="KKA90" s="318"/>
      <c r="KKB90" s="318"/>
      <c r="KKC90" s="318"/>
      <c r="KKD90" s="318"/>
      <c r="KKE90" s="318"/>
      <c r="KKF90" s="318"/>
      <c r="KKG90" s="318"/>
      <c r="KKH90" s="318"/>
      <c r="KKI90" s="318"/>
      <c r="KKJ90" s="318"/>
      <c r="KKK90" s="318"/>
      <c r="KKL90" s="318"/>
      <c r="KKM90" s="318"/>
      <c r="KKN90" s="318"/>
      <c r="KKO90" s="318"/>
      <c r="KKP90" s="318"/>
      <c r="KKQ90" s="318"/>
      <c r="KKR90" s="318"/>
      <c r="KKS90" s="318"/>
      <c r="KKT90" s="318"/>
      <c r="KKU90" s="318"/>
      <c r="KKV90" s="318"/>
      <c r="KKW90" s="318"/>
      <c r="KKX90" s="318"/>
      <c r="KKY90" s="318"/>
      <c r="KKZ90" s="318"/>
      <c r="KLA90" s="318"/>
      <c r="KLB90" s="318"/>
      <c r="KLC90" s="318"/>
      <c r="KLD90" s="318"/>
      <c r="KLE90" s="318"/>
      <c r="KLF90" s="318"/>
      <c r="KLG90" s="318"/>
      <c r="KLH90" s="318"/>
      <c r="KLI90" s="318"/>
      <c r="KLJ90" s="318"/>
      <c r="KLK90" s="318"/>
      <c r="KLL90" s="318"/>
      <c r="KLM90" s="318"/>
      <c r="KLN90" s="318"/>
      <c r="KLO90" s="318"/>
      <c r="KLP90" s="318"/>
      <c r="KLQ90" s="318"/>
      <c r="KLR90" s="318"/>
      <c r="KLS90" s="318"/>
      <c r="KLT90" s="318"/>
      <c r="KLU90" s="318"/>
      <c r="KLV90" s="318"/>
      <c r="KLW90" s="318"/>
      <c r="KLX90" s="318"/>
      <c r="KLY90" s="318"/>
      <c r="KLZ90" s="318"/>
      <c r="KMA90" s="318"/>
      <c r="KMB90" s="318"/>
      <c r="KMC90" s="318"/>
      <c r="KMD90" s="318"/>
      <c r="KME90" s="318"/>
      <c r="KMF90" s="318"/>
      <c r="KMG90" s="318"/>
      <c r="KMH90" s="318"/>
      <c r="KMI90" s="318"/>
      <c r="KMJ90" s="318"/>
      <c r="KMK90" s="318"/>
      <c r="KML90" s="318"/>
      <c r="KMM90" s="318"/>
      <c r="KMN90" s="318"/>
      <c r="KMO90" s="318"/>
      <c r="KMP90" s="318"/>
      <c r="KMQ90" s="318"/>
      <c r="KMR90" s="318"/>
      <c r="KMS90" s="318"/>
      <c r="KMT90" s="318"/>
      <c r="KMU90" s="318"/>
      <c r="KMV90" s="318"/>
      <c r="KMW90" s="318"/>
      <c r="KMX90" s="318"/>
      <c r="KMY90" s="318"/>
      <c r="KMZ90" s="318"/>
      <c r="KNA90" s="318"/>
      <c r="KNB90" s="318"/>
      <c r="KNC90" s="318"/>
      <c r="KND90" s="318"/>
      <c r="KNE90" s="318"/>
      <c r="KNF90" s="318"/>
      <c r="KNG90" s="318"/>
      <c r="KNH90" s="318"/>
      <c r="KNI90" s="318"/>
      <c r="KNJ90" s="318"/>
      <c r="KNK90" s="318"/>
      <c r="KNL90" s="318"/>
      <c r="KNM90" s="318"/>
      <c r="KNN90" s="318"/>
      <c r="KNO90" s="318"/>
      <c r="KNP90" s="318"/>
      <c r="KNQ90" s="318"/>
      <c r="KNR90" s="318"/>
      <c r="KNS90" s="318"/>
      <c r="KNT90" s="318"/>
      <c r="KNU90" s="318"/>
      <c r="KNV90" s="318"/>
      <c r="KNW90" s="318"/>
      <c r="KNX90" s="318"/>
      <c r="KNY90" s="318"/>
      <c r="KNZ90" s="318"/>
      <c r="KOA90" s="318"/>
      <c r="KOB90" s="318"/>
      <c r="KOC90" s="318"/>
      <c r="KOD90" s="318"/>
      <c r="KOE90" s="318"/>
      <c r="KOF90" s="318"/>
      <c r="KOG90" s="318"/>
      <c r="KOH90" s="318"/>
      <c r="KOI90" s="318"/>
      <c r="KOJ90" s="318"/>
      <c r="KOK90" s="318"/>
      <c r="KOL90" s="318"/>
      <c r="KOM90" s="318"/>
      <c r="KON90" s="318"/>
      <c r="KOO90" s="318"/>
      <c r="KOP90" s="318"/>
      <c r="KOQ90" s="318"/>
      <c r="KOR90" s="318"/>
      <c r="KOS90" s="318"/>
      <c r="KOT90" s="318"/>
      <c r="KOU90" s="318"/>
      <c r="KOV90" s="318"/>
      <c r="KOW90" s="318"/>
      <c r="KOX90" s="318"/>
      <c r="KOY90" s="318"/>
      <c r="KOZ90" s="318"/>
      <c r="KPA90" s="318"/>
      <c r="KPB90" s="318"/>
      <c r="KPC90" s="318"/>
      <c r="KPD90" s="318"/>
      <c r="KPE90" s="318"/>
      <c r="KPF90" s="318"/>
      <c r="KPG90" s="318"/>
      <c r="KPH90" s="318"/>
      <c r="KPI90" s="318"/>
      <c r="KPJ90" s="318"/>
      <c r="KPK90" s="318"/>
      <c r="KPL90" s="318"/>
      <c r="KPM90" s="318"/>
      <c r="KPN90" s="318"/>
      <c r="KPO90" s="318"/>
      <c r="KPP90" s="318"/>
      <c r="KPQ90" s="318"/>
      <c r="KPR90" s="318"/>
      <c r="KPS90" s="318"/>
      <c r="KPT90" s="318"/>
      <c r="KPU90" s="318"/>
      <c r="KPV90" s="318"/>
      <c r="KPW90" s="318"/>
      <c r="KPX90" s="318"/>
      <c r="KPY90" s="318"/>
      <c r="KPZ90" s="318"/>
      <c r="KQA90" s="318"/>
      <c r="KQB90" s="318"/>
      <c r="KQC90" s="318"/>
      <c r="KQD90" s="318"/>
      <c r="KQE90" s="318"/>
      <c r="KQF90" s="318"/>
      <c r="KQG90" s="318"/>
      <c r="KQH90" s="318"/>
      <c r="KQI90" s="318"/>
      <c r="KQJ90" s="318"/>
      <c r="KQK90" s="318"/>
      <c r="KQL90" s="318"/>
      <c r="KQM90" s="318"/>
      <c r="KQN90" s="318"/>
      <c r="KQO90" s="318"/>
      <c r="KQP90" s="318"/>
      <c r="KQQ90" s="318"/>
      <c r="KQR90" s="318"/>
      <c r="KQS90" s="318"/>
      <c r="KQT90" s="318"/>
      <c r="KQU90" s="318"/>
      <c r="KQV90" s="318"/>
      <c r="KQW90" s="318"/>
      <c r="KQX90" s="318"/>
      <c r="KQY90" s="318"/>
      <c r="KQZ90" s="318"/>
      <c r="KRA90" s="318"/>
      <c r="KRB90" s="318"/>
      <c r="KRC90" s="318"/>
      <c r="KRD90" s="318"/>
      <c r="KRE90" s="318"/>
      <c r="KRF90" s="318"/>
      <c r="KRG90" s="318"/>
      <c r="KRH90" s="318"/>
      <c r="KRI90" s="318"/>
      <c r="KRJ90" s="318"/>
      <c r="KRK90" s="318"/>
      <c r="KRL90" s="318"/>
      <c r="KRM90" s="318"/>
      <c r="KRN90" s="318"/>
      <c r="KRO90" s="318"/>
      <c r="KRP90" s="318"/>
      <c r="KRQ90" s="318"/>
      <c r="KRR90" s="318"/>
      <c r="KRS90" s="318"/>
      <c r="KRT90" s="318"/>
      <c r="KRU90" s="318"/>
      <c r="KRV90" s="318"/>
      <c r="KRW90" s="318"/>
      <c r="KRX90" s="318"/>
      <c r="KRY90" s="318"/>
      <c r="KRZ90" s="318"/>
      <c r="KSA90" s="318"/>
      <c r="KSB90" s="318"/>
      <c r="KSC90" s="318"/>
      <c r="KSD90" s="318"/>
      <c r="KSE90" s="318"/>
      <c r="KSF90" s="318"/>
      <c r="KSG90" s="318"/>
      <c r="KSH90" s="318"/>
      <c r="KSI90" s="318"/>
      <c r="KSJ90" s="318"/>
      <c r="KSK90" s="318"/>
      <c r="KSL90" s="318"/>
      <c r="KSM90" s="318"/>
      <c r="KSN90" s="318"/>
      <c r="KSO90" s="318"/>
      <c r="KSP90" s="318"/>
      <c r="KSQ90" s="318"/>
      <c r="KSR90" s="318"/>
      <c r="KSS90" s="318"/>
      <c r="KST90" s="318"/>
      <c r="KSU90" s="318"/>
      <c r="KSV90" s="318"/>
      <c r="KSW90" s="318"/>
      <c r="KSX90" s="318"/>
      <c r="KSY90" s="318"/>
      <c r="KSZ90" s="318"/>
      <c r="KTA90" s="318"/>
      <c r="KTB90" s="318"/>
      <c r="KTC90" s="318"/>
      <c r="KTD90" s="318"/>
      <c r="KTE90" s="318"/>
      <c r="KTF90" s="318"/>
      <c r="KTG90" s="318"/>
      <c r="KTH90" s="318"/>
      <c r="KTI90" s="318"/>
      <c r="KTJ90" s="318"/>
      <c r="KTK90" s="318"/>
      <c r="KTL90" s="318"/>
      <c r="KTM90" s="318"/>
      <c r="KTN90" s="318"/>
      <c r="KTO90" s="318"/>
      <c r="KTP90" s="318"/>
      <c r="KTQ90" s="318"/>
      <c r="KTR90" s="318"/>
      <c r="KTS90" s="318"/>
      <c r="KTT90" s="318"/>
      <c r="KTU90" s="318"/>
      <c r="KTV90" s="318"/>
      <c r="KTW90" s="318"/>
      <c r="KTX90" s="318"/>
      <c r="KTY90" s="318"/>
      <c r="KTZ90" s="318"/>
      <c r="KUA90" s="318"/>
      <c r="KUB90" s="318"/>
      <c r="KUC90" s="318"/>
      <c r="KUD90" s="318"/>
      <c r="KUE90" s="318"/>
      <c r="KUF90" s="318"/>
      <c r="KUG90" s="318"/>
      <c r="KUH90" s="318"/>
      <c r="KUI90" s="318"/>
      <c r="KUJ90" s="318"/>
      <c r="KUK90" s="318"/>
      <c r="KUL90" s="318"/>
      <c r="KUM90" s="318"/>
      <c r="KUN90" s="318"/>
      <c r="KUO90" s="318"/>
      <c r="KUP90" s="318"/>
      <c r="KUQ90" s="318"/>
      <c r="KUR90" s="318"/>
      <c r="KUS90" s="318"/>
      <c r="KUT90" s="318"/>
      <c r="KUU90" s="318"/>
      <c r="KUV90" s="318"/>
      <c r="KUW90" s="318"/>
      <c r="KUX90" s="318"/>
      <c r="KUY90" s="318"/>
      <c r="KUZ90" s="318"/>
      <c r="KVA90" s="318"/>
      <c r="KVB90" s="318"/>
      <c r="KVC90" s="318"/>
      <c r="KVD90" s="318"/>
      <c r="KVE90" s="318"/>
      <c r="KVF90" s="318"/>
      <c r="KVG90" s="318"/>
      <c r="KVH90" s="318"/>
      <c r="KVI90" s="318"/>
      <c r="KVJ90" s="318"/>
      <c r="KVK90" s="318"/>
      <c r="KVL90" s="318"/>
      <c r="KVM90" s="318"/>
      <c r="KVN90" s="318"/>
      <c r="KVO90" s="318"/>
      <c r="KVP90" s="318"/>
      <c r="KVQ90" s="318"/>
      <c r="KVR90" s="318"/>
      <c r="KVS90" s="318"/>
      <c r="KVT90" s="318"/>
      <c r="KVU90" s="318"/>
      <c r="KVV90" s="318"/>
      <c r="KVW90" s="318"/>
      <c r="KVX90" s="318"/>
      <c r="KVY90" s="318"/>
      <c r="KVZ90" s="318"/>
      <c r="KWA90" s="318"/>
      <c r="KWB90" s="318"/>
      <c r="KWC90" s="318"/>
      <c r="KWD90" s="318"/>
      <c r="KWE90" s="318"/>
      <c r="KWF90" s="318"/>
      <c r="KWG90" s="318"/>
      <c r="KWH90" s="318"/>
      <c r="KWI90" s="318"/>
      <c r="KWJ90" s="318"/>
      <c r="KWK90" s="318"/>
      <c r="KWL90" s="318"/>
      <c r="KWM90" s="318"/>
      <c r="KWN90" s="318"/>
      <c r="KWO90" s="318"/>
      <c r="KWP90" s="318"/>
      <c r="KWQ90" s="318"/>
      <c r="KWR90" s="318"/>
      <c r="KWS90" s="318"/>
      <c r="KWT90" s="318"/>
      <c r="KWU90" s="318"/>
      <c r="KWV90" s="318"/>
      <c r="KWW90" s="318"/>
      <c r="KWX90" s="318"/>
      <c r="KWY90" s="318"/>
      <c r="KWZ90" s="318"/>
      <c r="KXA90" s="318"/>
      <c r="KXB90" s="318"/>
      <c r="KXC90" s="318"/>
      <c r="KXD90" s="318"/>
      <c r="KXE90" s="318"/>
      <c r="KXF90" s="318"/>
      <c r="KXG90" s="318"/>
      <c r="KXH90" s="318"/>
      <c r="KXI90" s="318"/>
      <c r="KXJ90" s="318"/>
      <c r="KXK90" s="318"/>
      <c r="KXL90" s="318"/>
      <c r="KXM90" s="318"/>
      <c r="KXN90" s="318"/>
      <c r="KXO90" s="318"/>
      <c r="KXP90" s="318"/>
      <c r="KXQ90" s="318"/>
      <c r="KXR90" s="318"/>
      <c r="KXS90" s="318"/>
      <c r="KXT90" s="318"/>
      <c r="KXU90" s="318"/>
      <c r="KXV90" s="318"/>
      <c r="KXW90" s="318"/>
      <c r="KXX90" s="318"/>
      <c r="KXY90" s="318"/>
      <c r="KXZ90" s="318"/>
      <c r="KYA90" s="318"/>
      <c r="KYB90" s="318"/>
      <c r="KYC90" s="318"/>
      <c r="KYD90" s="318"/>
      <c r="KYE90" s="318"/>
      <c r="KYF90" s="318"/>
      <c r="KYG90" s="318"/>
      <c r="KYH90" s="318"/>
      <c r="KYI90" s="318"/>
      <c r="KYJ90" s="318"/>
      <c r="KYK90" s="318"/>
      <c r="KYL90" s="318"/>
      <c r="KYM90" s="318"/>
      <c r="KYN90" s="318"/>
      <c r="KYO90" s="318"/>
      <c r="KYP90" s="318"/>
      <c r="KYQ90" s="318"/>
      <c r="KYR90" s="318"/>
      <c r="KYS90" s="318"/>
      <c r="KYT90" s="318"/>
      <c r="KYU90" s="318"/>
      <c r="KYV90" s="318"/>
      <c r="KYW90" s="318"/>
      <c r="KYX90" s="318"/>
      <c r="KYY90" s="318"/>
      <c r="KYZ90" s="318"/>
      <c r="KZA90" s="318"/>
      <c r="KZB90" s="318"/>
      <c r="KZC90" s="318"/>
      <c r="KZD90" s="318"/>
      <c r="KZE90" s="318"/>
      <c r="KZF90" s="318"/>
      <c r="KZG90" s="318"/>
      <c r="KZH90" s="318"/>
      <c r="KZI90" s="318"/>
      <c r="KZJ90" s="318"/>
      <c r="KZK90" s="318"/>
      <c r="KZL90" s="318"/>
      <c r="KZM90" s="318"/>
      <c r="KZN90" s="318"/>
      <c r="KZO90" s="318"/>
      <c r="KZP90" s="318"/>
      <c r="KZQ90" s="318"/>
      <c r="KZR90" s="318"/>
      <c r="KZS90" s="318"/>
      <c r="KZT90" s="318"/>
      <c r="KZU90" s="318"/>
      <c r="KZV90" s="318"/>
      <c r="KZW90" s="318"/>
      <c r="KZX90" s="318"/>
      <c r="KZY90" s="318"/>
      <c r="KZZ90" s="318"/>
      <c r="LAA90" s="318"/>
      <c r="LAB90" s="318"/>
      <c r="LAC90" s="318"/>
      <c r="LAD90" s="318"/>
      <c r="LAE90" s="318"/>
      <c r="LAF90" s="318"/>
      <c r="LAG90" s="318"/>
      <c r="LAH90" s="318"/>
      <c r="LAI90" s="318"/>
      <c r="LAJ90" s="318"/>
      <c r="LAK90" s="318"/>
      <c r="LAL90" s="318"/>
      <c r="LAM90" s="318"/>
      <c r="LAN90" s="318"/>
      <c r="LAO90" s="318"/>
      <c r="LAP90" s="318"/>
      <c r="LAQ90" s="318"/>
      <c r="LAR90" s="318"/>
      <c r="LAS90" s="318"/>
      <c r="LAT90" s="318"/>
      <c r="LAU90" s="318"/>
      <c r="LAV90" s="318"/>
      <c r="LAW90" s="318"/>
      <c r="LAX90" s="318"/>
      <c r="LAY90" s="318"/>
      <c r="LAZ90" s="318"/>
      <c r="LBA90" s="318"/>
      <c r="LBB90" s="318"/>
      <c r="LBC90" s="318"/>
      <c r="LBD90" s="318"/>
      <c r="LBE90" s="318"/>
      <c r="LBF90" s="318"/>
      <c r="LBG90" s="318"/>
      <c r="LBH90" s="318"/>
      <c r="LBI90" s="318"/>
      <c r="LBJ90" s="318"/>
      <c r="LBK90" s="318"/>
      <c r="LBL90" s="318"/>
      <c r="LBM90" s="318"/>
      <c r="LBN90" s="318"/>
      <c r="LBO90" s="318"/>
      <c r="LBP90" s="318"/>
      <c r="LBQ90" s="318"/>
      <c r="LBR90" s="318"/>
      <c r="LBS90" s="318"/>
      <c r="LBT90" s="318"/>
      <c r="LBU90" s="318"/>
      <c r="LBV90" s="318"/>
      <c r="LBW90" s="318"/>
      <c r="LBX90" s="318"/>
      <c r="LBY90" s="318"/>
      <c r="LBZ90" s="318"/>
      <c r="LCA90" s="318"/>
      <c r="LCB90" s="318"/>
      <c r="LCC90" s="318"/>
      <c r="LCD90" s="318"/>
      <c r="LCE90" s="318"/>
      <c r="LCF90" s="318"/>
      <c r="LCG90" s="318"/>
      <c r="LCH90" s="318"/>
      <c r="LCI90" s="318"/>
      <c r="LCJ90" s="318"/>
      <c r="LCK90" s="318"/>
      <c r="LCL90" s="318"/>
      <c r="LCM90" s="318"/>
      <c r="LCN90" s="318"/>
      <c r="LCO90" s="318"/>
      <c r="LCP90" s="318"/>
      <c r="LCQ90" s="318"/>
      <c r="LCR90" s="318"/>
      <c r="LCS90" s="318"/>
      <c r="LCT90" s="318"/>
      <c r="LCU90" s="318"/>
      <c r="LCV90" s="318"/>
      <c r="LCW90" s="318"/>
      <c r="LCX90" s="318"/>
      <c r="LCY90" s="318"/>
      <c r="LCZ90" s="318"/>
      <c r="LDA90" s="318"/>
      <c r="LDB90" s="318"/>
      <c r="LDC90" s="318"/>
      <c r="LDD90" s="318"/>
      <c r="LDE90" s="318"/>
      <c r="LDF90" s="318"/>
      <c r="LDG90" s="318"/>
      <c r="LDH90" s="318"/>
      <c r="LDI90" s="318"/>
      <c r="LDJ90" s="318"/>
      <c r="LDK90" s="318"/>
      <c r="LDL90" s="318"/>
      <c r="LDM90" s="318"/>
      <c r="LDN90" s="318"/>
      <c r="LDO90" s="318"/>
      <c r="LDP90" s="318"/>
      <c r="LDQ90" s="318"/>
      <c r="LDR90" s="318"/>
      <c r="LDS90" s="318"/>
      <c r="LDT90" s="318"/>
      <c r="LDU90" s="318"/>
      <c r="LDV90" s="318"/>
      <c r="LDW90" s="318"/>
      <c r="LDX90" s="318"/>
      <c r="LDY90" s="318"/>
      <c r="LDZ90" s="318"/>
      <c r="LEA90" s="318"/>
      <c r="LEB90" s="318"/>
      <c r="LEC90" s="318"/>
      <c r="LED90" s="318"/>
      <c r="LEE90" s="318"/>
      <c r="LEF90" s="318"/>
      <c r="LEG90" s="318"/>
      <c r="LEH90" s="318"/>
      <c r="LEI90" s="318"/>
      <c r="LEJ90" s="318"/>
      <c r="LEK90" s="318"/>
      <c r="LEL90" s="318"/>
      <c r="LEM90" s="318"/>
      <c r="LEN90" s="318"/>
      <c r="LEO90" s="318"/>
      <c r="LEP90" s="318"/>
      <c r="LEQ90" s="318"/>
      <c r="LER90" s="318"/>
      <c r="LES90" s="318"/>
      <c r="LET90" s="318"/>
      <c r="LEU90" s="318"/>
      <c r="LEV90" s="318"/>
      <c r="LEW90" s="318"/>
      <c r="LEX90" s="318"/>
      <c r="LEY90" s="318"/>
      <c r="LEZ90" s="318"/>
      <c r="LFA90" s="318"/>
      <c r="LFB90" s="318"/>
      <c r="LFC90" s="318"/>
      <c r="LFD90" s="318"/>
      <c r="LFE90" s="318"/>
      <c r="LFF90" s="318"/>
      <c r="LFG90" s="318"/>
      <c r="LFH90" s="318"/>
      <c r="LFI90" s="318"/>
      <c r="LFJ90" s="318"/>
      <c r="LFK90" s="318"/>
      <c r="LFL90" s="318"/>
      <c r="LFM90" s="318"/>
      <c r="LFN90" s="318"/>
      <c r="LFO90" s="318"/>
      <c r="LFP90" s="318"/>
      <c r="LFQ90" s="318"/>
      <c r="LFR90" s="318"/>
      <c r="LFS90" s="318"/>
      <c r="LFT90" s="318"/>
      <c r="LFU90" s="318"/>
      <c r="LFV90" s="318"/>
      <c r="LFW90" s="318"/>
      <c r="LFX90" s="318"/>
      <c r="LFY90" s="318"/>
      <c r="LFZ90" s="318"/>
      <c r="LGA90" s="318"/>
      <c r="LGB90" s="318"/>
      <c r="LGC90" s="318"/>
      <c r="LGD90" s="318"/>
      <c r="LGE90" s="318"/>
      <c r="LGF90" s="318"/>
      <c r="LGG90" s="318"/>
      <c r="LGH90" s="318"/>
      <c r="LGI90" s="318"/>
      <c r="LGJ90" s="318"/>
      <c r="LGK90" s="318"/>
      <c r="LGL90" s="318"/>
      <c r="LGM90" s="318"/>
      <c r="LGN90" s="318"/>
      <c r="LGO90" s="318"/>
      <c r="LGP90" s="318"/>
      <c r="LGQ90" s="318"/>
      <c r="LGR90" s="318"/>
      <c r="LGS90" s="318"/>
      <c r="LGT90" s="318"/>
      <c r="LGU90" s="318"/>
      <c r="LGV90" s="318"/>
      <c r="LGW90" s="318"/>
      <c r="LGX90" s="318"/>
      <c r="LGY90" s="318"/>
      <c r="LGZ90" s="318"/>
      <c r="LHA90" s="318"/>
      <c r="LHB90" s="318"/>
      <c r="LHC90" s="318"/>
      <c r="LHD90" s="318"/>
      <c r="LHE90" s="318"/>
      <c r="LHF90" s="318"/>
      <c r="LHG90" s="318"/>
      <c r="LHH90" s="318"/>
      <c r="LHI90" s="318"/>
      <c r="LHJ90" s="318"/>
      <c r="LHK90" s="318"/>
      <c r="LHL90" s="318"/>
      <c r="LHM90" s="318"/>
      <c r="LHN90" s="318"/>
      <c r="LHO90" s="318"/>
      <c r="LHP90" s="318"/>
      <c r="LHQ90" s="318"/>
      <c r="LHR90" s="318"/>
      <c r="LHS90" s="318"/>
      <c r="LHT90" s="318"/>
      <c r="LHU90" s="318"/>
      <c r="LHV90" s="318"/>
      <c r="LHW90" s="318"/>
      <c r="LHX90" s="318"/>
      <c r="LHY90" s="318"/>
      <c r="LHZ90" s="318"/>
      <c r="LIA90" s="318"/>
      <c r="LIB90" s="318"/>
      <c r="LIC90" s="318"/>
      <c r="LID90" s="318"/>
      <c r="LIE90" s="318"/>
      <c r="LIF90" s="318"/>
      <c r="LIG90" s="318"/>
      <c r="LIH90" s="318"/>
      <c r="LII90" s="318"/>
      <c r="LIJ90" s="318"/>
      <c r="LIK90" s="318"/>
      <c r="LIL90" s="318"/>
      <c r="LIM90" s="318"/>
      <c r="LIN90" s="318"/>
      <c r="LIO90" s="318"/>
      <c r="LIP90" s="318"/>
      <c r="LIQ90" s="318"/>
      <c r="LIR90" s="318"/>
      <c r="LIS90" s="318"/>
      <c r="LIT90" s="318"/>
      <c r="LIU90" s="318"/>
      <c r="LIV90" s="318"/>
      <c r="LIW90" s="318"/>
      <c r="LIX90" s="318"/>
      <c r="LIY90" s="318"/>
      <c r="LIZ90" s="318"/>
      <c r="LJA90" s="318"/>
      <c r="LJB90" s="318"/>
      <c r="LJC90" s="318"/>
      <c r="LJD90" s="318"/>
      <c r="LJE90" s="318"/>
      <c r="LJF90" s="318"/>
      <c r="LJG90" s="318"/>
      <c r="LJH90" s="318"/>
      <c r="LJI90" s="318"/>
      <c r="LJJ90" s="318"/>
      <c r="LJK90" s="318"/>
      <c r="LJL90" s="318"/>
      <c r="LJM90" s="318"/>
      <c r="LJN90" s="318"/>
      <c r="LJO90" s="318"/>
      <c r="LJP90" s="318"/>
      <c r="LJQ90" s="318"/>
      <c r="LJR90" s="318"/>
      <c r="LJS90" s="318"/>
      <c r="LJT90" s="318"/>
      <c r="LJU90" s="318"/>
      <c r="LJV90" s="318"/>
      <c r="LJW90" s="318"/>
      <c r="LJX90" s="318"/>
      <c r="LJY90" s="318"/>
      <c r="LJZ90" s="318"/>
      <c r="LKA90" s="318"/>
      <c r="LKB90" s="318"/>
      <c r="LKC90" s="318"/>
      <c r="LKD90" s="318"/>
      <c r="LKE90" s="318"/>
      <c r="LKF90" s="318"/>
      <c r="LKG90" s="318"/>
      <c r="LKH90" s="318"/>
      <c r="LKI90" s="318"/>
      <c r="LKJ90" s="318"/>
      <c r="LKK90" s="318"/>
      <c r="LKL90" s="318"/>
      <c r="LKM90" s="318"/>
      <c r="LKN90" s="318"/>
      <c r="LKO90" s="318"/>
      <c r="LKP90" s="318"/>
      <c r="LKQ90" s="318"/>
      <c r="LKR90" s="318"/>
      <c r="LKS90" s="318"/>
      <c r="LKT90" s="318"/>
      <c r="LKU90" s="318"/>
      <c r="LKV90" s="318"/>
      <c r="LKW90" s="318"/>
      <c r="LKX90" s="318"/>
      <c r="LKY90" s="318"/>
      <c r="LKZ90" s="318"/>
      <c r="LLA90" s="318"/>
      <c r="LLB90" s="318"/>
      <c r="LLC90" s="318"/>
      <c r="LLD90" s="318"/>
      <c r="LLE90" s="318"/>
      <c r="LLF90" s="318"/>
      <c r="LLG90" s="318"/>
      <c r="LLH90" s="318"/>
      <c r="LLI90" s="318"/>
      <c r="LLJ90" s="318"/>
      <c r="LLK90" s="318"/>
      <c r="LLL90" s="318"/>
      <c r="LLM90" s="318"/>
      <c r="LLN90" s="318"/>
      <c r="LLO90" s="318"/>
      <c r="LLP90" s="318"/>
      <c r="LLQ90" s="318"/>
      <c r="LLR90" s="318"/>
      <c r="LLS90" s="318"/>
      <c r="LLT90" s="318"/>
      <c r="LLU90" s="318"/>
      <c r="LLV90" s="318"/>
      <c r="LLW90" s="318"/>
      <c r="LLX90" s="318"/>
      <c r="LLY90" s="318"/>
      <c r="LLZ90" s="318"/>
      <c r="LMA90" s="318"/>
      <c r="LMB90" s="318"/>
      <c r="LMC90" s="318"/>
      <c r="LMD90" s="318"/>
      <c r="LME90" s="318"/>
      <c r="LMF90" s="318"/>
      <c r="LMG90" s="318"/>
      <c r="LMH90" s="318"/>
      <c r="LMI90" s="318"/>
      <c r="LMJ90" s="318"/>
      <c r="LMK90" s="318"/>
      <c r="LML90" s="318"/>
      <c r="LMM90" s="318"/>
      <c r="LMN90" s="318"/>
      <c r="LMO90" s="318"/>
      <c r="LMP90" s="318"/>
      <c r="LMQ90" s="318"/>
      <c r="LMR90" s="318"/>
      <c r="LMS90" s="318"/>
      <c r="LMT90" s="318"/>
      <c r="LMU90" s="318"/>
      <c r="LMV90" s="318"/>
      <c r="LMW90" s="318"/>
      <c r="LMX90" s="318"/>
      <c r="LMY90" s="318"/>
      <c r="LMZ90" s="318"/>
      <c r="LNA90" s="318"/>
      <c r="LNB90" s="318"/>
      <c r="LNC90" s="318"/>
      <c r="LND90" s="318"/>
      <c r="LNE90" s="318"/>
      <c r="LNF90" s="318"/>
      <c r="LNG90" s="318"/>
      <c r="LNH90" s="318"/>
      <c r="LNI90" s="318"/>
      <c r="LNJ90" s="318"/>
      <c r="LNK90" s="318"/>
      <c r="LNL90" s="318"/>
      <c r="LNM90" s="318"/>
      <c r="LNN90" s="318"/>
      <c r="LNO90" s="318"/>
      <c r="LNP90" s="318"/>
      <c r="LNQ90" s="318"/>
      <c r="LNR90" s="318"/>
      <c r="LNS90" s="318"/>
      <c r="LNT90" s="318"/>
      <c r="LNU90" s="318"/>
      <c r="LNV90" s="318"/>
      <c r="LNW90" s="318"/>
      <c r="LNX90" s="318"/>
      <c r="LNY90" s="318"/>
      <c r="LNZ90" s="318"/>
      <c r="LOA90" s="318"/>
      <c r="LOB90" s="318"/>
      <c r="LOC90" s="318"/>
      <c r="LOD90" s="318"/>
      <c r="LOE90" s="318"/>
      <c r="LOF90" s="318"/>
      <c r="LOG90" s="318"/>
      <c r="LOH90" s="318"/>
      <c r="LOI90" s="318"/>
      <c r="LOJ90" s="318"/>
      <c r="LOK90" s="318"/>
      <c r="LOL90" s="318"/>
      <c r="LOM90" s="318"/>
      <c r="LON90" s="318"/>
      <c r="LOO90" s="318"/>
      <c r="LOP90" s="318"/>
      <c r="LOQ90" s="318"/>
      <c r="LOR90" s="318"/>
      <c r="LOS90" s="318"/>
      <c r="LOT90" s="318"/>
      <c r="LOU90" s="318"/>
      <c r="LOV90" s="318"/>
      <c r="LOW90" s="318"/>
      <c r="LOX90" s="318"/>
      <c r="LOY90" s="318"/>
      <c r="LOZ90" s="318"/>
      <c r="LPA90" s="318"/>
      <c r="LPB90" s="318"/>
      <c r="LPC90" s="318"/>
      <c r="LPD90" s="318"/>
      <c r="LPE90" s="318"/>
      <c r="LPF90" s="318"/>
      <c r="LPG90" s="318"/>
      <c r="LPH90" s="318"/>
      <c r="LPI90" s="318"/>
      <c r="LPJ90" s="318"/>
      <c r="LPK90" s="318"/>
      <c r="LPL90" s="318"/>
      <c r="LPM90" s="318"/>
      <c r="LPN90" s="318"/>
      <c r="LPO90" s="318"/>
      <c r="LPP90" s="318"/>
      <c r="LPQ90" s="318"/>
      <c r="LPR90" s="318"/>
      <c r="LPS90" s="318"/>
      <c r="LPT90" s="318"/>
      <c r="LPU90" s="318"/>
      <c r="LPV90" s="318"/>
      <c r="LPW90" s="318"/>
      <c r="LPX90" s="318"/>
      <c r="LPY90" s="318"/>
      <c r="LPZ90" s="318"/>
      <c r="LQA90" s="318"/>
      <c r="LQB90" s="318"/>
      <c r="LQC90" s="318"/>
      <c r="LQD90" s="318"/>
      <c r="LQE90" s="318"/>
      <c r="LQF90" s="318"/>
      <c r="LQG90" s="318"/>
      <c r="LQH90" s="318"/>
      <c r="LQI90" s="318"/>
      <c r="LQJ90" s="318"/>
      <c r="LQK90" s="318"/>
      <c r="LQL90" s="318"/>
      <c r="LQM90" s="318"/>
      <c r="LQN90" s="318"/>
      <c r="LQO90" s="318"/>
      <c r="LQP90" s="318"/>
      <c r="LQQ90" s="318"/>
      <c r="LQR90" s="318"/>
      <c r="LQS90" s="318"/>
      <c r="LQT90" s="318"/>
      <c r="LQU90" s="318"/>
      <c r="LQV90" s="318"/>
      <c r="LQW90" s="318"/>
      <c r="LQX90" s="318"/>
      <c r="LQY90" s="318"/>
      <c r="LQZ90" s="318"/>
      <c r="LRA90" s="318"/>
      <c r="LRB90" s="318"/>
      <c r="LRC90" s="318"/>
      <c r="LRD90" s="318"/>
      <c r="LRE90" s="318"/>
      <c r="LRF90" s="318"/>
      <c r="LRG90" s="318"/>
      <c r="LRH90" s="318"/>
      <c r="LRI90" s="318"/>
      <c r="LRJ90" s="318"/>
      <c r="LRK90" s="318"/>
      <c r="LRL90" s="318"/>
      <c r="LRM90" s="318"/>
      <c r="LRN90" s="318"/>
      <c r="LRO90" s="318"/>
      <c r="LRP90" s="318"/>
      <c r="LRQ90" s="318"/>
      <c r="LRR90" s="318"/>
      <c r="LRS90" s="318"/>
      <c r="LRT90" s="318"/>
      <c r="LRU90" s="318"/>
      <c r="LRV90" s="318"/>
      <c r="LRW90" s="318"/>
      <c r="LRX90" s="318"/>
      <c r="LRY90" s="318"/>
      <c r="LRZ90" s="318"/>
      <c r="LSA90" s="318"/>
      <c r="LSB90" s="318"/>
      <c r="LSC90" s="318"/>
      <c r="LSD90" s="318"/>
      <c r="LSE90" s="318"/>
      <c r="LSF90" s="318"/>
      <c r="LSG90" s="318"/>
      <c r="LSH90" s="318"/>
      <c r="LSI90" s="318"/>
      <c r="LSJ90" s="318"/>
      <c r="LSK90" s="318"/>
      <c r="LSL90" s="318"/>
      <c r="LSM90" s="318"/>
      <c r="LSN90" s="318"/>
      <c r="LSO90" s="318"/>
      <c r="LSP90" s="318"/>
      <c r="LSQ90" s="318"/>
      <c r="LSR90" s="318"/>
      <c r="LSS90" s="318"/>
      <c r="LST90" s="318"/>
      <c r="LSU90" s="318"/>
      <c r="LSV90" s="318"/>
      <c r="LSW90" s="318"/>
      <c r="LSX90" s="318"/>
      <c r="LSY90" s="318"/>
      <c r="LSZ90" s="318"/>
      <c r="LTA90" s="318"/>
      <c r="LTB90" s="318"/>
      <c r="LTC90" s="318"/>
      <c r="LTD90" s="318"/>
      <c r="LTE90" s="318"/>
      <c r="LTF90" s="318"/>
      <c r="LTG90" s="318"/>
      <c r="LTH90" s="318"/>
      <c r="LTI90" s="318"/>
      <c r="LTJ90" s="318"/>
      <c r="LTK90" s="318"/>
      <c r="LTL90" s="318"/>
      <c r="LTM90" s="318"/>
      <c r="LTN90" s="318"/>
      <c r="LTO90" s="318"/>
      <c r="LTP90" s="318"/>
      <c r="LTQ90" s="318"/>
      <c r="LTR90" s="318"/>
      <c r="LTS90" s="318"/>
      <c r="LTT90" s="318"/>
      <c r="LTU90" s="318"/>
      <c r="LTV90" s="318"/>
      <c r="LTW90" s="318"/>
      <c r="LTX90" s="318"/>
      <c r="LTY90" s="318"/>
      <c r="LTZ90" s="318"/>
      <c r="LUA90" s="318"/>
      <c r="LUB90" s="318"/>
      <c r="LUC90" s="318"/>
      <c r="LUD90" s="318"/>
      <c r="LUE90" s="318"/>
      <c r="LUF90" s="318"/>
      <c r="LUG90" s="318"/>
      <c r="LUH90" s="318"/>
      <c r="LUI90" s="318"/>
      <c r="LUJ90" s="318"/>
      <c r="LUK90" s="318"/>
      <c r="LUL90" s="318"/>
      <c r="LUM90" s="318"/>
      <c r="LUN90" s="318"/>
      <c r="LUO90" s="318"/>
      <c r="LUP90" s="318"/>
      <c r="LUQ90" s="318"/>
      <c r="LUR90" s="318"/>
      <c r="LUS90" s="318"/>
      <c r="LUT90" s="318"/>
      <c r="LUU90" s="318"/>
      <c r="LUV90" s="318"/>
      <c r="LUW90" s="318"/>
      <c r="LUX90" s="318"/>
      <c r="LUY90" s="318"/>
      <c r="LUZ90" s="318"/>
      <c r="LVA90" s="318"/>
      <c r="LVB90" s="318"/>
      <c r="LVC90" s="318"/>
      <c r="LVD90" s="318"/>
      <c r="LVE90" s="318"/>
      <c r="LVF90" s="318"/>
      <c r="LVG90" s="318"/>
      <c r="LVH90" s="318"/>
      <c r="LVI90" s="318"/>
      <c r="LVJ90" s="318"/>
      <c r="LVK90" s="318"/>
      <c r="LVL90" s="318"/>
      <c r="LVM90" s="318"/>
      <c r="LVN90" s="318"/>
      <c r="LVO90" s="318"/>
      <c r="LVP90" s="318"/>
      <c r="LVQ90" s="318"/>
      <c r="LVR90" s="318"/>
      <c r="LVS90" s="318"/>
      <c r="LVT90" s="318"/>
      <c r="LVU90" s="318"/>
      <c r="LVV90" s="318"/>
      <c r="LVW90" s="318"/>
      <c r="LVX90" s="318"/>
      <c r="LVY90" s="318"/>
      <c r="LVZ90" s="318"/>
      <c r="LWA90" s="318"/>
      <c r="LWB90" s="318"/>
      <c r="LWC90" s="318"/>
      <c r="LWD90" s="318"/>
      <c r="LWE90" s="318"/>
      <c r="LWF90" s="318"/>
      <c r="LWG90" s="318"/>
      <c r="LWH90" s="318"/>
      <c r="LWI90" s="318"/>
      <c r="LWJ90" s="318"/>
      <c r="LWK90" s="318"/>
      <c r="LWL90" s="318"/>
      <c r="LWM90" s="318"/>
      <c r="LWN90" s="318"/>
      <c r="LWO90" s="318"/>
      <c r="LWP90" s="318"/>
      <c r="LWQ90" s="318"/>
      <c r="LWR90" s="318"/>
      <c r="LWS90" s="318"/>
      <c r="LWT90" s="318"/>
      <c r="LWU90" s="318"/>
      <c r="LWV90" s="318"/>
      <c r="LWW90" s="318"/>
      <c r="LWX90" s="318"/>
      <c r="LWY90" s="318"/>
      <c r="LWZ90" s="318"/>
      <c r="LXA90" s="318"/>
      <c r="LXB90" s="318"/>
      <c r="LXC90" s="318"/>
      <c r="LXD90" s="318"/>
      <c r="LXE90" s="318"/>
      <c r="LXF90" s="318"/>
      <c r="LXG90" s="318"/>
      <c r="LXH90" s="318"/>
      <c r="LXI90" s="318"/>
      <c r="LXJ90" s="318"/>
      <c r="LXK90" s="318"/>
      <c r="LXL90" s="318"/>
      <c r="LXM90" s="318"/>
      <c r="LXN90" s="318"/>
      <c r="LXO90" s="318"/>
      <c r="LXP90" s="318"/>
      <c r="LXQ90" s="318"/>
      <c r="LXR90" s="318"/>
      <c r="LXS90" s="318"/>
      <c r="LXT90" s="318"/>
      <c r="LXU90" s="318"/>
      <c r="LXV90" s="318"/>
      <c r="LXW90" s="318"/>
      <c r="LXX90" s="318"/>
      <c r="LXY90" s="318"/>
      <c r="LXZ90" s="318"/>
      <c r="LYA90" s="318"/>
      <c r="LYB90" s="318"/>
      <c r="LYC90" s="318"/>
      <c r="LYD90" s="318"/>
      <c r="LYE90" s="318"/>
      <c r="LYF90" s="318"/>
      <c r="LYG90" s="318"/>
      <c r="LYH90" s="318"/>
      <c r="LYI90" s="318"/>
      <c r="LYJ90" s="318"/>
      <c r="LYK90" s="318"/>
      <c r="LYL90" s="318"/>
      <c r="LYM90" s="318"/>
      <c r="LYN90" s="318"/>
      <c r="LYO90" s="318"/>
      <c r="LYP90" s="318"/>
      <c r="LYQ90" s="318"/>
      <c r="LYR90" s="318"/>
      <c r="LYS90" s="318"/>
      <c r="LYT90" s="318"/>
      <c r="LYU90" s="318"/>
      <c r="LYV90" s="318"/>
      <c r="LYW90" s="318"/>
      <c r="LYX90" s="318"/>
      <c r="LYY90" s="318"/>
      <c r="LYZ90" s="318"/>
      <c r="LZA90" s="318"/>
      <c r="LZB90" s="318"/>
      <c r="LZC90" s="318"/>
      <c r="LZD90" s="318"/>
      <c r="LZE90" s="318"/>
      <c r="LZF90" s="318"/>
      <c r="LZG90" s="318"/>
      <c r="LZH90" s="318"/>
      <c r="LZI90" s="318"/>
      <c r="LZJ90" s="318"/>
      <c r="LZK90" s="318"/>
      <c r="LZL90" s="318"/>
      <c r="LZM90" s="318"/>
      <c r="LZN90" s="318"/>
      <c r="LZO90" s="318"/>
      <c r="LZP90" s="318"/>
      <c r="LZQ90" s="318"/>
      <c r="LZR90" s="318"/>
      <c r="LZS90" s="318"/>
      <c r="LZT90" s="318"/>
      <c r="LZU90" s="318"/>
      <c r="LZV90" s="318"/>
      <c r="LZW90" s="318"/>
      <c r="LZX90" s="318"/>
      <c r="LZY90" s="318"/>
      <c r="LZZ90" s="318"/>
      <c r="MAA90" s="318"/>
      <c r="MAB90" s="318"/>
      <c r="MAC90" s="318"/>
      <c r="MAD90" s="318"/>
      <c r="MAE90" s="318"/>
      <c r="MAF90" s="318"/>
      <c r="MAG90" s="318"/>
      <c r="MAH90" s="318"/>
      <c r="MAI90" s="318"/>
      <c r="MAJ90" s="318"/>
      <c r="MAK90" s="318"/>
      <c r="MAL90" s="318"/>
      <c r="MAM90" s="318"/>
      <c r="MAN90" s="318"/>
      <c r="MAO90" s="318"/>
      <c r="MAP90" s="318"/>
      <c r="MAQ90" s="318"/>
      <c r="MAR90" s="318"/>
      <c r="MAS90" s="318"/>
      <c r="MAT90" s="318"/>
      <c r="MAU90" s="318"/>
      <c r="MAV90" s="318"/>
      <c r="MAW90" s="318"/>
      <c r="MAX90" s="318"/>
      <c r="MAY90" s="318"/>
      <c r="MAZ90" s="318"/>
      <c r="MBA90" s="318"/>
      <c r="MBB90" s="318"/>
      <c r="MBC90" s="318"/>
      <c r="MBD90" s="318"/>
      <c r="MBE90" s="318"/>
      <c r="MBF90" s="318"/>
      <c r="MBG90" s="318"/>
      <c r="MBH90" s="318"/>
      <c r="MBI90" s="318"/>
      <c r="MBJ90" s="318"/>
      <c r="MBK90" s="318"/>
      <c r="MBL90" s="318"/>
      <c r="MBM90" s="318"/>
      <c r="MBN90" s="318"/>
      <c r="MBO90" s="318"/>
      <c r="MBP90" s="318"/>
      <c r="MBQ90" s="318"/>
      <c r="MBR90" s="318"/>
      <c r="MBS90" s="318"/>
      <c r="MBT90" s="318"/>
      <c r="MBU90" s="318"/>
      <c r="MBV90" s="318"/>
      <c r="MBW90" s="318"/>
      <c r="MBX90" s="318"/>
      <c r="MBY90" s="318"/>
      <c r="MBZ90" s="318"/>
      <c r="MCA90" s="318"/>
      <c r="MCB90" s="318"/>
      <c r="MCC90" s="318"/>
      <c r="MCD90" s="318"/>
      <c r="MCE90" s="318"/>
      <c r="MCF90" s="318"/>
      <c r="MCG90" s="318"/>
      <c r="MCH90" s="318"/>
      <c r="MCI90" s="318"/>
      <c r="MCJ90" s="318"/>
      <c r="MCK90" s="318"/>
      <c r="MCL90" s="318"/>
      <c r="MCM90" s="318"/>
      <c r="MCN90" s="318"/>
      <c r="MCO90" s="318"/>
      <c r="MCP90" s="318"/>
      <c r="MCQ90" s="318"/>
      <c r="MCR90" s="318"/>
      <c r="MCS90" s="318"/>
      <c r="MCT90" s="318"/>
      <c r="MCU90" s="318"/>
      <c r="MCV90" s="318"/>
      <c r="MCW90" s="318"/>
      <c r="MCX90" s="318"/>
      <c r="MCY90" s="318"/>
      <c r="MCZ90" s="318"/>
      <c r="MDA90" s="318"/>
      <c r="MDB90" s="318"/>
      <c r="MDC90" s="318"/>
      <c r="MDD90" s="318"/>
      <c r="MDE90" s="318"/>
      <c r="MDF90" s="318"/>
      <c r="MDG90" s="318"/>
      <c r="MDH90" s="318"/>
      <c r="MDI90" s="318"/>
      <c r="MDJ90" s="318"/>
      <c r="MDK90" s="318"/>
      <c r="MDL90" s="318"/>
      <c r="MDM90" s="318"/>
      <c r="MDN90" s="318"/>
      <c r="MDO90" s="318"/>
      <c r="MDP90" s="318"/>
      <c r="MDQ90" s="318"/>
      <c r="MDR90" s="318"/>
      <c r="MDS90" s="318"/>
      <c r="MDT90" s="318"/>
      <c r="MDU90" s="318"/>
      <c r="MDV90" s="318"/>
      <c r="MDW90" s="318"/>
      <c r="MDX90" s="318"/>
      <c r="MDY90" s="318"/>
      <c r="MDZ90" s="318"/>
      <c r="MEA90" s="318"/>
      <c r="MEB90" s="318"/>
      <c r="MEC90" s="318"/>
      <c r="MED90" s="318"/>
      <c r="MEE90" s="318"/>
      <c r="MEF90" s="318"/>
      <c r="MEG90" s="318"/>
      <c r="MEH90" s="318"/>
      <c r="MEI90" s="318"/>
      <c r="MEJ90" s="318"/>
      <c r="MEK90" s="318"/>
      <c r="MEL90" s="318"/>
      <c r="MEM90" s="318"/>
      <c r="MEN90" s="318"/>
      <c r="MEO90" s="318"/>
      <c r="MEP90" s="318"/>
      <c r="MEQ90" s="318"/>
      <c r="MER90" s="318"/>
      <c r="MES90" s="318"/>
      <c r="MET90" s="318"/>
      <c r="MEU90" s="318"/>
      <c r="MEV90" s="318"/>
      <c r="MEW90" s="318"/>
      <c r="MEX90" s="318"/>
      <c r="MEY90" s="318"/>
      <c r="MEZ90" s="318"/>
      <c r="MFA90" s="318"/>
      <c r="MFB90" s="318"/>
      <c r="MFC90" s="318"/>
      <c r="MFD90" s="318"/>
      <c r="MFE90" s="318"/>
      <c r="MFF90" s="318"/>
      <c r="MFG90" s="318"/>
      <c r="MFH90" s="318"/>
      <c r="MFI90" s="318"/>
      <c r="MFJ90" s="318"/>
      <c r="MFK90" s="318"/>
      <c r="MFL90" s="318"/>
      <c r="MFM90" s="318"/>
      <c r="MFN90" s="318"/>
      <c r="MFO90" s="318"/>
      <c r="MFP90" s="318"/>
      <c r="MFQ90" s="318"/>
      <c r="MFR90" s="318"/>
      <c r="MFS90" s="318"/>
      <c r="MFT90" s="318"/>
      <c r="MFU90" s="318"/>
      <c r="MFV90" s="318"/>
      <c r="MFW90" s="318"/>
      <c r="MFX90" s="318"/>
      <c r="MFY90" s="318"/>
      <c r="MFZ90" s="318"/>
      <c r="MGA90" s="318"/>
      <c r="MGB90" s="318"/>
      <c r="MGC90" s="318"/>
      <c r="MGD90" s="318"/>
      <c r="MGE90" s="318"/>
      <c r="MGF90" s="318"/>
      <c r="MGG90" s="318"/>
      <c r="MGH90" s="318"/>
      <c r="MGI90" s="318"/>
      <c r="MGJ90" s="318"/>
      <c r="MGK90" s="318"/>
      <c r="MGL90" s="318"/>
      <c r="MGM90" s="318"/>
      <c r="MGN90" s="318"/>
      <c r="MGO90" s="318"/>
      <c r="MGP90" s="318"/>
      <c r="MGQ90" s="318"/>
      <c r="MGR90" s="318"/>
      <c r="MGS90" s="318"/>
      <c r="MGT90" s="318"/>
      <c r="MGU90" s="318"/>
      <c r="MGV90" s="318"/>
      <c r="MGW90" s="318"/>
      <c r="MGX90" s="318"/>
      <c r="MGY90" s="318"/>
      <c r="MGZ90" s="318"/>
      <c r="MHA90" s="318"/>
      <c r="MHB90" s="318"/>
      <c r="MHC90" s="318"/>
      <c r="MHD90" s="318"/>
      <c r="MHE90" s="318"/>
      <c r="MHF90" s="318"/>
      <c r="MHG90" s="318"/>
      <c r="MHH90" s="318"/>
      <c r="MHI90" s="318"/>
      <c r="MHJ90" s="318"/>
      <c r="MHK90" s="318"/>
      <c r="MHL90" s="318"/>
      <c r="MHM90" s="318"/>
      <c r="MHN90" s="318"/>
      <c r="MHO90" s="318"/>
      <c r="MHP90" s="318"/>
      <c r="MHQ90" s="318"/>
      <c r="MHR90" s="318"/>
      <c r="MHS90" s="318"/>
      <c r="MHT90" s="318"/>
      <c r="MHU90" s="318"/>
      <c r="MHV90" s="318"/>
      <c r="MHW90" s="318"/>
      <c r="MHX90" s="318"/>
      <c r="MHY90" s="318"/>
      <c r="MHZ90" s="318"/>
      <c r="MIA90" s="318"/>
      <c r="MIB90" s="318"/>
      <c r="MIC90" s="318"/>
      <c r="MID90" s="318"/>
      <c r="MIE90" s="318"/>
      <c r="MIF90" s="318"/>
      <c r="MIG90" s="318"/>
      <c r="MIH90" s="318"/>
      <c r="MII90" s="318"/>
      <c r="MIJ90" s="318"/>
      <c r="MIK90" s="318"/>
      <c r="MIL90" s="318"/>
      <c r="MIM90" s="318"/>
      <c r="MIN90" s="318"/>
      <c r="MIO90" s="318"/>
      <c r="MIP90" s="318"/>
      <c r="MIQ90" s="318"/>
      <c r="MIR90" s="318"/>
      <c r="MIS90" s="318"/>
      <c r="MIT90" s="318"/>
      <c r="MIU90" s="318"/>
      <c r="MIV90" s="318"/>
      <c r="MIW90" s="318"/>
      <c r="MIX90" s="318"/>
      <c r="MIY90" s="318"/>
      <c r="MIZ90" s="318"/>
      <c r="MJA90" s="318"/>
      <c r="MJB90" s="318"/>
      <c r="MJC90" s="318"/>
      <c r="MJD90" s="318"/>
      <c r="MJE90" s="318"/>
      <c r="MJF90" s="318"/>
      <c r="MJG90" s="318"/>
      <c r="MJH90" s="318"/>
      <c r="MJI90" s="318"/>
      <c r="MJJ90" s="318"/>
      <c r="MJK90" s="318"/>
      <c r="MJL90" s="318"/>
      <c r="MJM90" s="318"/>
      <c r="MJN90" s="318"/>
      <c r="MJO90" s="318"/>
      <c r="MJP90" s="318"/>
      <c r="MJQ90" s="318"/>
      <c r="MJR90" s="318"/>
      <c r="MJS90" s="318"/>
      <c r="MJT90" s="318"/>
      <c r="MJU90" s="318"/>
      <c r="MJV90" s="318"/>
      <c r="MJW90" s="318"/>
      <c r="MJX90" s="318"/>
      <c r="MJY90" s="318"/>
      <c r="MJZ90" s="318"/>
      <c r="MKA90" s="318"/>
      <c r="MKB90" s="318"/>
      <c r="MKC90" s="318"/>
      <c r="MKD90" s="318"/>
      <c r="MKE90" s="318"/>
      <c r="MKF90" s="318"/>
      <c r="MKG90" s="318"/>
      <c r="MKH90" s="318"/>
      <c r="MKI90" s="318"/>
      <c r="MKJ90" s="318"/>
      <c r="MKK90" s="318"/>
      <c r="MKL90" s="318"/>
      <c r="MKM90" s="318"/>
      <c r="MKN90" s="318"/>
      <c r="MKO90" s="318"/>
      <c r="MKP90" s="318"/>
      <c r="MKQ90" s="318"/>
      <c r="MKR90" s="318"/>
      <c r="MKS90" s="318"/>
      <c r="MKT90" s="318"/>
      <c r="MKU90" s="318"/>
      <c r="MKV90" s="318"/>
      <c r="MKW90" s="318"/>
      <c r="MKX90" s="318"/>
      <c r="MKY90" s="318"/>
      <c r="MKZ90" s="318"/>
      <c r="MLA90" s="318"/>
      <c r="MLB90" s="318"/>
      <c r="MLC90" s="318"/>
      <c r="MLD90" s="318"/>
      <c r="MLE90" s="318"/>
      <c r="MLF90" s="318"/>
      <c r="MLG90" s="318"/>
      <c r="MLH90" s="318"/>
      <c r="MLI90" s="318"/>
      <c r="MLJ90" s="318"/>
      <c r="MLK90" s="318"/>
      <c r="MLL90" s="318"/>
      <c r="MLM90" s="318"/>
      <c r="MLN90" s="318"/>
      <c r="MLO90" s="318"/>
      <c r="MLP90" s="318"/>
      <c r="MLQ90" s="318"/>
      <c r="MLR90" s="318"/>
      <c r="MLS90" s="318"/>
      <c r="MLT90" s="318"/>
      <c r="MLU90" s="318"/>
      <c r="MLV90" s="318"/>
      <c r="MLW90" s="318"/>
      <c r="MLX90" s="318"/>
      <c r="MLY90" s="318"/>
      <c r="MLZ90" s="318"/>
      <c r="MMA90" s="318"/>
      <c r="MMB90" s="318"/>
      <c r="MMC90" s="318"/>
      <c r="MMD90" s="318"/>
      <c r="MME90" s="318"/>
      <c r="MMF90" s="318"/>
      <c r="MMG90" s="318"/>
      <c r="MMH90" s="318"/>
      <c r="MMI90" s="318"/>
      <c r="MMJ90" s="318"/>
      <c r="MMK90" s="318"/>
      <c r="MML90" s="318"/>
      <c r="MMM90" s="318"/>
      <c r="MMN90" s="318"/>
      <c r="MMO90" s="318"/>
      <c r="MMP90" s="318"/>
      <c r="MMQ90" s="318"/>
      <c r="MMR90" s="318"/>
      <c r="MMS90" s="318"/>
      <c r="MMT90" s="318"/>
      <c r="MMU90" s="318"/>
      <c r="MMV90" s="318"/>
      <c r="MMW90" s="318"/>
      <c r="MMX90" s="318"/>
      <c r="MMY90" s="318"/>
      <c r="MMZ90" s="318"/>
      <c r="MNA90" s="318"/>
      <c r="MNB90" s="318"/>
      <c r="MNC90" s="318"/>
      <c r="MND90" s="318"/>
      <c r="MNE90" s="318"/>
      <c r="MNF90" s="318"/>
      <c r="MNG90" s="318"/>
      <c r="MNH90" s="318"/>
      <c r="MNI90" s="318"/>
      <c r="MNJ90" s="318"/>
      <c r="MNK90" s="318"/>
      <c r="MNL90" s="318"/>
      <c r="MNM90" s="318"/>
      <c r="MNN90" s="318"/>
      <c r="MNO90" s="318"/>
      <c r="MNP90" s="318"/>
      <c r="MNQ90" s="318"/>
      <c r="MNR90" s="318"/>
      <c r="MNS90" s="318"/>
      <c r="MNT90" s="318"/>
      <c r="MNU90" s="318"/>
      <c r="MNV90" s="318"/>
      <c r="MNW90" s="318"/>
      <c r="MNX90" s="318"/>
      <c r="MNY90" s="318"/>
      <c r="MNZ90" s="318"/>
      <c r="MOA90" s="318"/>
      <c r="MOB90" s="318"/>
      <c r="MOC90" s="318"/>
      <c r="MOD90" s="318"/>
      <c r="MOE90" s="318"/>
      <c r="MOF90" s="318"/>
      <c r="MOG90" s="318"/>
      <c r="MOH90" s="318"/>
      <c r="MOI90" s="318"/>
      <c r="MOJ90" s="318"/>
      <c r="MOK90" s="318"/>
      <c r="MOL90" s="318"/>
      <c r="MOM90" s="318"/>
      <c r="MON90" s="318"/>
      <c r="MOO90" s="318"/>
      <c r="MOP90" s="318"/>
      <c r="MOQ90" s="318"/>
      <c r="MOR90" s="318"/>
      <c r="MOS90" s="318"/>
      <c r="MOT90" s="318"/>
      <c r="MOU90" s="318"/>
      <c r="MOV90" s="318"/>
      <c r="MOW90" s="318"/>
      <c r="MOX90" s="318"/>
      <c r="MOY90" s="318"/>
      <c r="MOZ90" s="318"/>
      <c r="MPA90" s="318"/>
      <c r="MPB90" s="318"/>
      <c r="MPC90" s="318"/>
      <c r="MPD90" s="318"/>
      <c r="MPE90" s="318"/>
      <c r="MPF90" s="318"/>
      <c r="MPG90" s="318"/>
      <c r="MPH90" s="318"/>
      <c r="MPI90" s="318"/>
      <c r="MPJ90" s="318"/>
      <c r="MPK90" s="318"/>
      <c r="MPL90" s="318"/>
      <c r="MPM90" s="318"/>
      <c r="MPN90" s="318"/>
      <c r="MPO90" s="318"/>
      <c r="MPP90" s="318"/>
      <c r="MPQ90" s="318"/>
      <c r="MPR90" s="318"/>
      <c r="MPS90" s="318"/>
      <c r="MPT90" s="318"/>
      <c r="MPU90" s="318"/>
      <c r="MPV90" s="318"/>
      <c r="MPW90" s="318"/>
      <c r="MPX90" s="318"/>
      <c r="MPY90" s="318"/>
      <c r="MPZ90" s="318"/>
      <c r="MQA90" s="318"/>
      <c r="MQB90" s="318"/>
      <c r="MQC90" s="318"/>
      <c r="MQD90" s="318"/>
      <c r="MQE90" s="318"/>
      <c r="MQF90" s="318"/>
      <c r="MQG90" s="318"/>
      <c r="MQH90" s="318"/>
      <c r="MQI90" s="318"/>
      <c r="MQJ90" s="318"/>
      <c r="MQK90" s="318"/>
      <c r="MQL90" s="318"/>
      <c r="MQM90" s="318"/>
      <c r="MQN90" s="318"/>
      <c r="MQO90" s="318"/>
      <c r="MQP90" s="318"/>
      <c r="MQQ90" s="318"/>
      <c r="MQR90" s="318"/>
      <c r="MQS90" s="318"/>
      <c r="MQT90" s="318"/>
      <c r="MQU90" s="318"/>
      <c r="MQV90" s="318"/>
      <c r="MQW90" s="318"/>
      <c r="MQX90" s="318"/>
      <c r="MQY90" s="318"/>
      <c r="MQZ90" s="318"/>
      <c r="MRA90" s="318"/>
      <c r="MRB90" s="318"/>
      <c r="MRC90" s="318"/>
      <c r="MRD90" s="318"/>
      <c r="MRE90" s="318"/>
      <c r="MRF90" s="318"/>
      <c r="MRG90" s="318"/>
      <c r="MRH90" s="318"/>
      <c r="MRI90" s="318"/>
      <c r="MRJ90" s="318"/>
      <c r="MRK90" s="318"/>
      <c r="MRL90" s="318"/>
      <c r="MRM90" s="318"/>
      <c r="MRN90" s="318"/>
      <c r="MRO90" s="318"/>
      <c r="MRP90" s="318"/>
      <c r="MRQ90" s="318"/>
      <c r="MRR90" s="318"/>
      <c r="MRS90" s="318"/>
      <c r="MRT90" s="318"/>
      <c r="MRU90" s="318"/>
      <c r="MRV90" s="318"/>
      <c r="MRW90" s="318"/>
      <c r="MRX90" s="318"/>
      <c r="MRY90" s="318"/>
      <c r="MRZ90" s="318"/>
      <c r="MSA90" s="318"/>
      <c r="MSB90" s="318"/>
      <c r="MSC90" s="318"/>
      <c r="MSD90" s="318"/>
      <c r="MSE90" s="318"/>
      <c r="MSF90" s="318"/>
      <c r="MSG90" s="318"/>
      <c r="MSH90" s="318"/>
      <c r="MSI90" s="318"/>
      <c r="MSJ90" s="318"/>
      <c r="MSK90" s="318"/>
      <c r="MSL90" s="318"/>
      <c r="MSM90" s="318"/>
      <c r="MSN90" s="318"/>
      <c r="MSO90" s="318"/>
      <c r="MSP90" s="318"/>
      <c r="MSQ90" s="318"/>
      <c r="MSR90" s="318"/>
      <c r="MSS90" s="318"/>
      <c r="MST90" s="318"/>
      <c r="MSU90" s="318"/>
      <c r="MSV90" s="318"/>
      <c r="MSW90" s="318"/>
      <c r="MSX90" s="318"/>
      <c r="MSY90" s="318"/>
      <c r="MSZ90" s="318"/>
      <c r="MTA90" s="318"/>
      <c r="MTB90" s="318"/>
      <c r="MTC90" s="318"/>
      <c r="MTD90" s="318"/>
      <c r="MTE90" s="318"/>
      <c r="MTF90" s="318"/>
      <c r="MTG90" s="318"/>
      <c r="MTH90" s="318"/>
      <c r="MTI90" s="318"/>
      <c r="MTJ90" s="318"/>
      <c r="MTK90" s="318"/>
      <c r="MTL90" s="318"/>
      <c r="MTM90" s="318"/>
      <c r="MTN90" s="318"/>
      <c r="MTO90" s="318"/>
      <c r="MTP90" s="318"/>
      <c r="MTQ90" s="318"/>
      <c r="MTR90" s="318"/>
      <c r="MTS90" s="318"/>
      <c r="MTT90" s="318"/>
      <c r="MTU90" s="318"/>
      <c r="MTV90" s="318"/>
      <c r="MTW90" s="318"/>
      <c r="MTX90" s="318"/>
      <c r="MTY90" s="318"/>
      <c r="MTZ90" s="318"/>
      <c r="MUA90" s="318"/>
      <c r="MUB90" s="318"/>
      <c r="MUC90" s="318"/>
      <c r="MUD90" s="318"/>
      <c r="MUE90" s="318"/>
      <c r="MUF90" s="318"/>
      <c r="MUG90" s="318"/>
      <c r="MUH90" s="318"/>
      <c r="MUI90" s="318"/>
      <c r="MUJ90" s="318"/>
      <c r="MUK90" s="318"/>
      <c r="MUL90" s="318"/>
      <c r="MUM90" s="318"/>
      <c r="MUN90" s="318"/>
      <c r="MUO90" s="318"/>
      <c r="MUP90" s="318"/>
      <c r="MUQ90" s="318"/>
      <c r="MUR90" s="318"/>
      <c r="MUS90" s="318"/>
      <c r="MUT90" s="318"/>
      <c r="MUU90" s="318"/>
      <c r="MUV90" s="318"/>
      <c r="MUW90" s="318"/>
      <c r="MUX90" s="318"/>
      <c r="MUY90" s="318"/>
      <c r="MUZ90" s="318"/>
      <c r="MVA90" s="318"/>
      <c r="MVB90" s="318"/>
      <c r="MVC90" s="318"/>
      <c r="MVD90" s="318"/>
      <c r="MVE90" s="318"/>
      <c r="MVF90" s="318"/>
      <c r="MVG90" s="318"/>
      <c r="MVH90" s="318"/>
      <c r="MVI90" s="318"/>
      <c r="MVJ90" s="318"/>
      <c r="MVK90" s="318"/>
      <c r="MVL90" s="318"/>
      <c r="MVM90" s="318"/>
      <c r="MVN90" s="318"/>
      <c r="MVO90" s="318"/>
      <c r="MVP90" s="318"/>
      <c r="MVQ90" s="318"/>
      <c r="MVR90" s="318"/>
      <c r="MVS90" s="318"/>
      <c r="MVT90" s="318"/>
      <c r="MVU90" s="318"/>
      <c r="MVV90" s="318"/>
      <c r="MVW90" s="318"/>
      <c r="MVX90" s="318"/>
      <c r="MVY90" s="318"/>
      <c r="MVZ90" s="318"/>
      <c r="MWA90" s="318"/>
      <c r="MWB90" s="318"/>
      <c r="MWC90" s="318"/>
      <c r="MWD90" s="318"/>
      <c r="MWE90" s="318"/>
      <c r="MWF90" s="318"/>
      <c r="MWG90" s="318"/>
      <c r="MWH90" s="318"/>
      <c r="MWI90" s="318"/>
      <c r="MWJ90" s="318"/>
      <c r="MWK90" s="318"/>
      <c r="MWL90" s="318"/>
      <c r="MWM90" s="318"/>
      <c r="MWN90" s="318"/>
      <c r="MWO90" s="318"/>
      <c r="MWP90" s="318"/>
      <c r="MWQ90" s="318"/>
      <c r="MWR90" s="318"/>
      <c r="MWS90" s="318"/>
      <c r="MWT90" s="318"/>
      <c r="MWU90" s="318"/>
      <c r="MWV90" s="318"/>
      <c r="MWW90" s="318"/>
      <c r="MWX90" s="318"/>
      <c r="MWY90" s="318"/>
      <c r="MWZ90" s="318"/>
      <c r="MXA90" s="318"/>
      <c r="MXB90" s="318"/>
      <c r="MXC90" s="318"/>
      <c r="MXD90" s="318"/>
      <c r="MXE90" s="318"/>
      <c r="MXF90" s="318"/>
      <c r="MXG90" s="318"/>
      <c r="MXH90" s="318"/>
      <c r="MXI90" s="318"/>
      <c r="MXJ90" s="318"/>
      <c r="MXK90" s="318"/>
      <c r="MXL90" s="318"/>
      <c r="MXM90" s="318"/>
      <c r="MXN90" s="318"/>
      <c r="MXO90" s="318"/>
      <c r="MXP90" s="318"/>
      <c r="MXQ90" s="318"/>
      <c r="MXR90" s="318"/>
      <c r="MXS90" s="318"/>
      <c r="MXT90" s="318"/>
      <c r="MXU90" s="318"/>
      <c r="MXV90" s="318"/>
      <c r="MXW90" s="318"/>
      <c r="MXX90" s="318"/>
      <c r="MXY90" s="318"/>
      <c r="MXZ90" s="318"/>
      <c r="MYA90" s="318"/>
      <c r="MYB90" s="318"/>
      <c r="MYC90" s="318"/>
      <c r="MYD90" s="318"/>
      <c r="MYE90" s="318"/>
      <c r="MYF90" s="318"/>
      <c r="MYG90" s="318"/>
      <c r="MYH90" s="318"/>
      <c r="MYI90" s="318"/>
      <c r="MYJ90" s="318"/>
      <c r="MYK90" s="318"/>
      <c r="MYL90" s="318"/>
      <c r="MYM90" s="318"/>
      <c r="MYN90" s="318"/>
      <c r="MYO90" s="318"/>
      <c r="MYP90" s="318"/>
      <c r="MYQ90" s="318"/>
      <c r="MYR90" s="318"/>
      <c r="MYS90" s="318"/>
      <c r="MYT90" s="318"/>
      <c r="MYU90" s="318"/>
      <c r="MYV90" s="318"/>
      <c r="MYW90" s="318"/>
      <c r="MYX90" s="318"/>
      <c r="MYY90" s="318"/>
      <c r="MYZ90" s="318"/>
      <c r="MZA90" s="318"/>
      <c r="MZB90" s="318"/>
      <c r="MZC90" s="318"/>
      <c r="MZD90" s="318"/>
      <c r="MZE90" s="318"/>
      <c r="MZF90" s="318"/>
      <c r="MZG90" s="318"/>
      <c r="MZH90" s="318"/>
      <c r="MZI90" s="318"/>
      <c r="MZJ90" s="318"/>
      <c r="MZK90" s="318"/>
      <c r="MZL90" s="318"/>
      <c r="MZM90" s="318"/>
      <c r="MZN90" s="318"/>
      <c r="MZO90" s="318"/>
      <c r="MZP90" s="318"/>
      <c r="MZQ90" s="318"/>
      <c r="MZR90" s="318"/>
      <c r="MZS90" s="318"/>
      <c r="MZT90" s="318"/>
      <c r="MZU90" s="318"/>
      <c r="MZV90" s="318"/>
      <c r="MZW90" s="318"/>
      <c r="MZX90" s="318"/>
      <c r="MZY90" s="318"/>
      <c r="MZZ90" s="318"/>
      <c r="NAA90" s="318"/>
      <c r="NAB90" s="318"/>
      <c r="NAC90" s="318"/>
      <c r="NAD90" s="318"/>
      <c r="NAE90" s="318"/>
      <c r="NAF90" s="318"/>
      <c r="NAG90" s="318"/>
      <c r="NAH90" s="318"/>
      <c r="NAI90" s="318"/>
      <c r="NAJ90" s="318"/>
      <c r="NAK90" s="318"/>
      <c r="NAL90" s="318"/>
      <c r="NAM90" s="318"/>
      <c r="NAN90" s="318"/>
      <c r="NAO90" s="318"/>
      <c r="NAP90" s="318"/>
      <c r="NAQ90" s="318"/>
      <c r="NAR90" s="318"/>
      <c r="NAS90" s="318"/>
      <c r="NAT90" s="318"/>
      <c r="NAU90" s="318"/>
      <c r="NAV90" s="318"/>
      <c r="NAW90" s="318"/>
      <c r="NAX90" s="318"/>
      <c r="NAY90" s="318"/>
      <c r="NAZ90" s="318"/>
      <c r="NBA90" s="318"/>
      <c r="NBB90" s="318"/>
      <c r="NBC90" s="318"/>
      <c r="NBD90" s="318"/>
      <c r="NBE90" s="318"/>
      <c r="NBF90" s="318"/>
      <c r="NBG90" s="318"/>
      <c r="NBH90" s="318"/>
      <c r="NBI90" s="318"/>
      <c r="NBJ90" s="318"/>
      <c r="NBK90" s="318"/>
      <c r="NBL90" s="318"/>
      <c r="NBM90" s="318"/>
      <c r="NBN90" s="318"/>
      <c r="NBO90" s="318"/>
      <c r="NBP90" s="318"/>
      <c r="NBQ90" s="318"/>
      <c r="NBR90" s="318"/>
      <c r="NBS90" s="318"/>
      <c r="NBT90" s="318"/>
      <c r="NBU90" s="318"/>
      <c r="NBV90" s="318"/>
      <c r="NBW90" s="318"/>
      <c r="NBX90" s="318"/>
      <c r="NBY90" s="318"/>
      <c r="NBZ90" s="318"/>
      <c r="NCA90" s="318"/>
      <c r="NCB90" s="318"/>
      <c r="NCC90" s="318"/>
      <c r="NCD90" s="318"/>
      <c r="NCE90" s="318"/>
      <c r="NCF90" s="318"/>
      <c r="NCG90" s="318"/>
      <c r="NCH90" s="318"/>
      <c r="NCI90" s="318"/>
      <c r="NCJ90" s="318"/>
      <c r="NCK90" s="318"/>
      <c r="NCL90" s="318"/>
      <c r="NCM90" s="318"/>
      <c r="NCN90" s="318"/>
      <c r="NCO90" s="318"/>
      <c r="NCP90" s="318"/>
      <c r="NCQ90" s="318"/>
      <c r="NCR90" s="318"/>
      <c r="NCS90" s="318"/>
      <c r="NCT90" s="318"/>
      <c r="NCU90" s="318"/>
      <c r="NCV90" s="318"/>
      <c r="NCW90" s="318"/>
      <c r="NCX90" s="318"/>
      <c r="NCY90" s="318"/>
      <c r="NCZ90" s="318"/>
      <c r="NDA90" s="318"/>
      <c r="NDB90" s="318"/>
      <c r="NDC90" s="318"/>
      <c r="NDD90" s="318"/>
      <c r="NDE90" s="318"/>
      <c r="NDF90" s="318"/>
      <c r="NDG90" s="318"/>
      <c r="NDH90" s="318"/>
      <c r="NDI90" s="318"/>
      <c r="NDJ90" s="318"/>
      <c r="NDK90" s="318"/>
      <c r="NDL90" s="318"/>
      <c r="NDM90" s="318"/>
      <c r="NDN90" s="318"/>
      <c r="NDO90" s="318"/>
      <c r="NDP90" s="318"/>
      <c r="NDQ90" s="318"/>
      <c r="NDR90" s="318"/>
      <c r="NDS90" s="318"/>
      <c r="NDT90" s="318"/>
      <c r="NDU90" s="318"/>
      <c r="NDV90" s="318"/>
      <c r="NDW90" s="318"/>
      <c r="NDX90" s="318"/>
      <c r="NDY90" s="318"/>
      <c r="NDZ90" s="318"/>
      <c r="NEA90" s="318"/>
      <c r="NEB90" s="318"/>
      <c r="NEC90" s="318"/>
      <c r="NED90" s="318"/>
      <c r="NEE90" s="318"/>
      <c r="NEF90" s="318"/>
      <c r="NEG90" s="318"/>
      <c r="NEH90" s="318"/>
      <c r="NEI90" s="318"/>
      <c r="NEJ90" s="318"/>
      <c r="NEK90" s="318"/>
      <c r="NEL90" s="318"/>
      <c r="NEM90" s="318"/>
      <c r="NEN90" s="318"/>
      <c r="NEO90" s="318"/>
      <c r="NEP90" s="318"/>
      <c r="NEQ90" s="318"/>
      <c r="NER90" s="318"/>
      <c r="NES90" s="318"/>
      <c r="NET90" s="318"/>
      <c r="NEU90" s="318"/>
      <c r="NEV90" s="318"/>
      <c r="NEW90" s="318"/>
      <c r="NEX90" s="318"/>
      <c r="NEY90" s="318"/>
      <c r="NEZ90" s="318"/>
      <c r="NFA90" s="318"/>
      <c r="NFB90" s="318"/>
      <c r="NFC90" s="318"/>
      <c r="NFD90" s="318"/>
      <c r="NFE90" s="318"/>
      <c r="NFF90" s="318"/>
      <c r="NFG90" s="318"/>
      <c r="NFH90" s="318"/>
      <c r="NFI90" s="318"/>
      <c r="NFJ90" s="318"/>
      <c r="NFK90" s="318"/>
      <c r="NFL90" s="318"/>
      <c r="NFM90" s="318"/>
      <c r="NFN90" s="318"/>
      <c r="NFO90" s="318"/>
      <c r="NFP90" s="318"/>
      <c r="NFQ90" s="318"/>
      <c r="NFR90" s="318"/>
      <c r="NFS90" s="318"/>
      <c r="NFT90" s="318"/>
      <c r="NFU90" s="318"/>
      <c r="NFV90" s="318"/>
      <c r="NFW90" s="318"/>
      <c r="NFX90" s="318"/>
      <c r="NFY90" s="318"/>
      <c r="NFZ90" s="318"/>
      <c r="NGA90" s="318"/>
      <c r="NGB90" s="318"/>
      <c r="NGC90" s="318"/>
      <c r="NGD90" s="318"/>
      <c r="NGE90" s="318"/>
      <c r="NGF90" s="318"/>
      <c r="NGG90" s="318"/>
      <c r="NGH90" s="318"/>
      <c r="NGI90" s="318"/>
      <c r="NGJ90" s="318"/>
      <c r="NGK90" s="318"/>
      <c r="NGL90" s="318"/>
      <c r="NGM90" s="318"/>
      <c r="NGN90" s="318"/>
      <c r="NGO90" s="318"/>
      <c r="NGP90" s="318"/>
      <c r="NGQ90" s="318"/>
      <c r="NGR90" s="318"/>
      <c r="NGS90" s="318"/>
      <c r="NGT90" s="318"/>
      <c r="NGU90" s="318"/>
      <c r="NGV90" s="318"/>
      <c r="NGW90" s="318"/>
      <c r="NGX90" s="318"/>
      <c r="NGY90" s="318"/>
      <c r="NGZ90" s="318"/>
      <c r="NHA90" s="318"/>
      <c r="NHB90" s="318"/>
      <c r="NHC90" s="318"/>
      <c r="NHD90" s="318"/>
      <c r="NHE90" s="318"/>
      <c r="NHF90" s="318"/>
      <c r="NHG90" s="318"/>
      <c r="NHH90" s="318"/>
      <c r="NHI90" s="318"/>
      <c r="NHJ90" s="318"/>
      <c r="NHK90" s="318"/>
      <c r="NHL90" s="318"/>
      <c r="NHM90" s="318"/>
      <c r="NHN90" s="318"/>
      <c r="NHO90" s="318"/>
      <c r="NHP90" s="318"/>
      <c r="NHQ90" s="318"/>
      <c r="NHR90" s="318"/>
      <c r="NHS90" s="318"/>
      <c r="NHT90" s="318"/>
      <c r="NHU90" s="318"/>
      <c r="NHV90" s="318"/>
      <c r="NHW90" s="318"/>
      <c r="NHX90" s="318"/>
      <c r="NHY90" s="318"/>
      <c r="NHZ90" s="318"/>
      <c r="NIA90" s="318"/>
      <c r="NIB90" s="318"/>
      <c r="NIC90" s="318"/>
      <c r="NID90" s="318"/>
      <c r="NIE90" s="318"/>
      <c r="NIF90" s="318"/>
      <c r="NIG90" s="318"/>
      <c r="NIH90" s="318"/>
      <c r="NII90" s="318"/>
      <c r="NIJ90" s="318"/>
      <c r="NIK90" s="318"/>
      <c r="NIL90" s="318"/>
      <c r="NIM90" s="318"/>
      <c r="NIN90" s="318"/>
      <c r="NIO90" s="318"/>
      <c r="NIP90" s="318"/>
      <c r="NIQ90" s="318"/>
      <c r="NIR90" s="318"/>
      <c r="NIS90" s="318"/>
      <c r="NIT90" s="318"/>
      <c r="NIU90" s="318"/>
      <c r="NIV90" s="318"/>
      <c r="NIW90" s="318"/>
      <c r="NIX90" s="318"/>
      <c r="NIY90" s="318"/>
      <c r="NIZ90" s="318"/>
      <c r="NJA90" s="318"/>
      <c r="NJB90" s="318"/>
      <c r="NJC90" s="318"/>
      <c r="NJD90" s="318"/>
      <c r="NJE90" s="318"/>
      <c r="NJF90" s="318"/>
      <c r="NJG90" s="318"/>
      <c r="NJH90" s="318"/>
      <c r="NJI90" s="318"/>
      <c r="NJJ90" s="318"/>
      <c r="NJK90" s="318"/>
      <c r="NJL90" s="318"/>
      <c r="NJM90" s="318"/>
      <c r="NJN90" s="318"/>
      <c r="NJO90" s="318"/>
      <c r="NJP90" s="318"/>
      <c r="NJQ90" s="318"/>
      <c r="NJR90" s="318"/>
      <c r="NJS90" s="318"/>
      <c r="NJT90" s="318"/>
      <c r="NJU90" s="318"/>
      <c r="NJV90" s="318"/>
      <c r="NJW90" s="318"/>
      <c r="NJX90" s="318"/>
      <c r="NJY90" s="318"/>
      <c r="NJZ90" s="318"/>
      <c r="NKA90" s="318"/>
      <c r="NKB90" s="318"/>
      <c r="NKC90" s="318"/>
      <c r="NKD90" s="318"/>
      <c r="NKE90" s="318"/>
      <c r="NKF90" s="318"/>
      <c r="NKG90" s="318"/>
      <c r="NKH90" s="318"/>
      <c r="NKI90" s="318"/>
      <c r="NKJ90" s="318"/>
      <c r="NKK90" s="318"/>
      <c r="NKL90" s="318"/>
      <c r="NKM90" s="318"/>
      <c r="NKN90" s="318"/>
      <c r="NKO90" s="318"/>
      <c r="NKP90" s="318"/>
      <c r="NKQ90" s="318"/>
      <c r="NKR90" s="318"/>
      <c r="NKS90" s="318"/>
      <c r="NKT90" s="318"/>
      <c r="NKU90" s="318"/>
      <c r="NKV90" s="318"/>
      <c r="NKW90" s="318"/>
      <c r="NKX90" s="318"/>
      <c r="NKY90" s="318"/>
      <c r="NKZ90" s="318"/>
      <c r="NLA90" s="318"/>
      <c r="NLB90" s="318"/>
      <c r="NLC90" s="318"/>
      <c r="NLD90" s="318"/>
      <c r="NLE90" s="318"/>
      <c r="NLF90" s="318"/>
      <c r="NLG90" s="318"/>
      <c r="NLH90" s="318"/>
      <c r="NLI90" s="318"/>
      <c r="NLJ90" s="318"/>
      <c r="NLK90" s="318"/>
      <c r="NLL90" s="318"/>
      <c r="NLM90" s="318"/>
      <c r="NLN90" s="318"/>
      <c r="NLO90" s="318"/>
      <c r="NLP90" s="318"/>
      <c r="NLQ90" s="318"/>
      <c r="NLR90" s="318"/>
      <c r="NLS90" s="318"/>
      <c r="NLT90" s="318"/>
      <c r="NLU90" s="318"/>
      <c r="NLV90" s="318"/>
      <c r="NLW90" s="318"/>
      <c r="NLX90" s="318"/>
      <c r="NLY90" s="318"/>
      <c r="NLZ90" s="318"/>
      <c r="NMA90" s="318"/>
      <c r="NMB90" s="318"/>
      <c r="NMC90" s="318"/>
      <c r="NMD90" s="318"/>
      <c r="NME90" s="318"/>
      <c r="NMF90" s="318"/>
      <c r="NMG90" s="318"/>
      <c r="NMH90" s="318"/>
      <c r="NMI90" s="318"/>
      <c r="NMJ90" s="318"/>
      <c r="NMK90" s="318"/>
      <c r="NML90" s="318"/>
      <c r="NMM90" s="318"/>
      <c r="NMN90" s="318"/>
      <c r="NMO90" s="318"/>
      <c r="NMP90" s="318"/>
      <c r="NMQ90" s="318"/>
      <c r="NMR90" s="318"/>
      <c r="NMS90" s="318"/>
      <c r="NMT90" s="318"/>
      <c r="NMU90" s="318"/>
      <c r="NMV90" s="318"/>
      <c r="NMW90" s="318"/>
      <c r="NMX90" s="318"/>
      <c r="NMY90" s="318"/>
      <c r="NMZ90" s="318"/>
      <c r="NNA90" s="318"/>
      <c r="NNB90" s="318"/>
      <c r="NNC90" s="318"/>
      <c r="NND90" s="318"/>
      <c r="NNE90" s="318"/>
      <c r="NNF90" s="318"/>
      <c r="NNG90" s="318"/>
      <c r="NNH90" s="318"/>
      <c r="NNI90" s="318"/>
      <c r="NNJ90" s="318"/>
      <c r="NNK90" s="318"/>
      <c r="NNL90" s="318"/>
      <c r="NNM90" s="318"/>
      <c r="NNN90" s="318"/>
      <c r="NNO90" s="318"/>
      <c r="NNP90" s="318"/>
      <c r="NNQ90" s="318"/>
      <c r="NNR90" s="318"/>
      <c r="NNS90" s="318"/>
      <c r="NNT90" s="318"/>
      <c r="NNU90" s="318"/>
      <c r="NNV90" s="318"/>
      <c r="NNW90" s="318"/>
      <c r="NNX90" s="318"/>
      <c r="NNY90" s="318"/>
      <c r="NNZ90" s="318"/>
      <c r="NOA90" s="318"/>
      <c r="NOB90" s="318"/>
      <c r="NOC90" s="318"/>
      <c r="NOD90" s="318"/>
      <c r="NOE90" s="318"/>
      <c r="NOF90" s="318"/>
      <c r="NOG90" s="318"/>
      <c r="NOH90" s="318"/>
      <c r="NOI90" s="318"/>
      <c r="NOJ90" s="318"/>
      <c r="NOK90" s="318"/>
      <c r="NOL90" s="318"/>
      <c r="NOM90" s="318"/>
      <c r="NON90" s="318"/>
      <c r="NOO90" s="318"/>
      <c r="NOP90" s="318"/>
      <c r="NOQ90" s="318"/>
      <c r="NOR90" s="318"/>
      <c r="NOS90" s="318"/>
      <c r="NOT90" s="318"/>
      <c r="NOU90" s="318"/>
      <c r="NOV90" s="318"/>
      <c r="NOW90" s="318"/>
      <c r="NOX90" s="318"/>
      <c r="NOY90" s="318"/>
      <c r="NOZ90" s="318"/>
      <c r="NPA90" s="318"/>
      <c r="NPB90" s="318"/>
      <c r="NPC90" s="318"/>
      <c r="NPD90" s="318"/>
      <c r="NPE90" s="318"/>
      <c r="NPF90" s="318"/>
      <c r="NPG90" s="318"/>
      <c r="NPH90" s="318"/>
      <c r="NPI90" s="318"/>
      <c r="NPJ90" s="318"/>
      <c r="NPK90" s="318"/>
      <c r="NPL90" s="318"/>
      <c r="NPM90" s="318"/>
      <c r="NPN90" s="318"/>
      <c r="NPO90" s="318"/>
      <c r="NPP90" s="318"/>
      <c r="NPQ90" s="318"/>
      <c r="NPR90" s="318"/>
      <c r="NPS90" s="318"/>
      <c r="NPT90" s="318"/>
      <c r="NPU90" s="318"/>
      <c r="NPV90" s="318"/>
      <c r="NPW90" s="318"/>
      <c r="NPX90" s="318"/>
      <c r="NPY90" s="318"/>
      <c r="NPZ90" s="318"/>
      <c r="NQA90" s="318"/>
      <c r="NQB90" s="318"/>
      <c r="NQC90" s="318"/>
      <c r="NQD90" s="318"/>
      <c r="NQE90" s="318"/>
      <c r="NQF90" s="318"/>
      <c r="NQG90" s="318"/>
      <c r="NQH90" s="318"/>
      <c r="NQI90" s="318"/>
      <c r="NQJ90" s="318"/>
      <c r="NQK90" s="318"/>
      <c r="NQL90" s="318"/>
      <c r="NQM90" s="318"/>
      <c r="NQN90" s="318"/>
      <c r="NQO90" s="318"/>
      <c r="NQP90" s="318"/>
      <c r="NQQ90" s="318"/>
      <c r="NQR90" s="318"/>
      <c r="NQS90" s="318"/>
      <c r="NQT90" s="318"/>
      <c r="NQU90" s="318"/>
      <c r="NQV90" s="318"/>
      <c r="NQW90" s="318"/>
      <c r="NQX90" s="318"/>
      <c r="NQY90" s="318"/>
      <c r="NQZ90" s="318"/>
      <c r="NRA90" s="318"/>
      <c r="NRB90" s="318"/>
      <c r="NRC90" s="318"/>
      <c r="NRD90" s="318"/>
      <c r="NRE90" s="318"/>
      <c r="NRF90" s="318"/>
      <c r="NRG90" s="318"/>
      <c r="NRH90" s="318"/>
      <c r="NRI90" s="318"/>
      <c r="NRJ90" s="318"/>
      <c r="NRK90" s="318"/>
      <c r="NRL90" s="318"/>
      <c r="NRM90" s="318"/>
      <c r="NRN90" s="318"/>
      <c r="NRO90" s="318"/>
      <c r="NRP90" s="318"/>
      <c r="NRQ90" s="318"/>
      <c r="NRR90" s="318"/>
      <c r="NRS90" s="318"/>
      <c r="NRT90" s="318"/>
      <c r="NRU90" s="318"/>
      <c r="NRV90" s="318"/>
      <c r="NRW90" s="318"/>
      <c r="NRX90" s="318"/>
      <c r="NRY90" s="318"/>
      <c r="NRZ90" s="318"/>
      <c r="NSA90" s="318"/>
      <c r="NSB90" s="318"/>
      <c r="NSC90" s="318"/>
      <c r="NSD90" s="318"/>
      <c r="NSE90" s="318"/>
      <c r="NSF90" s="318"/>
      <c r="NSG90" s="318"/>
      <c r="NSH90" s="318"/>
      <c r="NSI90" s="318"/>
      <c r="NSJ90" s="318"/>
      <c r="NSK90" s="318"/>
      <c r="NSL90" s="318"/>
      <c r="NSM90" s="318"/>
      <c r="NSN90" s="318"/>
      <c r="NSO90" s="318"/>
      <c r="NSP90" s="318"/>
      <c r="NSQ90" s="318"/>
      <c r="NSR90" s="318"/>
      <c r="NSS90" s="318"/>
      <c r="NST90" s="318"/>
      <c r="NSU90" s="318"/>
      <c r="NSV90" s="318"/>
      <c r="NSW90" s="318"/>
      <c r="NSX90" s="318"/>
      <c r="NSY90" s="318"/>
      <c r="NSZ90" s="318"/>
      <c r="NTA90" s="318"/>
      <c r="NTB90" s="318"/>
      <c r="NTC90" s="318"/>
      <c r="NTD90" s="318"/>
      <c r="NTE90" s="318"/>
      <c r="NTF90" s="318"/>
      <c r="NTG90" s="318"/>
      <c r="NTH90" s="318"/>
      <c r="NTI90" s="318"/>
      <c r="NTJ90" s="318"/>
      <c r="NTK90" s="318"/>
      <c r="NTL90" s="318"/>
      <c r="NTM90" s="318"/>
      <c r="NTN90" s="318"/>
      <c r="NTO90" s="318"/>
      <c r="NTP90" s="318"/>
      <c r="NTQ90" s="318"/>
      <c r="NTR90" s="318"/>
      <c r="NTS90" s="318"/>
      <c r="NTT90" s="318"/>
      <c r="NTU90" s="318"/>
      <c r="NTV90" s="318"/>
      <c r="NTW90" s="318"/>
      <c r="NTX90" s="318"/>
      <c r="NTY90" s="318"/>
      <c r="NTZ90" s="318"/>
      <c r="NUA90" s="318"/>
      <c r="NUB90" s="318"/>
      <c r="NUC90" s="318"/>
      <c r="NUD90" s="318"/>
      <c r="NUE90" s="318"/>
      <c r="NUF90" s="318"/>
      <c r="NUG90" s="318"/>
      <c r="NUH90" s="318"/>
      <c r="NUI90" s="318"/>
      <c r="NUJ90" s="318"/>
      <c r="NUK90" s="318"/>
      <c r="NUL90" s="318"/>
      <c r="NUM90" s="318"/>
      <c r="NUN90" s="318"/>
      <c r="NUO90" s="318"/>
      <c r="NUP90" s="318"/>
      <c r="NUQ90" s="318"/>
      <c r="NUR90" s="318"/>
      <c r="NUS90" s="318"/>
      <c r="NUT90" s="318"/>
      <c r="NUU90" s="318"/>
      <c r="NUV90" s="318"/>
      <c r="NUW90" s="318"/>
      <c r="NUX90" s="318"/>
      <c r="NUY90" s="318"/>
      <c r="NUZ90" s="318"/>
      <c r="NVA90" s="318"/>
      <c r="NVB90" s="318"/>
      <c r="NVC90" s="318"/>
      <c r="NVD90" s="318"/>
      <c r="NVE90" s="318"/>
      <c r="NVF90" s="318"/>
      <c r="NVG90" s="318"/>
      <c r="NVH90" s="318"/>
      <c r="NVI90" s="318"/>
      <c r="NVJ90" s="318"/>
      <c r="NVK90" s="318"/>
      <c r="NVL90" s="318"/>
      <c r="NVM90" s="318"/>
      <c r="NVN90" s="318"/>
      <c r="NVO90" s="318"/>
      <c r="NVP90" s="318"/>
      <c r="NVQ90" s="318"/>
      <c r="NVR90" s="318"/>
      <c r="NVS90" s="318"/>
      <c r="NVT90" s="318"/>
      <c r="NVU90" s="318"/>
      <c r="NVV90" s="318"/>
      <c r="NVW90" s="318"/>
      <c r="NVX90" s="318"/>
      <c r="NVY90" s="318"/>
      <c r="NVZ90" s="318"/>
      <c r="NWA90" s="318"/>
      <c r="NWB90" s="318"/>
      <c r="NWC90" s="318"/>
      <c r="NWD90" s="318"/>
      <c r="NWE90" s="318"/>
      <c r="NWF90" s="318"/>
      <c r="NWG90" s="318"/>
      <c r="NWH90" s="318"/>
      <c r="NWI90" s="318"/>
      <c r="NWJ90" s="318"/>
      <c r="NWK90" s="318"/>
      <c r="NWL90" s="318"/>
      <c r="NWM90" s="318"/>
      <c r="NWN90" s="318"/>
      <c r="NWO90" s="318"/>
      <c r="NWP90" s="318"/>
      <c r="NWQ90" s="318"/>
      <c r="NWR90" s="318"/>
      <c r="NWS90" s="318"/>
      <c r="NWT90" s="318"/>
      <c r="NWU90" s="318"/>
      <c r="NWV90" s="318"/>
      <c r="NWW90" s="318"/>
      <c r="NWX90" s="318"/>
      <c r="NWY90" s="318"/>
      <c r="NWZ90" s="318"/>
      <c r="NXA90" s="318"/>
      <c r="NXB90" s="318"/>
      <c r="NXC90" s="318"/>
      <c r="NXD90" s="318"/>
      <c r="NXE90" s="318"/>
      <c r="NXF90" s="318"/>
      <c r="NXG90" s="318"/>
      <c r="NXH90" s="318"/>
      <c r="NXI90" s="318"/>
      <c r="NXJ90" s="318"/>
      <c r="NXK90" s="318"/>
      <c r="NXL90" s="318"/>
      <c r="NXM90" s="318"/>
      <c r="NXN90" s="318"/>
      <c r="NXO90" s="318"/>
      <c r="NXP90" s="318"/>
      <c r="NXQ90" s="318"/>
      <c r="NXR90" s="318"/>
      <c r="NXS90" s="318"/>
      <c r="NXT90" s="318"/>
      <c r="NXU90" s="318"/>
      <c r="NXV90" s="318"/>
      <c r="NXW90" s="318"/>
      <c r="NXX90" s="318"/>
      <c r="NXY90" s="318"/>
      <c r="NXZ90" s="318"/>
      <c r="NYA90" s="318"/>
      <c r="NYB90" s="318"/>
      <c r="NYC90" s="318"/>
      <c r="NYD90" s="318"/>
      <c r="NYE90" s="318"/>
      <c r="NYF90" s="318"/>
      <c r="NYG90" s="318"/>
      <c r="NYH90" s="318"/>
      <c r="NYI90" s="318"/>
      <c r="NYJ90" s="318"/>
      <c r="NYK90" s="318"/>
      <c r="NYL90" s="318"/>
      <c r="NYM90" s="318"/>
      <c r="NYN90" s="318"/>
      <c r="NYO90" s="318"/>
      <c r="NYP90" s="318"/>
      <c r="NYQ90" s="318"/>
      <c r="NYR90" s="318"/>
      <c r="NYS90" s="318"/>
      <c r="NYT90" s="318"/>
      <c r="NYU90" s="318"/>
      <c r="NYV90" s="318"/>
      <c r="NYW90" s="318"/>
      <c r="NYX90" s="318"/>
      <c r="NYY90" s="318"/>
      <c r="NYZ90" s="318"/>
      <c r="NZA90" s="318"/>
      <c r="NZB90" s="318"/>
      <c r="NZC90" s="318"/>
      <c r="NZD90" s="318"/>
      <c r="NZE90" s="318"/>
      <c r="NZF90" s="318"/>
      <c r="NZG90" s="318"/>
      <c r="NZH90" s="318"/>
      <c r="NZI90" s="318"/>
      <c r="NZJ90" s="318"/>
      <c r="NZK90" s="318"/>
      <c r="NZL90" s="318"/>
      <c r="NZM90" s="318"/>
      <c r="NZN90" s="318"/>
      <c r="NZO90" s="318"/>
      <c r="NZP90" s="318"/>
      <c r="NZQ90" s="318"/>
      <c r="NZR90" s="318"/>
      <c r="NZS90" s="318"/>
      <c r="NZT90" s="318"/>
      <c r="NZU90" s="318"/>
      <c r="NZV90" s="318"/>
      <c r="NZW90" s="318"/>
      <c r="NZX90" s="318"/>
      <c r="NZY90" s="318"/>
      <c r="NZZ90" s="318"/>
      <c r="OAA90" s="318"/>
      <c r="OAB90" s="318"/>
      <c r="OAC90" s="318"/>
      <c r="OAD90" s="318"/>
      <c r="OAE90" s="318"/>
      <c r="OAF90" s="318"/>
      <c r="OAG90" s="318"/>
      <c r="OAH90" s="318"/>
      <c r="OAI90" s="318"/>
      <c r="OAJ90" s="318"/>
      <c r="OAK90" s="318"/>
      <c r="OAL90" s="318"/>
      <c r="OAM90" s="318"/>
      <c r="OAN90" s="318"/>
      <c r="OAO90" s="318"/>
      <c r="OAP90" s="318"/>
      <c r="OAQ90" s="318"/>
      <c r="OAR90" s="318"/>
      <c r="OAS90" s="318"/>
      <c r="OAT90" s="318"/>
      <c r="OAU90" s="318"/>
      <c r="OAV90" s="318"/>
      <c r="OAW90" s="318"/>
      <c r="OAX90" s="318"/>
      <c r="OAY90" s="318"/>
      <c r="OAZ90" s="318"/>
      <c r="OBA90" s="318"/>
      <c r="OBB90" s="318"/>
      <c r="OBC90" s="318"/>
      <c r="OBD90" s="318"/>
      <c r="OBE90" s="318"/>
      <c r="OBF90" s="318"/>
      <c r="OBG90" s="318"/>
      <c r="OBH90" s="318"/>
      <c r="OBI90" s="318"/>
      <c r="OBJ90" s="318"/>
      <c r="OBK90" s="318"/>
      <c r="OBL90" s="318"/>
      <c r="OBM90" s="318"/>
      <c r="OBN90" s="318"/>
      <c r="OBO90" s="318"/>
      <c r="OBP90" s="318"/>
      <c r="OBQ90" s="318"/>
      <c r="OBR90" s="318"/>
      <c r="OBS90" s="318"/>
      <c r="OBT90" s="318"/>
      <c r="OBU90" s="318"/>
      <c r="OBV90" s="318"/>
      <c r="OBW90" s="318"/>
      <c r="OBX90" s="318"/>
      <c r="OBY90" s="318"/>
      <c r="OBZ90" s="318"/>
      <c r="OCA90" s="318"/>
      <c r="OCB90" s="318"/>
      <c r="OCC90" s="318"/>
      <c r="OCD90" s="318"/>
      <c r="OCE90" s="318"/>
      <c r="OCF90" s="318"/>
      <c r="OCG90" s="318"/>
      <c r="OCH90" s="318"/>
      <c r="OCI90" s="318"/>
      <c r="OCJ90" s="318"/>
      <c r="OCK90" s="318"/>
      <c r="OCL90" s="318"/>
      <c r="OCM90" s="318"/>
      <c r="OCN90" s="318"/>
      <c r="OCO90" s="318"/>
      <c r="OCP90" s="318"/>
      <c r="OCQ90" s="318"/>
      <c r="OCR90" s="318"/>
      <c r="OCS90" s="318"/>
      <c r="OCT90" s="318"/>
      <c r="OCU90" s="318"/>
      <c r="OCV90" s="318"/>
      <c r="OCW90" s="318"/>
      <c r="OCX90" s="318"/>
      <c r="OCY90" s="318"/>
      <c r="OCZ90" s="318"/>
      <c r="ODA90" s="318"/>
      <c r="ODB90" s="318"/>
      <c r="ODC90" s="318"/>
      <c r="ODD90" s="318"/>
      <c r="ODE90" s="318"/>
      <c r="ODF90" s="318"/>
      <c r="ODG90" s="318"/>
      <c r="ODH90" s="318"/>
      <c r="ODI90" s="318"/>
      <c r="ODJ90" s="318"/>
      <c r="ODK90" s="318"/>
      <c r="ODL90" s="318"/>
      <c r="ODM90" s="318"/>
      <c r="ODN90" s="318"/>
      <c r="ODO90" s="318"/>
      <c r="ODP90" s="318"/>
      <c r="ODQ90" s="318"/>
      <c r="ODR90" s="318"/>
      <c r="ODS90" s="318"/>
      <c r="ODT90" s="318"/>
      <c r="ODU90" s="318"/>
      <c r="ODV90" s="318"/>
      <c r="ODW90" s="318"/>
      <c r="ODX90" s="318"/>
      <c r="ODY90" s="318"/>
      <c r="ODZ90" s="318"/>
      <c r="OEA90" s="318"/>
      <c r="OEB90" s="318"/>
      <c r="OEC90" s="318"/>
      <c r="OED90" s="318"/>
      <c r="OEE90" s="318"/>
      <c r="OEF90" s="318"/>
      <c r="OEG90" s="318"/>
      <c r="OEH90" s="318"/>
      <c r="OEI90" s="318"/>
      <c r="OEJ90" s="318"/>
      <c r="OEK90" s="318"/>
      <c r="OEL90" s="318"/>
      <c r="OEM90" s="318"/>
      <c r="OEN90" s="318"/>
      <c r="OEO90" s="318"/>
      <c r="OEP90" s="318"/>
      <c r="OEQ90" s="318"/>
      <c r="OER90" s="318"/>
      <c r="OES90" s="318"/>
      <c r="OET90" s="318"/>
      <c r="OEU90" s="318"/>
      <c r="OEV90" s="318"/>
      <c r="OEW90" s="318"/>
      <c r="OEX90" s="318"/>
      <c r="OEY90" s="318"/>
      <c r="OEZ90" s="318"/>
      <c r="OFA90" s="318"/>
      <c r="OFB90" s="318"/>
      <c r="OFC90" s="318"/>
      <c r="OFD90" s="318"/>
      <c r="OFE90" s="318"/>
      <c r="OFF90" s="318"/>
      <c r="OFG90" s="318"/>
      <c r="OFH90" s="318"/>
      <c r="OFI90" s="318"/>
      <c r="OFJ90" s="318"/>
      <c r="OFK90" s="318"/>
      <c r="OFL90" s="318"/>
      <c r="OFM90" s="318"/>
      <c r="OFN90" s="318"/>
      <c r="OFO90" s="318"/>
      <c r="OFP90" s="318"/>
      <c r="OFQ90" s="318"/>
      <c r="OFR90" s="318"/>
      <c r="OFS90" s="318"/>
      <c r="OFT90" s="318"/>
      <c r="OFU90" s="318"/>
      <c r="OFV90" s="318"/>
      <c r="OFW90" s="318"/>
      <c r="OFX90" s="318"/>
      <c r="OFY90" s="318"/>
      <c r="OFZ90" s="318"/>
      <c r="OGA90" s="318"/>
      <c r="OGB90" s="318"/>
      <c r="OGC90" s="318"/>
      <c r="OGD90" s="318"/>
      <c r="OGE90" s="318"/>
      <c r="OGF90" s="318"/>
      <c r="OGG90" s="318"/>
      <c r="OGH90" s="318"/>
      <c r="OGI90" s="318"/>
      <c r="OGJ90" s="318"/>
      <c r="OGK90" s="318"/>
      <c r="OGL90" s="318"/>
      <c r="OGM90" s="318"/>
      <c r="OGN90" s="318"/>
      <c r="OGO90" s="318"/>
      <c r="OGP90" s="318"/>
      <c r="OGQ90" s="318"/>
      <c r="OGR90" s="318"/>
      <c r="OGS90" s="318"/>
      <c r="OGT90" s="318"/>
      <c r="OGU90" s="318"/>
      <c r="OGV90" s="318"/>
      <c r="OGW90" s="318"/>
      <c r="OGX90" s="318"/>
      <c r="OGY90" s="318"/>
      <c r="OGZ90" s="318"/>
      <c r="OHA90" s="318"/>
      <c r="OHB90" s="318"/>
      <c r="OHC90" s="318"/>
      <c r="OHD90" s="318"/>
      <c r="OHE90" s="318"/>
      <c r="OHF90" s="318"/>
      <c r="OHG90" s="318"/>
      <c r="OHH90" s="318"/>
      <c r="OHI90" s="318"/>
      <c r="OHJ90" s="318"/>
      <c r="OHK90" s="318"/>
      <c r="OHL90" s="318"/>
      <c r="OHM90" s="318"/>
      <c r="OHN90" s="318"/>
      <c r="OHO90" s="318"/>
      <c r="OHP90" s="318"/>
      <c r="OHQ90" s="318"/>
      <c r="OHR90" s="318"/>
      <c r="OHS90" s="318"/>
      <c r="OHT90" s="318"/>
      <c r="OHU90" s="318"/>
      <c r="OHV90" s="318"/>
      <c r="OHW90" s="318"/>
      <c r="OHX90" s="318"/>
      <c r="OHY90" s="318"/>
      <c r="OHZ90" s="318"/>
      <c r="OIA90" s="318"/>
      <c r="OIB90" s="318"/>
      <c r="OIC90" s="318"/>
      <c r="OID90" s="318"/>
      <c r="OIE90" s="318"/>
      <c r="OIF90" s="318"/>
      <c r="OIG90" s="318"/>
      <c r="OIH90" s="318"/>
      <c r="OII90" s="318"/>
      <c r="OIJ90" s="318"/>
      <c r="OIK90" s="318"/>
      <c r="OIL90" s="318"/>
      <c r="OIM90" s="318"/>
      <c r="OIN90" s="318"/>
      <c r="OIO90" s="318"/>
      <c r="OIP90" s="318"/>
      <c r="OIQ90" s="318"/>
      <c r="OIR90" s="318"/>
      <c r="OIS90" s="318"/>
      <c r="OIT90" s="318"/>
      <c r="OIU90" s="318"/>
      <c r="OIV90" s="318"/>
      <c r="OIW90" s="318"/>
      <c r="OIX90" s="318"/>
      <c r="OIY90" s="318"/>
      <c r="OIZ90" s="318"/>
      <c r="OJA90" s="318"/>
      <c r="OJB90" s="318"/>
      <c r="OJC90" s="318"/>
      <c r="OJD90" s="318"/>
      <c r="OJE90" s="318"/>
      <c r="OJF90" s="318"/>
      <c r="OJG90" s="318"/>
      <c r="OJH90" s="318"/>
      <c r="OJI90" s="318"/>
      <c r="OJJ90" s="318"/>
      <c r="OJK90" s="318"/>
      <c r="OJL90" s="318"/>
      <c r="OJM90" s="318"/>
      <c r="OJN90" s="318"/>
      <c r="OJO90" s="318"/>
      <c r="OJP90" s="318"/>
      <c r="OJQ90" s="318"/>
      <c r="OJR90" s="318"/>
      <c r="OJS90" s="318"/>
      <c r="OJT90" s="318"/>
      <c r="OJU90" s="318"/>
      <c r="OJV90" s="318"/>
      <c r="OJW90" s="318"/>
      <c r="OJX90" s="318"/>
      <c r="OJY90" s="318"/>
      <c r="OJZ90" s="318"/>
      <c r="OKA90" s="318"/>
      <c r="OKB90" s="318"/>
      <c r="OKC90" s="318"/>
      <c r="OKD90" s="318"/>
      <c r="OKE90" s="318"/>
      <c r="OKF90" s="318"/>
      <c r="OKG90" s="318"/>
      <c r="OKH90" s="318"/>
      <c r="OKI90" s="318"/>
      <c r="OKJ90" s="318"/>
      <c r="OKK90" s="318"/>
      <c r="OKL90" s="318"/>
      <c r="OKM90" s="318"/>
      <c r="OKN90" s="318"/>
      <c r="OKO90" s="318"/>
      <c r="OKP90" s="318"/>
      <c r="OKQ90" s="318"/>
      <c r="OKR90" s="318"/>
      <c r="OKS90" s="318"/>
      <c r="OKT90" s="318"/>
      <c r="OKU90" s="318"/>
      <c r="OKV90" s="318"/>
      <c r="OKW90" s="318"/>
      <c r="OKX90" s="318"/>
      <c r="OKY90" s="318"/>
      <c r="OKZ90" s="318"/>
      <c r="OLA90" s="318"/>
      <c r="OLB90" s="318"/>
      <c r="OLC90" s="318"/>
      <c r="OLD90" s="318"/>
      <c r="OLE90" s="318"/>
      <c r="OLF90" s="318"/>
      <c r="OLG90" s="318"/>
      <c r="OLH90" s="318"/>
      <c r="OLI90" s="318"/>
      <c r="OLJ90" s="318"/>
      <c r="OLK90" s="318"/>
      <c r="OLL90" s="318"/>
      <c r="OLM90" s="318"/>
      <c r="OLN90" s="318"/>
      <c r="OLO90" s="318"/>
      <c r="OLP90" s="318"/>
      <c r="OLQ90" s="318"/>
      <c r="OLR90" s="318"/>
      <c r="OLS90" s="318"/>
      <c r="OLT90" s="318"/>
      <c r="OLU90" s="318"/>
      <c r="OLV90" s="318"/>
      <c r="OLW90" s="318"/>
      <c r="OLX90" s="318"/>
      <c r="OLY90" s="318"/>
      <c r="OLZ90" s="318"/>
      <c r="OMA90" s="318"/>
      <c r="OMB90" s="318"/>
      <c r="OMC90" s="318"/>
      <c r="OMD90" s="318"/>
      <c r="OME90" s="318"/>
      <c r="OMF90" s="318"/>
      <c r="OMG90" s="318"/>
      <c r="OMH90" s="318"/>
      <c r="OMI90" s="318"/>
      <c r="OMJ90" s="318"/>
      <c r="OMK90" s="318"/>
      <c r="OML90" s="318"/>
      <c r="OMM90" s="318"/>
      <c r="OMN90" s="318"/>
      <c r="OMO90" s="318"/>
      <c r="OMP90" s="318"/>
      <c r="OMQ90" s="318"/>
      <c r="OMR90" s="318"/>
      <c r="OMS90" s="318"/>
      <c r="OMT90" s="318"/>
      <c r="OMU90" s="318"/>
      <c r="OMV90" s="318"/>
      <c r="OMW90" s="318"/>
      <c r="OMX90" s="318"/>
      <c r="OMY90" s="318"/>
      <c r="OMZ90" s="318"/>
      <c r="ONA90" s="318"/>
      <c r="ONB90" s="318"/>
      <c r="ONC90" s="318"/>
      <c r="OND90" s="318"/>
      <c r="ONE90" s="318"/>
      <c r="ONF90" s="318"/>
      <c r="ONG90" s="318"/>
      <c r="ONH90" s="318"/>
      <c r="ONI90" s="318"/>
      <c r="ONJ90" s="318"/>
      <c r="ONK90" s="318"/>
      <c r="ONL90" s="318"/>
      <c r="ONM90" s="318"/>
      <c r="ONN90" s="318"/>
      <c r="ONO90" s="318"/>
      <c r="ONP90" s="318"/>
      <c r="ONQ90" s="318"/>
      <c r="ONR90" s="318"/>
      <c r="ONS90" s="318"/>
      <c r="ONT90" s="318"/>
      <c r="ONU90" s="318"/>
      <c r="ONV90" s="318"/>
      <c r="ONW90" s="318"/>
      <c r="ONX90" s="318"/>
      <c r="ONY90" s="318"/>
      <c r="ONZ90" s="318"/>
      <c r="OOA90" s="318"/>
      <c r="OOB90" s="318"/>
      <c r="OOC90" s="318"/>
      <c r="OOD90" s="318"/>
      <c r="OOE90" s="318"/>
      <c r="OOF90" s="318"/>
      <c r="OOG90" s="318"/>
      <c r="OOH90" s="318"/>
      <c r="OOI90" s="318"/>
      <c r="OOJ90" s="318"/>
      <c r="OOK90" s="318"/>
      <c r="OOL90" s="318"/>
      <c r="OOM90" s="318"/>
      <c r="OON90" s="318"/>
      <c r="OOO90" s="318"/>
      <c r="OOP90" s="318"/>
      <c r="OOQ90" s="318"/>
      <c r="OOR90" s="318"/>
      <c r="OOS90" s="318"/>
      <c r="OOT90" s="318"/>
      <c r="OOU90" s="318"/>
      <c r="OOV90" s="318"/>
      <c r="OOW90" s="318"/>
      <c r="OOX90" s="318"/>
      <c r="OOY90" s="318"/>
      <c r="OOZ90" s="318"/>
      <c r="OPA90" s="318"/>
      <c r="OPB90" s="318"/>
      <c r="OPC90" s="318"/>
      <c r="OPD90" s="318"/>
      <c r="OPE90" s="318"/>
      <c r="OPF90" s="318"/>
      <c r="OPG90" s="318"/>
      <c r="OPH90" s="318"/>
      <c r="OPI90" s="318"/>
      <c r="OPJ90" s="318"/>
      <c r="OPK90" s="318"/>
      <c r="OPL90" s="318"/>
      <c r="OPM90" s="318"/>
      <c r="OPN90" s="318"/>
      <c r="OPO90" s="318"/>
      <c r="OPP90" s="318"/>
      <c r="OPQ90" s="318"/>
      <c r="OPR90" s="318"/>
      <c r="OPS90" s="318"/>
      <c r="OPT90" s="318"/>
      <c r="OPU90" s="318"/>
      <c r="OPV90" s="318"/>
      <c r="OPW90" s="318"/>
      <c r="OPX90" s="318"/>
      <c r="OPY90" s="318"/>
      <c r="OPZ90" s="318"/>
      <c r="OQA90" s="318"/>
      <c r="OQB90" s="318"/>
      <c r="OQC90" s="318"/>
      <c r="OQD90" s="318"/>
      <c r="OQE90" s="318"/>
      <c r="OQF90" s="318"/>
      <c r="OQG90" s="318"/>
      <c r="OQH90" s="318"/>
      <c r="OQI90" s="318"/>
      <c r="OQJ90" s="318"/>
      <c r="OQK90" s="318"/>
      <c r="OQL90" s="318"/>
      <c r="OQM90" s="318"/>
      <c r="OQN90" s="318"/>
      <c r="OQO90" s="318"/>
      <c r="OQP90" s="318"/>
      <c r="OQQ90" s="318"/>
      <c r="OQR90" s="318"/>
      <c r="OQS90" s="318"/>
      <c r="OQT90" s="318"/>
      <c r="OQU90" s="318"/>
      <c r="OQV90" s="318"/>
      <c r="OQW90" s="318"/>
      <c r="OQX90" s="318"/>
      <c r="OQY90" s="318"/>
      <c r="OQZ90" s="318"/>
      <c r="ORA90" s="318"/>
      <c r="ORB90" s="318"/>
      <c r="ORC90" s="318"/>
      <c r="ORD90" s="318"/>
      <c r="ORE90" s="318"/>
      <c r="ORF90" s="318"/>
      <c r="ORG90" s="318"/>
      <c r="ORH90" s="318"/>
      <c r="ORI90" s="318"/>
      <c r="ORJ90" s="318"/>
      <c r="ORK90" s="318"/>
      <c r="ORL90" s="318"/>
      <c r="ORM90" s="318"/>
      <c r="ORN90" s="318"/>
      <c r="ORO90" s="318"/>
      <c r="ORP90" s="318"/>
      <c r="ORQ90" s="318"/>
      <c r="ORR90" s="318"/>
      <c r="ORS90" s="318"/>
      <c r="ORT90" s="318"/>
      <c r="ORU90" s="318"/>
      <c r="ORV90" s="318"/>
      <c r="ORW90" s="318"/>
      <c r="ORX90" s="318"/>
      <c r="ORY90" s="318"/>
      <c r="ORZ90" s="318"/>
      <c r="OSA90" s="318"/>
      <c r="OSB90" s="318"/>
      <c r="OSC90" s="318"/>
      <c r="OSD90" s="318"/>
      <c r="OSE90" s="318"/>
      <c r="OSF90" s="318"/>
      <c r="OSG90" s="318"/>
      <c r="OSH90" s="318"/>
      <c r="OSI90" s="318"/>
      <c r="OSJ90" s="318"/>
      <c r="OSK90" s="318"/>
      <c r="OSL90" s="318"/>
      <c r="OSM90" s="318"/>
      <c r="OSN90" s="318"/>
      <c r="OSO90" s="318"/>
      <c r="OSP90" s="318"/>
      <c r="OSQ90" s="318"/>
      <c r="OSR90" s="318"/>
      <c r="OSS90" s="318"/>
      <c r="OST90" s="318"/>
      <c r="OSU90" s="318"/>
      <c r="OSV90" s="318"/>
      <c r="OSW90" s="318"/>
      <c r="OSX90" s="318"/>
      <c r="OSY90" s="318"/>
      <c r="OSZ90" s="318"/>
      <c r="OTA90" s="318"/>
      <c r="OTB90" s="318"/>
      <c r="OTC90" s="318"/>
      <c r="OTD90" s="318"/>
      <c r="OTE90" s="318"/>
      <c r="OTF90" s="318"/>
      <c r="OTG90" s="318"/>
      <c r="OTH90" s="318"/>
      <c r="OTI90" s="318"/>
      <c r="OTJ90" s="318"/>
      <c r="OTK90" s="318"/>
      <c r="OTL90" s="318"/>
      <c r="OTM90" s="318"/>
      <c r="OTN90" s="318"/>
      <c r="OTO90" s="318"/>
      <c r="OTP90" s="318"/>
      <c r="OTQ90" s="318"/>
      <c r="OTR90" s="318"/>
      <c r="OTS90" s="318"/>
      <c r="OTT90" s="318"/>
      <c r="OTU90" s="318"/>
      <c r="OTV90" s="318"/>
      <c r="OTW90" s="318"/>
      <c r="OTX90" s="318"/>
      <c r="OTY90" s="318"/>
      <c r="OTZ90" s="318"/>
      <c r="OUA90" s="318"/>
      <c r="OUB90" s="318"/>
      <c r="OUC90" s="318"/>
      <c r="OUD90" s="318"/>
      <c r="OUE90" s="318"/>
      <c r="OUF90" s="318"/>
      <c r="OUG90" s="318"/>
      <c r="OUH90" s="318"/>
      <c r="OUI90" s="318"/>
      <c r="OUJ90" s="318"/>
      <c r="OUK90" s="318"/>
      <c r="OUL90" s="318"/>
      <c r="OUM90" s="318"/>
      <c r="OUN90" s="318"/>
      <c r="OUO90" s="318"/>
      <c r="OUP90" s="318"/>
      <c r="OUQ90" s="318"/>
      <c r="OUR90" s="318"/>
      <c r="OUS90" s="318"/>
      <c r="OUT90" s="318"/>
      <c r="OUU90" s="318"/>
      <c r="OUV90" s="318"/>
      <c r="OUW90" s="318"/>
      <c r="OUX90" s="318"/>
      <c r="OUY90" s="318"/>
      <c r="OUZ90" s="318"/>
      <c r="OVA90" s="318"/>
      <c r="OVB90" s="318"/>
      <c r="OVC90" s="318"/>
      <c r="OVD90" s="318"/>
      <c r="OVE90" s="318"/>
      <c r="OVF90" s="318"/>
      <c r="OVG90" s="318"/>
      <c r="OVH90" s="318"/>
      <c r="OVI90" s="318"/>
      <c r="OVJ90" s="318"/>
      <c r="OVK90" s="318"/>
      <c r="OVL90" s="318"/>
      <c r="OVM90" s="318"/>
      <c r="OVN90" s="318"/>
      <c r="OVO90" s="318"/>
      <c r="OVP90" s="318"/>
      <c r="OVQ90" s="318"/>
      <c r="OVR90" s="318"/>
      <c r="OVS90" s="318"/>
      <c r="OVT90" s="318"/>
      <c r="OVU90" s="318"/>
      <c r="OVV90" s="318"/>
      <c r="OVW90" s="318"/>
      <c r="OVX90" s="318"/>
      <c r="OVY90" s="318"/>
      <c r="OVZ90" s="318"/>
      <c r="OWA90" s="318"/>
      <c r="OWB90" s="318"/>
      <c r="OWC90" s="318"/>
      <c r="OWD90" s="318"/>
      <c r="OWE90" s="318"/>
      <c r="OWF90" s="318"/>
      <c r="OWG90" s="318"/>
      <c r="OWH90" s="318"/>
      <c r="OWI90" s="318"/>
      <c r="OWJ90" s="318"/>
      <c r="OWK90" s="318"/>
      <c r="OWL90" s="318"/>
      <c r="OWM90" s="318"/>
      <c r="OWN90" s="318"/>
      <c r="OWO90" s="318"/>
      <c r="OWP90" s="318"/>
      <c r="OWQ90" s="318"/>
      <c r="OWR90" s="318"/>
      <c r="OWS90" s="318"/>
      <c r="OWT90" s="318"/>
      <c r="OWU90" s="318"/>
      <c r="OWV90" s="318"/>
      <c r="OWW90" s="318"/>
      <c r="OWX90" s="318"/>
      <c r="OWY90" s="318"/>
      <c r="OWZ90" s="318"/>
      <c r="OXA90" s="318"/>
      <c r="OXB90" s="318"/>
      <c r="OXC90" s="318"/>
      <c r="OXD90" s="318"/>
      <c r="OXE90" s="318"/>
      <c r="OXF90" s="318"/>
      <c r="OXG90" s="318"/>
      <c r="OXH90" s="318"/>
      <c r="OXI90" s="318"/>
      <c r="OXJ90" s="318"/>
      <c r="OXK90" s="318"/>
      <c r="OXL90" s="318"/>
      <c r="OXM90" s="318"/>
      <c r="OXN90" s="318"/>
      <c r="OXO90" s="318"/>
      <c r="OXP90" s="318"/>
      <c r="OXQ90" s="318"/>
      <c r="OXR90" s="318"/>
      <c r="OXS90" s="318"/>
      <c r="OXT90" s="318"/>
      <c r="OXU90" s="318"/>
      <c r="OXV90" s="318"/>
      <c r="OXW90" s="318"/>
      <c r="OXX90" s="318"/>
      <c r="OXY90" s="318"/>
      <c r="OXZ90" s="318"/>
      <c r="OYA90" s="318"/>
      <c r="OYB90" s="318"/>
      <c r="OYC90" s="318"/>
      <c r="OYD90" s="318"/>
      <c r="OYE90" s="318"/>
      <c r="OYF90" s="318"/>
      <c r="OYG90" s="318"/>
      <c r="OYH90" s="318"/>
      <c r="OYI90" s="318"/>
      <c r="OYJ90" s="318"/>
      <c r="OYK90" s="318"/>
      <c r="OYL90" s="318"/>
      <c r="OYM90" s="318"/>
      <c r="OYN90" s="318"/>
      <c r="OYO90" s="318"/>
      <c r="OYP90" s="318"/>
      <c r="OYQ90" s="318"/>
      <c r="OYR90" s="318"/>
      <c r="OYS90" s="318"/>
      <c r="OYT90" s="318"/>
      <c r="OYU90" s="318"/>
      <c r="OYV90" s="318"/>
      <c r="OYW90" s="318"/>
      <c r="OYX90" s="318"/>
      <c r="OYY90" s="318"/>
      <c r="OYZ90" s="318"/>
      <c r="OZA90" s="318"/>
      <c r="OZB90" s="318"/>
      <c r="OZC90" s="318"/>
      <c r="OZD90" s="318"/>
      <c r="OZE90" s="318"/>
      <c r="OZF90" s="318"/>
      <c r="OZG90" s="318"/>
      <c r="OZH90" s="318"/>
      <c r="OZI90" s="318"/>
      <c r="OZJ90" s="318"/>
      <c r="OZK90" s="318"/>
      <c r="OZL90" s="318"/>
      <c r="OZM90" s="318"/>
      <c r="OZN90" s="318"/>
      <c r="OZO90" s="318"/>
      <c r="OZP90" s="318"/>
      <c r="OZQ90" s="318"/>
      <c r="OZR90" s="318"/>
      <c r="OZS90" s="318"/>
      <c r="OZT90" s="318"/>
      <c r="OZU90" s="318"/>
      <c r="OZV90" s="318"/>
      <c r="OZW90" s="318"/>
      <c r="OZX90" s="318"/>
      <c r="OZY90" s="318"/>
      <c r="OZZ90" s="318"/>
      <c r="PAA90" s="318"/>
      <c r="PAB90" s="318"/>
      <c r="PAC90" s="318"/>
      <c r="PAD90" s="318"/>
      <c r="PAE90" s="318"/>
      <c r="PAF90" s="318"/>
      <c r="PAG90" s="318"/>
      <c r="PAH90" s="318"/>
      <c r="PAI90" s="318"/>
      <c r="PAJ90" s="318"/>
      <c r="PAK90" s="318"/>
      <c r="PAL90" s="318"/>
      <c r="PAM90" s="318"/>
      <c r="PAN90" s="318"/>
      <c r="PAO90" s="318"/>
      <c r="PAP90" s="318"/>
      <c r="PAQ90" s="318"/>
      <c r="PAR90" s="318"/>
      <c r="PAS90" s="318"/>
      <c r="PAT90" s="318"/>
      <c r="PAU90" s="318"/>
      <c r="PAV90" s="318"/>
      <c r="PAW90" s="318"/>
      <c r="PAX90" s="318"/>
      <c r="PAY90" s="318"/>
      <c r="PAZ90" s="318"/>
      <c r="PBA90" s="318"/>
      <c r="PBB90" s="318"/>
      <c r="PBC90" s="318"/>
      <c r="PBD90" s="318"/>
      <c r="PBE90" s="318"/>
      <c r="PBF90" s="318"/>
      <c r="PBG90" s="318"/>
      <c r="PBH90" s="318"/>
      <c r="PBI90" s="318"/>
      <c r="PBJ90" s="318"/>
      <c r="PBK90" s="318"/>
      <c r="PBL90" s="318"/>
      <c r="PBM90" s="318"/>
      <c r="PBN90" s="318"/>
      <c r="PBO90" s="318"/>
      <c r="PBP90" s="318"/>
      <c r="PBQ90" s="318"/>
      <c r="PBR90" s="318"/>
      <c r="PBS90" s="318"/>
      <c r="PBT90" s="318"/>
      <c r="PBU90" s="318"/>
      <c r="PBV90" s="318"/>
      <c r="PBW90" s="318"/>
      <c r="PBX90" s="318"/>
      <c r="PBY90" s="318"/>
      <c r="PBZ90" s="318"/>
      <c r="PCA90" s="318"/>
      <c r="PCB90" s="318"/>
      <c r="PCC90" s="318"/>
      <c r="PCD90" s="318"/>
      <c r="PCE90" s="318"/>
      <c r="PCF90" s="318"/>
      <c r="PCG90" s="318"/>
      <c r="PCH90" s="318"/>
      <c r="PCI90" s="318"/>
      <c r="PCJ90" s="318"/>
      <c r="PCK90" s="318"/>
      <c r="PCL90" s="318"/>
      <c r="PCM90" s="318"/>
      <c r="PCN90" s="318"/>
      <c r="PCO90" s="318"/>
      <c r="PCP90" s="318"/>
      <c r="PCQ90" s="318"/>
      <c r="PCR90" s="318"/>
      <c r="PCS90" s="318"/>
      <c r="PCT90" s="318"/>
      <c r="PCU90" s="318"/>
      <c r="PCV90" s="318"/>
      <c r="PCW90" s="318"/>
      <c r="PCX90" s="318"/>
      <c r="PCY90" s="318"/>
      <c r="PCZ90" s="318"/>
      <c r="PDA90" s="318"/>
      <c r="PDB90" s="318"/>
      <c r="PDC90" s="318"/>
      <c r="PDD90" s="318"/>
      <c r="PDE90" s="318"/>
      <c r="PDF90" s="318"/>
      <c r="PDG90" s="318"/>
      <c r="PDH90" s="318"/>
      <c r="PDI90" s="318"/>
      <c r="PDJ90" s="318"/>
      <c r="PDK90" s="318"/>
      <c r="PDL90" s="318"/>
      <c r="PDM90" s="318"/>
      <c r="PDN90" s="318"/>
      <c r="PDO90" s="318"/>
      <c r="PDP90" s="318"/>
      <c r="PDQ90" s="318"/>
      <c r="PDR90" s="318"/>
      <c r="PDS90" s="318"/>
      <c r="PDT90" s="318"/>
      <c r="PDU90" s="318"/>
      <c r="PDV90" s="318"/>
      <c r="PDW90" s="318"/>
      <c r="PDX90" s="318"/>
      <c r="PDY90" s="318"/>
      <c r="PDZ90" s="318"/>
      <c r="PEA90" s="318"/>
      <c r="PEB90" s="318"/>
      <c r="PEC90" s="318"/>
      <c r="PED90" s="318"/>
      <c r="PEE90" s="318"/>
      <c r="PEF90" s="318"/>
      <c r="PEG90" s="318"/>
      <c r="PEH90" s="318"/>
      <c r="PEI90" s="318"/>
      <c r="PEJ90" s="318"/>
      <c r="PEK90" s="318"/>
      <c r="PEL90" s="318"/>
      <c r="PEM90" s="318"/>
      <c r="PEN90" s="318"/>
      <c r="PEO90" s="318"/>
      <c r="PEP90" s="318"/>
      <c r="PEQ90" s="318"/>
      <c r="PER90" s="318"/>
      <c r="PES90" s="318"/>
      <c r="PET90" s="318"/>
      <c r="PEU90" s="318"/>
      <c r="PEV90" s="318"/>
      <c r="PEW90" s="318"/>
      <c r="PEX90" s="318"/>
      <c r="PEY90" s="318"/>
      <c r="PEZ90" s="318"/>
      <c r="PFA90" s="318"/>
      <c r="PFB90" s="318"/>
      <c r="PFC90" s="318"/>
      <c r="PFD90" s="318"/>
      <c r="PFE90" s="318"/>
      <c r="PFF90" s="318"/>
      <c r="PFG90" s="318"/>
      <c r="PFH90" s="318"/>
      <c r="PFI90" s="318"/>
      <c r="PFJ90" s="318"/>
      <c r="PFK90" s="318"/>
      <c r="PFL90" s="318"/>
      <c r="PFM90" s="318"/>
      <c r="PFN90" s="318"/>
      <c r="PFO90" s="318"/>
      <c r="PFP90" s="318"/>
      <c r="PFQ90" s="318"/>
      <c r="PFR90" s="318"/>
      <c r="PFS90" s="318"/>
      <c r="PFT90" s="318"/>
      <c r="PFU90" s="318"/>
      <c r="PFV90" s="318"/>
      <c r="PFW90" s="318"/>
      <c r="PFX90" s="318"/>
      <c r="PFY90" s="318"/>
      <c r="PFZ90" s="318"/>
      <c r="PGA90" s="318"/>
      <c r="PGB90" s="318"/>
      <c r="PGC90" s="318"/>
      <c r="PGD90" s="318"/>
      <c r="PGE90" s="318"/>
      <c r="PGF90" s="318"/>
      <c r="PGG90" s="318"/>
      <c r="PGH90" s="318"/>
      <c r="PGI90" s="318"/>
      <c r="PGJ90" s="318"/>
      <c r="PGK90" s="318"/>
      <c r="PGL90" s="318"/>
      <c r="PGM90" s="318"/>
      <c r="PGN90" s="318"/>
      <c r="PGO90" s="318"/>
      <c r="PGP90" s="318"/>
      <c r="PGQ90" s="318"/>
      <c r="PGR90" s="318"/>
      <c r="PGS90" s="318"/>
      <c r="PGT90" s="318"/>
      <c r="PGU90" s="318"/>
      <c r="PGV90" s="318"/>
      <c r="PGW90" s="318"/>
      <c r="PGX90" s="318"/>
      <c r="PGY90" s="318"/>
      <c r="PGZ90" s="318"/>
      <c r="PHA90" s="318"/>
      <c r="PHB90" s="318"/>
      <c r="PHC90" s="318"/>
      <c r="PHD90" s="318"/>
      <c r="PHE90" s="318"/>
      <c r="PHF90" s="318"/>
      <c r="PHG90" s="318"/>
      <c r="PHH90" s="318"/>
      <c r="PHI90" s="318"/>
      <c r="PHJ90" s="318"/>
      <c r="PHK90" s="318"/>
      <c r="PHL90" s="318"/>
      <c r="PHM90" s="318"/>
      <c r="PHN90" s="318"/>
      <c r="PHO90" s="318"/>
      <c r="PHP90" s="318"/>
      <c r="PHQ90" s="318"/>
      <c r="PHR90" s="318"/>
      <c r="PHS90" s="318"/>
      <c r="PHT90" s="318"/>
      <c r="PHU90" s="318"/>
      <c r="PHV90" s="318"/>
      <c r="PHW90" s="318"/>
      <c r="PHX90" s="318"/>
      <c r="PHY90" s="318"/>
      <c r="PHZ90" s="318"/>
      <c r="PIA90" s="318"/>
      <c r="PIB90" s="318"/>
      <c r="PIC90" s="318"/>
      <c r="PID90" s="318"/>
      <c r="PIE90" s="318"/>
      <c r="PIF90" s="318"/>
      <c r="PIG90" s="318"/>
      <c r="PIH90" s="318"/>
      <c r="PII90" s="318"/>
      <c r="PIJ90" s="318"/>
      <c r="PIK90" s="318"/>
      <c r="PIL90" s="318"/>
      <c r="PIM90" s="318"/>
      <c r="PIN90" s="318"/>
      <c r="PIO90" s="318"/>
      <c r="PIP90" s="318"/>
      <c r="PIQ90" s="318"/>
      <c r="PIR90" s="318"/>
      <c r="PIS90" s="318"/>
      <c r="PIT90" s="318"/>
      <c r="PIU90" s="318"/>
      <c r="PIV90" s="318"/>
      <c r="PIW90" s="318"/>
      <c r="PIX90" s="318"/>
      <c r="PIY90" s="318"/>
      <c r="PIZ90" s="318"/>
      <c r="PJA90" s="318"/>
      <c r="PJB90" s="318"/>
      <c r="PJC90" s="318"/>
      <c r="PJD90" s="318"/>
      <c r="PJE90" s="318"/>
      <c r="PJF90" s="318"/>
      <c r="PJG90" s="318"/>
      <c r="PJH90" s="318"/>
      <c r="PJI90" s="318"/>
      <c r="PJJ90" s="318"/>
      <c r="PJK90" s="318"/>
      <c r="PJL90" s="318"/>
      <c r="PJM90" s="318"/>
      <c r="PJN90" s="318"/>
      <c r="PJO90" s="318"/>
      <c r="PJP90" s="318"/>
      <c r="PJQ90" s="318"/>
      <c r="PJR90" s="318"/>
      <c r="PJS90" s="318"/>
      <c r="PJT90" s="318"/>
      <c r="PJU90" s="318"/>
      <c r="PJV90" s="318"/>
      <c r="PJW90" s="318"/>
      <c r="PJX90" s="318"/>
      <c r="PJY90" s="318"/>
      <c r="PJZ90" s="318"/>
      <c r="PKA90" s="318"/>
      <c r="PKB90" s="318"/>
      <c r="PKC90" s="318"/>
      <c r="PKD90" s="318"/>
      <c r="PKE90" s="318"/>
      <c r="PKF90" s="318"/>
      <c r="PKG90" s="318"/>
      <c r="PKH90" s="318"/>
      <c r="PKI90" s="318"/>
      <c r="PKJ90" s="318"/>
      <c r="PKK90" s="318"/>
      <c r="PKL90" s="318"/>
      <c r="PKM90" s="318"/>
      <c r="PKN90" s="318"/>
      <c r="PKO90" s="318"/>
      <c r="PKP90" s="318"/>
      <c r="PKQ90" s="318"/>
      <c r="PKR90" s="318"/>
      <c r="PKS90" s="318"/>
      <c r="PKT90" s="318"/>
      <c r="PKU90" s="318"/>
      <c r="PKV90" s="318"/>
      <c r="PKW90" s="318"/>
      <c r="PKX90" s="318"/>
      <c r="PKY90" s="318"/>
      <c r="PKZ90" s="318"/>
      <c r="PLA90" s="318"/>
      <c r="PLB90" s="318"/>
      <c r="PLC90" s="318"/>
      <c r="PLD90" s="318"/>
      <c r="PLE90" s="318"/>
      <c r="PLF90" s="318"/>
      <c r="PLG90" s="318"/>
      <c r="PLH90" s="318"/>
      <c r="PLI90" s="318"/>
      <c r="PLJ90" s="318"/>
      <c r="PLK90" s="318"/>
      <c r="PLL90" s="318"/>
      <c r="PLM90" s="318"/>
      <c r="PLN90" s="318"/>
      <c r="PLO90" s="318"/>
      <c r="PLP90" s="318"/>
      <c r="PLQ90" s="318"/>
      <c r="PLR90" s="318"/>
      <c r="PLS90" s="318"/>
      <c r="PLT90" s="318"/>
      <c r="PLU90" s="318"/>
      <c r="PLV90" s="318"/>
      <c r="PLW90" s="318"/>
      <c r="PLX90" s="318"/>
      <c r="PLY90" s="318"/>
      <c r="PLZ90" s="318"/>
      <c r="PMA90" s="318"/>
      <c r="PMB90" s="318"/>
      <c r="PMC90" s="318"/>
      <c r="PMD90" s="318"/>
      <c r="PME90" s="318"/>
      <c r="PMF90" s="318"/>
      <c r="PMG90" s="318"/>
      <c r="PMH90" s="318"/>
      <c r="PMI90" s="318"/>
      <c r="PMJ90" s="318"/>
      <c r="PMK90" s="318"/>
      <c r="PML90" s="318"/>
      <c r="PMM90" s="318"/>
      <c r="PMN90" s="318"/>
      <c r="PMO90" s="318"/>
      <c r="PMP90" s="318"/>
      <c r="PMQ90" s="318"/>
      <c r="PMR90" s="318"/>
      <c r="PMS90" s="318"/>
      <c r="PMT90" s="318"/>
      <c r="PMU90" s="318"/>
      <c r="PMV90" s="318"/>
      <c r="PMW90" s="318"/>
      <c r="PMX90" s="318"/>
      <c r="PMY90" s="318"/>
      <c r="PMZ90" s="318"/>
      <c r="PNA90" s="318"/>
      <c r="PNB90" s="318"/>
      <c r="PNC90" s="318"/>
      <c r="PND90" s="318"/>
      <c r="PNE90" s="318"/>
      <c r="PNF90" s="318"/>
      <c r="PNG90" s="318"/>
      <c r="PNH90" s="318"/>
      <c r="PNI90" s="318"/>
      <c r="PNJ90" s="318"/>
      <c r="PNK90" s="318"/>
      <c r="PNL90" s="318"/>
      <c r="PNM90" s="318"/>
      <c r="PNN90" s="318"/>
      <c r="PNO90" s="318"/>
      <c r="PNP90" s="318"/>
      <c r="PNQ90" s="318"/>
      <c r="PNR90" s="318"/>
      <c r="PNS90" s="318"/>
      <c r="PNT90" s="318"/>
      <c r="PNU90" s="318"/>
      <c r="PNV90" s="318"/>
      <c r="PNW90" s="318"/>
      <c r="PNX90" s="318"/>
      <c r="PNY90" s="318"/>
      <c r="PNZ90" s="318"/>
      <c r="POA90" s="318"/>
      <c r="POB90" s="318"/>
      <c r="POC90" s="318"/>
      <c r="POD90" s="318"/>
      <c r="POE90" s="318"/>
      <c r="POF90" s="318"/>
      <c r="POG90" s="318"/>
      <c r="POH90" s="318"/>
      <c r="POI90" s="318"/>
      <c r="POJ90" s="318"/>
      <c r="POK90" s="318"/>
      <c r="POL90" s="318"/>
      <c r="POM90" s="318"/>
      <c r="PON90" s="318"/>
      <c r="POO90" s="318"/>
      <c r="POP90" s="318"/>
      <c r="POQ90" s="318"/>
      <c r="POR90" s="318"/>
      <c r="POS90" s="318"/>
      <c r="POT90" s="318"/>
      <c r="POU90" s="318"/>
      <c r="POV90" s="318"/>
      <c r="POW90" s="318"/>
      <c r="POX90" s="318"/>
      <c r="POY90" s="318"/>
      <c r="POZ90" s="318"/>
      <c r="PPA90" s="318"/>
      <c r="PPB90" s="318"/>
      <c r="PPC90" s="318"/>
      <c r="PPD90" s="318"/>
      <c r="PPE90" s="318"/>
      <c r="PPF90" s="318"/>
      <c r="PPG90" s="318"/>
      <c r="PPH90" s="318"/>
      <c r="PPI90" s="318"/>
      <c r="PPJ90" s="318"/>
      <c r="PPK90" s="318"/>
      <c r="PPL90" s="318"/>
      <c r="PPM90" s="318"/>
      <c r="PPN90" s="318"/>
      <c r="PPO90" s="318"/>
      <c r="PPP90" s="318"/>
      <c r="PPQ90" s="318"/>
      <c r="PPR90" s="318"/>
      <c r="PPS90" s="318"/>
      <c r="PPT90" s="318"/>
      <c r="PPU90" s="318"/>
      <c r="PPV90" s="318"/>
      <c r="PPW90" s="318"/>
      <c r="PPX90" s="318"/>
      <c r="PPY90" s="318"/>
      <c r="PPZ90" s="318"/>
      <c r="PQA90" s="318"/>
      <c r="PQB90" s="318"/>
      <c r="PQC90" s="318"/>
      <c r="PQD90" s="318"/>
      <c r="PQE90" s="318"/>
      <c r="PQF90" s="318"/>
      <c r="PQG90" s="318"/>
      <c r="PQH90" s="318"/>
      <c r="PQI90" s="318"/>
      <c r="PQJ90" s="318"/>
      <c r="PQK90" s="318"/>
      <c r="PQL90" s="318"/>
      <c r="PQM90" s="318"/>
      <c r="PQN90" s="318"/>
      <c r="PQO90" s="318"/>
      <c r="PQP90" s="318"/>
      <c r="PQQ90" s="318"/>
      <c r="PQR90" s="318"/>
      <c r="PQS90" s="318"/>
      <c r="PQT90" s="318"/>
      <c r="PQU90" s="318"/>
      <c r="PQV90" s="318"/>
      <c r="PQW90" s="318"/>
      <c r="PQX90" s="318"/>
      <c r="PQY90" s="318"/>
      <c r="PQZ90" s="318"/>
      <c r="PRA90" s="318"/>
      <c r="PRB90" s="318"/>
      <c r="PRC90" s="318"/>
      <c r="PRD90" s="318"/>
      <c r="PRE90" s="318"/>
      <c r="PRF90" s="318"/>
      <c r="PRG90" s="318"/>
      <c r="PRH90" s="318"/>
      <c r="PRI90" s="318"/>
      <c r="PRJ90" s="318"/>
      <c r="PRK90" s="318"/>
      <c r="PRL90" s="318"/>
      <c r="PRM90" s="318"/>
      <c r="PRN90" s="318"/>
      <c r="PRO90" s="318"/>
      <c r="PRP90" s="318"/>
      <c r="PRQ90" s="318"/>
      <c r="PRR90" s="318"/>
      <c r="PRS90" s="318"/>
      <c r="PRT90" s="318"/>
      <c r="PRU90" s="318"/>
      <c r="PRV90" s="318"/>
      <c r="PRW90" s="318"/>
      <c r="PRX90" s="318"/>
      <c r="PRY90" s="318"/>
      <c r="PRZ90" s="318"/>
      <c r="PSA90" s="318"/>
      <c r="PSB90" s="318"/>
      <c r="PSC90" s="318"/>
      <c r="PSD90" s="318"/>
      <c r="PSE90" s="318"/>
      <c r="PSF90" s="318"/>
      <c r="PSG90" s="318"/>
      <c r="PSH90" s="318"/>
      <c r="PSI90" s="318"/>
      <c r="PSJ90" s="318"/>
      <c r="PSK90" s="318"/>
      <c r="PSL90" s="318"/>
      <c r="PSM90" s="318"/>
      <c r="PSN90" s="318"/>
      <c r="PSO90" s="318"/>
      <c r="PSP90" s="318"/>
      <c r="PSQ90" s="318"/>
      <c r="PSR90" s="318"/>
      <c r="PSS90" s="318"/>
      <c r="PST90" s="318"/>
      <c r="PSU90" s="318"/>
      <c r="PSV90" s="318"/>
      <c r="PSW90" s="318"/>
      <c r="PSX90" s="318"/>
      <c r="PSY90" s="318"/>
      <c r="PSZ90" s="318"/>
      <c r="PTA90" s="318"/>
      <c r="PTB90" s="318"/>
      <c r="PTC90" s="318"/>
      <c r="PTD90" s="318"/>
      <c r="PTE90" s="318"/>
      <c r="PTF90" s="318"/>
      <c r="PTG90" s="318"/>
      <c r="PTH90" s="318"/>
      <c r="PTI90" s="318"/>
      <c r="PTJ90" s="318"/>
      <c r="PTK90" s="318"/>
      <c r="PTL90" s="318"/>
      <c r="PTM90" s="318"/>
      <c r="PTN90" s="318"/>
      <c r="PTO90" s="318"/>
      <c r="PTP90" s="318"/>
      <c r="PTQ90" s="318"/>
      <c r="PTR90" s="318"/>
      <c r="PTS90" s="318"/>
      <c r="PTT90" s="318"/>
      <c r="PTU90" s="318"/>
      <c r="PTV90" s="318"/>
      <c r="PTW90" s="318"/>
      <c r="PTX90" s="318"/>
      <c r="PTY90" s="318"/>
      <c r="PTZ90" s="318"/>
      <c r="PUA90" s="318"/>
      <c r="PUB90" s="318"/>
      <c r="PUC90" s="318"/>
      <c r="PUD90" s="318"/>
      <c r="PUE90" s="318"/>
      <c r="PUF90" s="318"/>
      <c r="PUG90" s="318"/>
      <c r="PUH90" s="318"/>
      <c r="PUI90" s="318"/>
      <c r="PUJ90" s="318"/>
      <c r="PUK90" s="318"/>
      <c r="PUL90" s="318"/>
      <c r="PUM90" s="318"/>
      <c r="PUN90" s="318"/>
      <c r="PUO90" s="318"/>
      <c r="PUP90" s="318"/>
      <c r="PUQ90" s="318"/>
      <c r="PUR90" s="318"/>
      <c r="PUS90" s="318"/>
      <c r="PUT90" s="318"/>
      <c r="PUU90" s="318"/>
      <c r="PUV90" s="318"/>
      <c r="PUW90" s="318"/>
      <c r="PUX90" s="318"/>
      <c r="PUY90" s="318"/>
      <c r="PUZ90" s="318"/>
      <c r="PVA90" s="318"/>
      <c r="PVB90" s="318"/>
      <c r="PVC90" s="318"/>
      <c r="PVD90" s="318"/>
      <c r="PVE90" s="318"/>
      <c r="PVF90" s="318"/>
      <c r="PVG90" s="318"/>
      <c r="PVH90" s="318"/>
      <c r="PVI90" s="318"/>
      <c r="PVJ90" s="318"/>
      <c r="PVK90" s="318"/>
      <c r="PVL90" s="318"/>
      <c r="PVM90" s="318"/>
      <c r="PVN90" s="318"/>
      <c r="PVO90" s="318"/>
      <c r="PVP90" s="318"/>
      <c r="PVQ90" s="318"/>
      <c r="PVR90" s="318"/>
      <c r="PVS90" s="318"/>
      <c r="PVT90" s="318"/>
      <c r="PVU90" s="318"/>
      <c r="PVV90" s="318"/>
      <c r="PVW90" s="318"/>
      <c r="PVX90" s="318"/>
      <c r="PVY90" s="318"/>
      <c r="PVZ90" s="318"/>
      <c r="PWA90" s="318"/>
      <c r="PWB90" s="318"/>
      <c r="PWC90" s="318"/>
      <c r="PWD90" s="318"/>
      <c r="PWE90" s="318"/>
      <c r="PWF90" s="318"/>
      <c r="PWG90" s="318"/>
      <c r="PWH90" s="318"/>
      <c r="PWI90" s="318"/>
      <c r="PWJ90" s="318"/>
      <c r="PWK90" s="318"/>
      <c r="PWL90" s="318"/>
      <c r="PWM90" s="318"/>
      <c r="PWN90" s="318"/>
      <c r="PWO90" s="318"/>
      <c r="PWP90" s="318"/>
      <c r="PWQ90" s="318"/>
      <c r="PWR90" s="318"/>
      <c r="PWS90" s="318"/>
      <c r="PWT90" s="318"/>
      <c r="PWU90" s="318"/>
      <c r="PWV90" s="318"/>
      <c r="PWW90" s="318"/>
      <c r="PWX90" s="318"/>
      <c r="PWY90" s="318"/>
      <c r="PWZ90" s="318"/>
      <c r="PXA90" s="318"/>
      <c r="PXB90" s="318"/>
      <c r="PXC90" s="318"/>
      <c r="PXD90" s="318"/>
      <c r="PXE90" s="318"/>
      <c r="PXF90" s="318"/>
      <c r="PXG90" s="318"/>
      <c r="PXH90" s="318"/>
      <c r="PXI90" s="318"/>
      <c r="PXJ90" s="318"/>
      <c r="PXK90" s="318"/>
      <c r="PXL90" s="318"/>
      <c r="PXM90" s="318"/>
      <c r="PXN90" s="318"/>
      <c r="PXO90" s="318"/>
      <c r="PXP90" s="318"/>
      <c r="PXQ90" s="318"/>
      <c r="PXR90" s="318"/>
      <c r="PXS90" s="318"/>
      <c r="PXT90" s="318"/>
      <c r="PXU90" s="318"/>
      <c r="PXV90" s="318"/>
      <c r="PXW90" s="318"/>
      <c r="PXX90" s="318"/>
      <c r="PXY90" s="318"/>
      <c r="PXZ90" s="318"/>
      <c r="PYA90" s="318"/>
      <c r="PYB90" s="318"/>
      <c r="PYC90" s="318"/>
      <c r="PYD90" s="318"/>
      <c r="PYE90" s="318"/>
      <c r="PYF90" s="318"/>
      <c r="PYG90" s="318"/>
      <c r="PYH90" s="318"/>
      <c r="PYI90" s="318"/>
      <c r="PYJ90" s="318"/>
      <c r="PYK90" s="318"/>
      <c r="PYL90" s="318"/>
      <c r="PYM90" s="318"/>
      <c r="PYN90" s="318"/>
      <c r="PYO90" s="318"/>
      <c r="PYP90" s="318"/>
      <c r="PYQ90" s="318"/>
      <c r="PYR90" s="318"/>
      <c r="PYS90" s="318"/>
      <c r="PYT90" s="318"/>
      <c r="PYU90" s="318"/>
      <c r="PYV90" s="318"/>
      <c r="PYW90" s="318"/>
      <c r="PYX90" s="318"/>
      <c r="PYY90" s="318"/>
      <c r="PYZ90" s="318"/>
      <c r="PZA90" s="318"/>
      <c r="PZB90" s="318"/>
      <c r="PZC90" s="318"/>
      <c r="PZD90" s="318"/>
      <c r="PZE90" s="318"/>
      <c r="PZF90" s="318"/>
      <c r="PZG90" s="318"/>
      <c r="PZH90" s="318"/>
      <c r="PZI90" s="318"/>
      <c r="PZJ90" s="318"/>
      <c r="PZK90" s="318"/>
      <c r="PZL90" s="318"/>
      <c r="PZM90" s="318"/>
      <c r="PZN90" s="318"/>
      <c r="PZO90" s="318"/>
      <c r="PZP90" s="318"/>
      <c r="PZQ90" s="318"/>
      <c r="PZR90" s="318"/>
      <c r="PZS90" s="318"/>
      <c r="PZT90" s="318"/>
      <c r="PZU90" s="318"/>
      <c r="PZV90" s="318"/>
      <c r="PZW90" s="318"/>
      <c r="PZX90" s="318"/>
      <c r="PZY90" s="318"/>
      <c r="PZZ90" s="318"/>
      <c r="QAA90" s="318"/>
      <c r="QAB90" s="318"/>
      <c r="QAC90" s="318"/>
      <c r="QAD90" s="318"/>
      <c r="QAE90" s="318"/>
      <c r="QAF90" s="318"/>
      <c r="QAG90" s="318"/>
      <c r="QAH90" s="318"/>
      <c r="QAI90" s="318"/>
      <c r="QAJ90" s="318"/>
      <c r="QAK90" s="318"/>
      <c r="QAL90" s="318"/>
      <c r="QAM90" s="318"/>
      <c r="QAN90" s="318"/>
      <c r="QAO90" s="318"/>
      <c r="QAP90" s="318"/>
      <c r="QAQ90" s="318"/>
      <c r="QAR90" s="318"/>
      <c r="QAS90" s="318"/>
      <c r="QAT90" s="318"/>
      <c r="QAU90" s="318"/>
      <c r="QAV90" s="318"/>
      <c r="QAW90" s="318"/>
      <c r="QAX90" s="318"/>
      <c r="QAY90" s="318"/>
      <c r="QAZ90" s="318"/>
      <c r="QBA90" s="318"/>
      <c r="QBB90" s="318"/>
      <c r="QBC90" s="318"/>
      <c r="QBD90" s="318"/>
      <c r="QBE90" s="318"/>
      <c r="QBF90" s="318"/>
      <c r="QBG90" s="318"/>
      <c r="QBH90" s="318"/>
      <c r="QBI90" s="318"/>
      <c r="QBJ90" s="318"/>
      <c r="QBK90" s="318"/>
      <c r="QBL90" s="318"/>
      <c r="QBM90" s="318"/>
      <c r="QBN90" s="318"/>
      <c r="QBO90" s="318"/>
      <c r="QBP90" s="318"/>
      <c r="QBQ90" s="318"/>
      <c r="QBR90" s="318"/>
      <c r="QBS90" s="318"/>
      <c r="QBT90" s="318"/>
      <c r="QBU90" s="318"/>
      <c r="QBV90" s="318"/>
      <c r="QBW90" s="318"/>
      <c r="QBX90" s="318"/>
      <c r="QBY90" s="318"/>
      <c r="QBZ90" s="318"/>
      <c r="QCA90" s="318"/>
      <c r="QCB90" s="318"/>
      <c r="QCC90" s="318"/>
      <c r="QCD90" s="318"/>
      <c r="QCE90" s="318"/>
      <c r="QCF90" s="318"/>
      <c r="QCG90" s="318"/>
      <c r="QCH90" s="318"/>
      <c r="QCI90" s="318"/>
      <c r="QCJ90" s="318"/>
      <c r="QCK90" s="318"/>
      <c r="QCL90" s="318"/>
      <c r="QCM90" s="318"/>
      <c r="QCN90" s="318"/>
      <c r="QCO90" s="318"/>
      <c r="QCP90" s="318"/>
      <c r="QCQ90" s="318"/>
      <c r="QCR90" s="318"/>
      <c r="QCS90" s="318"/>
      <c r="QCT90" s="318"/>
      <c r="QCU90" s="318"/>
      <c r="QCV90" s="318"/>
      <c r="QCW90" s="318"/>
      <c r="QCX90" s="318"/>
      <c r="QCY90" s="318"/>
      <c r="QCZ90" s="318"/>
      <c r="QDA90" s="318"/>
      <c r="QDB90" s="318"/>
      <c r="QDC90" s="318"/>
      <c r="QDD90" s="318"/>
      <c r="QDE90" s="318"/>
      <c r="QDF90" s="318"/>
      <c r="QDG90" s="318"/>
      <c r="QDH90" s="318"/>
      <c r="QDI90" s="318"/>
      <c r="QDJ90" s="318"/>
      <c r="QDK90" s="318"/>
      <c r="QDL90" s="318"/>
      <c r="QDM90" s="318"/>
      <c r="QDN90" s="318"/>
      <c r="QDO90" s="318"/>
      <c r="QDP90" s="318"/>
      <c r="QDQ90" s="318"/>
      <c r="QDR90" s="318"/>
      <c r="QDS90" s="318"/>
      <c r="QDT90" s="318"/>
      <c r="QDU90" s="318"/>
      <c r="QDV90" s="318"/>
      <c r="QDW90" s="318"/>
      <c r="QDX90" s="318"/>
      <c r="QDY90" s="318"/>
      <c r="QDZ90" s="318"/>
      <c r="QEA90" s="318"/>
      <c r="QEB90" s="318"/>
      <c r="QEC90" s="318"/>
      <c r="QED90" s="318"/>
      <c r="QEE90" s="318"/>
      <c r="QEF90" s="318"/>
      <c r="QEG90" s="318"/>
      <c r="QEH90" s="318"/>
      <c r="QEI90" s="318"/>
      <c r="QEJ90" s="318"/>
      <c r="QEK90" s="318"/>
      <c r="QEL90" s="318"/>
      <c r="QEM90" s="318"/>
      <c r="QEN90" s="318"/>
      <c r="QEO90" s="318"/>
      <c r="QEP90" s="318"/>
      <c r="QEQ90" s="318"/>
      <c r="QER90" s="318"/>
      <c r="QES90" s="318"/>
      <c r="QET90" s="318"/>
      <c r="QEU90" s="318"/>
      <c r="QEV90" s="318"/>
      <c r="QEW90" s="318"/>
      <c r="QEX90" s="318"/>
      <c r="QEY90" s="318"/>
      <c r="QEZ90" s="318"/>
      <c r="QFA90" s="318"/>
      <c r="QFB90" s="318"/>
      <c r="QFC90" s="318"/>
      <c r="QFD90" s="318"/>
      <c r="QFE90" s="318"/>
      <c r="QFF90" s="318"/>
      <c r="QFG90" s="318"/>
      <c r="QFH90" s="318"/>
      <c r="QFI90" s="318"/>
      <c r="QFJ90" s="318"/>
      <c r="QFK90" s="318"/>
      <c r="QFL90" s="318"/>
      <c r="QFM90" s="318"/>
      <c r="QFN90" s="318"/>
      <c r="QFO90" s="318"/>
      <c r="QFP90" s="318"/>
      <c r="QFQ90" s="318"/>
      <c r="QFR90" s="318"/>
      <c r="QFS90" s="318"/>
      <c r="QFT90" s="318"/>
      <c r="QFU90" s="318"/>
      <c r="QFV90" s="318"/>
      <c r="QFW90" s="318"/>
      <c r="QFX90" s="318"/>
      <c r="QFY90" s="318"/>
      <c r="QFZ90" s="318"/>
      <c r="QGA90" s="318"/>
      <c r="QGB90" s="318"/>
      <c r="QGC90" s="318"/>
      <c r="QGD90" s="318"/>
      <c r="QGE90" s="318"/>
      <c r="QGF90" s="318"/>
      <c r="QGG90" s="318"/>
      <c r="QGH90" s="318"/>
      <c r="QGI90" s="318"/>
      <c r="QGJ90" s="318"/>
      <c r="QGK90" s="318"/>
      <c r="QGL90" s="318"/>
      <c r="QGM90" s="318"/>
      <c r="QGN90" s="318"/>
      <c r="QGO90" s="318"/>
      <c r="QGP90" s="318"/>
      <c r="QGQ90" s="318"/>
      <c r="QGR90" s="318"/>
      <c r="QGS90" s="318"/>
      <c r="QGT90" s="318"/>
      <c r="QGU90" s="318"/>
      <c r="QGV90" s="318"/>
      <c r="QGW90" s="318"/>
      <c r="QGX90" s="318"/>
      <c r="QGY90" s="318"/>
      <c r="QGZ90" s="318"/>
      <c r="QHA90" s="318"/>
      <c r="QHB90" s="318"/>
      <c r="QHC90" s="318"/>
      <c r="QHD90" s="318"/>
      <c r="QHE90" s="318"/>
      <c r="QHF90" s="318"/>
      <c r="QHG90" s="318"/>
      <c r="QHH90" s="318"/>
      <c r="QHI90" s="318"/>
      <c r="QHJ90" s="318"/>
      <c r="QHK90" s="318"/>
      <c r="QHL90" s="318"/>
      <c r="QHM90" s="318"/>
      <c r="QHN90" s="318"/>
      <c r="QHO90" s="318"/>
      <c r="QHP90" s="318"/>
      <c r="QHQ90" s="318"/>
      <c r="QHR90" s="318"/>
      <c r="QHS90" s="318"/>
      <c r="QHT90" s="318"/>
      <c r="QHU90" s="318"/>
      <c r="QHV90" s="318"/>
      <c r="QHW90" s="318"/>
      <c r="QHX90" s="318"/>
      <c r="QHY90" s="318"/>
      <c r="QHZ90" s="318"/>
      <c r="QIA90" s="318"/>
      <c r="QIB90" s="318"/>
      <c r="QIC90" s="318"/>
      <c r="QID90" s="318"/>
      <c r="QIE90" s="318"/>
      <c r="QIF90" s="318"/>
      <c r="QIG90" s="318"/>
      <c r="QIH90" s="318"/>
      <c r="QII90" s="318"/>
      <c r="QIJ90" s="318"/>
      <c r="QIK90" s="318"/>
      <c r="QIL90" s="318"/>
      <c r="QIM90" s="318"/>
      <c r="QIN90" s="318"/>
      <c r="QIO90" s="318"/>
      <c r="QIP90" s="318"/>
      <c r="QIQ90" s="318"/>
      <c r="QIR90" s="318"/>
      <c r="QIS90" s="318"/>
      <c r="QIT90" s="318"/>
      <c r="QIU90" s="318"/>
      <c r="QIV90" s="318"/>
      <c r="QIW90" s="318"/>
      <c r="QIX90" s="318"/>
      <c r="QIY90" s="318"/>
      <c r="QIZ90" s="318"/>
      <c r="QJA90" s="318"/>
      <c r="QJB90" s="318"/>
      <c r="QJC90" s="318"/>
      <c r="QJD90" s="318"/>
      <c r="QJE90" s="318"/>
      <c r="QJF90" s="318"/>
      <c r="QJG90" s="318"/>
      <c r="QJH90" s="318"/>
      <c r="QJI90" s="318"/>
      <c r="QJJ90" s="318"/>
      <c r="QJK90" s="318"/>
      <c r="QJL90" s="318"/>
      <c r="QJM90" s="318"/>
      <c r="QJN90" s="318"/>
      <c r="QJO90" s="318"/>
      <c r="QJP90" s="318"/>
      <c r="QJQ90" s="318"/>
      <c r="QJR90" s="318"/>
      <c r="QJS90" s="318"/>
      <c r="QJT90" s="318"/>
      <c r="QJU90" s="318"/>
      <c r="QJV90" s="318"/>
      <c r="QJW90" s="318"/>
      <c r="QJX90" s="318"/>
      <c r="QJY90" s="318"/>
      <c r="QJZ90" s="318"/>
      <c r="QKA90" s="318"/>
      <c r="QKB90" s="318"/>
      <c r="QKC90" s="318"/>
      <c r="QKD90" s="318"/>
      <c r="QKE90" s="318"/>
      <c r="QKF90" s="318"/>
      <c r="QKG90" s="318"/>
      <c r="QKH90" s="318"/>
      <c r="QKI90" s="318"/>
      <c r="QKJ90" s="318"/>
      <c r="QKK90" s="318"/>
      <c r="QKL90" s="318"/>
      <c r="QKM90" s="318"/>
      <c r="QKN90" s="318"/>
      <c r="QKO90" s="318"/>
      <c r="QKP90" s="318"/>
      <c r="QKQ90" s="318"/>
      <c r="QKR90" s="318"/>
      <c r="QKS90" s="318"/>
      <c r="QKT90" s="318"/>
      <c r="QKU90" s="318"/>
      <c r="QKV90" s="318"/>
      <c r="QKW90" s="318"/>
      <c r="QKX90" s="318"/>
      <c r="QKY90" s="318"/>
      <c r="QKZ90" s="318"/>
      <c r="QLA90" s="318"/>
      <c r="QLB90" s="318"/>
      <c r="QLC90" s="318"/>
      <c r="QLD90" s="318"/>
      <c r="QLE90" s="318"/>
      <c r="QLF90" s="318"/>
      <c r="QLG90" s="318"/>
      <c r="QLH90" s="318"/>
      <c r="QLI90" s="318"/>
      <c r="QLJ90" s="318"/>
      <c r="QLK90" s="318"/>
      <c r="QLL90" s="318"/>
      <c r="QLM90" s="318"/>
      <c r="QLN90" s="318"/>
      <c r="QLO90" s="318"/>
      <c r="QLP90" s="318"/>
      <c r="QLQ90" s="318"/>
      <c r="QLR90" s="318"/>
      <c r="QLS90" s="318"/>
      <c r="QLT90" s="318"/>
      <c r="QLU90" s="318"/>
      <c r="QLV90" s="318"/>
      <c r="QLW90" s="318"/>
      <c r="QLX90" s="318"/>
      <c r="QLY90" s="318"/>
      <c r="QLZ90" s="318"/>
      <c r="QMA90" s="318"/>
      <c r="QMB90" s="318"/>
      <c r="QMC90" s="318"/>
      <c r="QMD90" s="318"/>
      <c r="QME90" s="318"/>
      <c r="QMF90" s="318"/>
      <c r="QMG90" s="318"/>
      <c r="QMH90" s="318"/>
      <c r="QMI90" s="318"/>
      <c r="QMJ90" s="318"/>
      <c r="QMK90" s="318"/>
      <c r="QML90" s="318"/>
      <c r="QMM90" s="318"/>
      <c r="QMN90" s="318"/>
      <c r="QMO90" s="318"/>
      <c r="QMP90" s="318"/>
      <c r="QMQ90" s="318"/>
      <c r="QMR90" s="318"/>
      <c r="QMS90" s="318"/>
      <c r="QMT90" s="318"/>
      <c r="QMU90" s="318"/>
      <c r="QMV90" s="318"/>
      <c r="QMW90" s="318"/>
      <c r="QMX90" s="318"/>
      <c r="QMY90" s="318"/>
      <c r="QMZ90" s="318"/>
      <c r="QNA90" s="318"/>
      <c r="QNB90" s="318"/>
      <c r="QNC90" s="318"/>
      <c r="QND90" s="318"/>
      <c r="QNE90" s="318"/>
      <c r="QNF90" s="318"/>
      <c r="QNG90" s="318"/>
      <c r="QNH90" s="318"/>
      <c r="QNI90" s="318"/>
      <c r="QNJ90" s="318"/>
      <c r="QNK90" s="318"/>
      <c r="QNL90" s="318"/>
      <c r="QNM90" s="318"/>
      <c r="QNN90" s="318"/>
      <c r="QNO90" s="318"/>
      <c r="QNP90" s="318"/>
      <c r="QNQ90" s="318"/>
      <c r="QNR90" s="318"/>
      <c r="QNS90" s="318"/>
      <c r="QNT90" s="318"/>
      <c r="QNU90" s="318"/>
      <c r="QNV90" s="318"/>
      <c r="QNW90" s="318"/>
      <c r="QNX90" s="318"/>
      <c r="QNY90" s="318"/>
      <c r="QNZ90" s="318"/>
      <c r="QOA90" s="318"/>
      <c r="QOB90" s="318"/>
      <c r="QOC90" s="318"/>
      <c r="QOD90" s="318"/>
      <c r="QOE90" s="318"/>
      <c r="QOF90" s="318"/>
      <c r="QOG90" s="318"/>
      <c r="QOH90" s="318"/>
      <c r="QOI90" s="318"/>
      <c r="QOJ90" s="318"/>
      <c r="QOK90" s="318"/>
      <c r="QOL90" s="318"/>
      <c r="QOM90" s="318"/>
      <c r="QON90" s="318"/>
      <c r="QOO90" s="318"/>
      <c r="QOP90" s="318"/>
      <c r="QOQ90" s="318"/>
      <c r="QOR90" s="318"/>
      <c r="QOS90" s="318"/>
      <c r="QOT90" s="318"/>
      <c r="QOU90" s="318"/>
      <c r="QOV90" s="318"/>
      <c r="QOW90" s="318"/>
      <c r="QOX90" s="318"/>
      <c r="QOY90" s="318"/>
      <c r="QOZ90" s="318"/>
      <c r="QPA90" s="318"/>
      <c r="QPB90" s="318"/>
      <c r="QPC90" s="318"/>
      <c r="QPD90" s="318"/>
      <c r="QPE90" s="318"/>
      <c r="QPF90" s="318"/>
      <c r="QPG90" s="318"/>
      <c r="QPH90" s="318"/>
      <c r="QPI90" s="318"/>
      <c r="QPJ90" s="318"/>
      <c r="QPK90" s="318"/>
      <c r="QPL90" s="318"/>
      <c r="QPM90" s="318"/>
      <c r="QPN90" s="318"/>
      <c r="QPO90" s="318"/>
      <c r="QPP90" s="318"/>
      <c r="QPQ90" s="318"/>
      <c r="QPR90" s="318"/>
      <c r="QPS90" s="318"/>
      <c r="QPT90" s="318"/>
      <c r="QPU90" s="318"/>
      <c r="QPV90" s="318"/>
      <c r="QPW90" s="318"/>
      <c r="QPX90" s="318"/>
      <c r="QPY90" s="318"/>
      <c r="QPZ90" s="318"/>
      <c r="QQA90" s="318"/>
      <c r="QQB90" s="318"/>
      <c r="QQC90" s="318"/>
      <c r="QQD90" s="318"/>
      <c r="QQE90" s="318"/>
      <c r="QQF90" s="318"/>
      <c r="QQG90" s="318"/>
      <c r="QQH90" s="318"/>
      <c r="QQI90" s="318"/>
      <c r="QQJ90" s="318"/>
      <c r="QQK90" s="318"/>
      <c r="QQL90" s="318"/>
      <c r="QQM90" s="318"/>
      <c r="QQN90" s="318"/>
      <c r="QQO90" s="318"/>
      <c r="QQP90" s="318"/>
      <c r="QQQ90" s="318"/>
      <c r="QQR90" s="318"/>
      <c r="QQS90" s="318"/>
      <c r="QQT90" s="318"/>
      <c r="QQU90" s="318"/>
      <c r="QQV90" s="318"/>
      <c r="QQW90" s="318"/>
      <c r="QQX90" s="318"/>
      <c r="QQY90" s="318"/>
      <c r="QQZ90" s="318"/>
      <c r="QRA90" s="318"/>
      <c r="QRB90" s="318"/>
      <c r="QRC90" s="318"/>
      <c r="QRD90" s="318"/>
      <c r="QRE90" s="318"/>
      <c r="QRF90" s="318"/>
      <c r="QRG90" s="318"/>
      <c r="QRH90" s="318"/>
      <c r="QRI90" s="318"/>
      <c r="QRJ90" s="318"/>
      <c r="QRK90" s="318"/>
      <c r="QRL90" s="318"/>
      <c r="QRM90" s="318"/>
      <c r="QRN90" s="318"/>
      <c r="QRO90" s="318"/>
      <c r="QRP90" s="318"/>
      <c r="QRQ90" s="318"/>
      <c r="QRR90" s="318"/>
      <c r="QRS90" s="318"/>
      <c r="QRT90" s="318"/>
      <c r="QRU90" s="318"/>
      <c r="QRV90" s="318"/>
      <c r="QRW90" s="318"/>
      <c r="QRX90" s="318"/>
      <c r="QRY90" s="318"/>
      <c r="QRZ90" s="318"/>
      <c r="QSA90" s="318"/>
      <c r="QSB90" s="318"/>
      <c r="QSC90" s="318"/>
      <c r="QSD90" s="318"/>
      <c r="QSE90" s="318"/>
      <c r="QSF90" s="318"/>
      <c r="QSG90" s="318"/>
      <c r="QSH90" s="318"/>
      <c r="QSI90" s="318"/>
      <c r="QSJ90" s="318"/>
      <c r="QSK90" s="318"/>
      <c r="QSL90" s="318"/>
      <c r="QSM90" s="318"/>
      <c r="QSN90" s="318"/>
      <c r="QSO90" s="318"/>
      <c r="QSP90" s="318"/>
      <c r="QSQ90" s="318"/>
      <c r="QSR90" s="318"/>
      <c r="QSS90" s="318"/>
      <c r="QST90" s="318"/>
      <c r="QSU90" s="318"/>
      <c r="QSV90" s="318"/>
      <c r="QSW90" s="318"/>
      <c r="QSX90" s="318"/>
      <c r="QSY90" s="318"/>
      <c r="QSZ90" s="318"/>
      <c r="QTA90" s="318"/>
      <c r="QTB90" s="318"/>
      <c r="QTC90" s="318"/>
      <c r="QTD90" s="318"/>
      <c r="QTE90" s="318"/>
      <c r="QTF90" s="318"/>
      <c r="QTG90" s="318"/>
      <c r="QTH90" s="318"/>
      <c r="QTI90" s="318"/>
      <c r="QTJ90" s="318"/>
      <c r="QTK90" s="318"/>
      <c r="QTL90" s="318"/>
      <c r="QTM90" s="318"/>
      <c r="QTN90" s="318"/>
      <c r="QTO90" s="318"/>
      <c r="QTP90" s="318"/>
      <c r="QTQ90" s="318"/>
      <c r="QTR90" s="318"/>
      <c r="QTS90" s="318"/>
      <c r="QTT90" s="318"/>
      <c r="QTU90" s="318"/>
      <c r="QTV90" s="318"/>
      <c r="QTW90" s="318"/>
      <c r="QTX90" s="318"/>
      <c r="QTY90" s="318"/>
      <c r="QTZ90" s="318"/>
      <c r="QUA90" s="318"/>
      <c r="QUB90" s="318"/>
      <c r="QUC90" s="318"/>
      <c r="QUD90" s="318"/>
      <c r="QUE90" s="318"/>
      <c r="QUF90" s="318"/>
      <c r="QUG90" s="318"/>
      <c r="QUH90" s="318"/>
      <c r="QUI90" s="318"/>
      <c r="QUJ90" s="318"/>
      <c r="QUK90" s="318"/>
      <c r="QUL90" s="318"/>
      <c r="QUM90" s="318"/>
      <c r="QUN90" s="318"/>
      <c r="QUO90" s="318"/>
      <c r="QUP90" s="318"/>
      <c r="QUQ90" s="318"/>
      <c r="QUR90" s="318"/>
      <c r="QUS90" s="318"/>
      <c r="QUT90" s="318"/>
      <c r="QUU90" s="318"/>
      <c r="QUV90" s="318"/>
      <c r="QUW90" s="318"/>
      <c r="QUX90" s="318"/>
      <c r="QUY90" s="318"/>
      <c r="QUZ90" s="318"/>
      <c r="QVA90" s="318"/>
      <c r="QVB90" s="318"/>
      <c r="QVC90" s="318"/>
      <c r="QVD90" s="318"/>
      <c r="QVE90" s="318"/>
      <c r="QVF90" s="318"/>
      <c r="QVG90" s="318"/>
      <c r="QVH90" s="318"/>
      <c r="QVI90" s="318"/>
      <c r="QVJ90" s="318"/>
      <c r="QVK90" s="318"/>
      <c r="QVL90" s="318"/>
      <c r="QVM90" s="318"/>
      <c r="QVN90" s="318"/>
      <c r="QVO90" s="318"/>
      <c r="QVP90" s="318"/>
      <c r="QVQ90" s="318"/>
      <c r="QVR90" s="318"/>
      <c r="QVS90" s="318"/>
      <c r="QVT90" s="318"/>
      <c r="QVU90" s="318"/>
      <c r="QVV90" s="318"/>
      <c r="QVW90" s="318"/>
      <c r="QVX90" s="318"/>
      <c r="QVY90" s="318"/>
      <c r="QVZ90" s="318"/>
      <c r="QWA90" s="318"/>
      <c r="QWB90" s="318"/>
      <c r="QWC90" s="318"/>
      <c r="QWD90" s="318"/>
      <c r="QWE90" s="318"/>
      <c r="QWF90" s="318"/>
      <c r="QWG90" s="318"/>
      <c r="QWH90" s="318"/>
      <c r="QWI90" s="318"/>
      <c r="QWJ90" s="318"/>
      <c r="QWK90" s="318"/>
      <c r="QWL90" s="318"/>
      <c r="QWM90" s="318"/>
      <c r="QWN90" s="318"/>
      <c r="QWO90" s="318"/>
      <c r="QWP90" s="318"/>
      <c r="QWQ90" s="318"/>
      <c r="QWR90" s="318"/>
      <c r="QWS90" s="318"/>
      <c r="QWT90" s="318"/>
      <c r="QWU90" s="318"/>
      <c r="QWV90" s="318"/>
      <c r="QWW90" s="318"/>
      <c r="QWX90" s="318"/>
      <c r="QWY90" s="318"/>
      <c r="QWZ90" s="318"/>
      <c r="QXA90" s="318"/>
      <c r="QXB90" s="318"/>
      <c r="QXC90" s="318"/>
      <c r="QXD90" s="318"/>
      <c r="QXE90" s="318"/>
      <c r="QXF90" s="318"/>
      <c r="QXG90" s="318"/>
      <c r="QXH90" s="318"/>
      <c r="QXI90" s="318"/>
      <c r="QXJ90" s="318"/>
      <c r="QXK90" s="318"/>
      <c r="QXL90" s="318"/>
      <c r="QXM90" s="318"/>
      <c r="QXN90" s="318"/>
      <c r="QXO90" s="318"/>
      <c r="QXP90" s="318"/>
      <c r="QXQ90" s="318"/>
      <c r="QXR90" s="318"/>
      <c r="QXS90" s="318"/>
      <c r="QXT90" s="318"/>
      <c r="QXU90" s="318"/>
      <c r="QXV90" s="318"/>
      <c r="QXW90" s="318"/>
      <c r="QXX90" s="318"/>
      <c r="QXY90" s="318"/>
      <c r="QXZ90" s="318"/>
      <c r="QYA90" s="318"/>
      <c r="QYB90" s="318"/>
      <c r="QYC90" s="318"/>
      <c r="QYD90" s="318"/>
      <c r="QYE90" s="318"/>
      <c r="QYF90" s="318"/>
      <c r="QYG90" s="318"/>
      <c r="QYH90" s="318"/>
      <c r="QYI90" s="318"/>
      <c r="QYJ90" s="318"/>
      <c r="QYK90" s="318"/>
      <c r="QYL90" s="318"/>
      <c r="QYM90" s="318"/>
      <c r="QYN90" s="318"/>
      <c r="QYO90" s="318"/>
      <c r="QYP90" s="318"/>
      <c r="QYQ90" s="318"/>
      <c r="QYR90" s="318"/>
      <c r="QYS90" s="318"/>
      <c r="QYT90" s="318"/>
      <c r="QYU90" s="318"/>
      <c r="QYV90" s="318"/>
      <c r="QYW90" s="318"/>
      <c r="QYX90" s="318"/>
      <c r="QYY90" s="318"/>
      <c r="QYZ90" s="318"/>
      <c r="QZA90" s="318"/>
      <c r="QZB90" s="318"/>
      <c r="QZC90" s="318"/>
      <c r="QZD90" s="318"/>
      <c r="QZE90" s="318"/>
      <c r="QZF90" s="318"/>
      <c r="QZG90" s="318"/>
      <c r="QZH90" s="318"/>
      <c r="QZI90" s="318"/>
      <c r="QZJ90" s="318"/>
      <c r="QZK90" s="318"/>
      <c r="QZL90" s="318"/>
      <c r="QZM90" s="318"/>
      <c r="QZN90" s="318"/>
      <c r="QZO90" s="318"/>
      <c r="QZP90" s="318"/>
      <c r="QZQ90" s="318"/>
      <c r="QZR90" s="318"/>
      <c r="QZS90" s="318"/>
      <c r="QZT90" s="318"/>
      <c r="QZU90" s="318"/>
      <c r="QZV90" s="318"/>
      <c r="QZW90" s="318"/>
      <c r="QZX90" s="318"/>
      <c r="QZY90" s="318"/>
      <c r="QZZ90" s="318"/>
      <c r="RAA90" s="318"/>
      <c r="RAB90" s="318"/>
      <c r="RAC90" s="318"/>
      <c r="RAD90" s="318"/>
      <c r="RAE90" s="318"/>
      <c r="RAF90" s="318"/>
      <c r="RAG90" s="318"/>
      <c r="RAH90" s="318"/>
      <c r="RAI90" s="318"/>
      <c r="RAJ90" s="318"/>
      <c r="RAK90" s="318"/>
      <c r="RAL90" s="318"/>
      <c r="RAM90" s="318"/>
      <c r="RAN90" s="318"/>
      <c r="RAO90" s="318"/>
      <c r="RAP90" s="318"/>
      <c r="RAQ90" s="318"/>
      <c r="RAR90" s="318"/>
      <c r="RAS90" s="318"/>
      <c r="RAT90" s="318"/>
      <c r="RAU90" s="318"/>
      <c r="RAV90" s="318"/>
      <c r="RAW90" s="318"/>
      <c r="RAX90" s="318"/>
      <c r="RAY90" s="318"/>
      <c r="RAZ90" s="318"/>
      <c r="RBA90" s="318"/>
      <c r="RBB90" s="318"/>
      <c r="RBC90" s="318"/>
      <c r="RBD90" s="318"/>
      <c r="RBE90" s="318"/>
      <c r="RBF90" s="318"/>
      <c r="RBG90" s="318"/>
      <c r="RBH90" s="318"/>
      <c r="RBI90" s="318"/>
      <c r="RBJ90" s="318"/>
      <c r="RBK90" s="318"/>
      <c r="RBL90" s="318"/>
      <c r="RBM90" s="318"/>
      <c r="RBN90" s="318"/>
      <c r="RBO90" s="318"/>
      <c r="RBP90" s="318"/>
      <c r="RBQ90" s="318"/>
      <c r="RBR90" s="318"/>
      <c r="RBS90" s="318"/>
      <c r="RBT90" s="318"/>
      <c r="RBU90" s="318"/>
      <c r="RBV90" s="318"/>
      <c r="RBW90" s="318"/>
      <c r="RBX90" s="318"/>
      <c r="RBY90" s="318"/>
      <c r="RBZ90" s="318"/>
      <c r="RCA90" s="318"/>
      <c r="RCB90" s="318"/>
      <c r="RCC90" s="318"/>
      <c r="RCD90" s="318"/>
      <c r="RCE90" s="318"/>
      <c r="RCF90" s="318"/>
      <c r="RCG90" s="318"/>
      <c r="RCH90" s="318"/>
      <c r="RCI90" s="318"/>
      <c r="RCJ90" s="318"/>
      <c r="RCK90" s="318"/>
      <c r="RCL90" s="318"/>
      <c r="RCM90" s="318"/>
      <c r="RCN90" s="318"/>
      <c r="RCO90" s="318"/>
      <c r="RCP90" s="318"/>
      <c r="RCQ90" s="318"/>
      <c r="RCR90" s="318"/>
      <c r="RCS90" s="318"/>
      <c r="RCT90" s="318"/>
      <c r="RCU90" s="318"/>
      <c r="RCV90" s="318"/>
      <c r="RCW90" s="318"/>
      <c r="RCX90" s="318"/>
      <c r="RCY90" s="318"/>
      <c r="RCZ90" s="318"/>
      <c r="RDA90" s="318"/>
      <c r="RDB90" s="318"/>
      <c r="RDC90" s="318"/>
      <c r="RDD90" s="318"/>
      <c r="RDE90" s="318"/>
      <c r="RDF90" s="318"/>
      <c r="RDG90" s="318"/>
      <c r="RDH90" s="318"/>
      <c r="RDI90" s="318"/>
      <c r="RDJ90" s="318"/>
      <c r="RDK90" s="318"/>
      <c r="RDL90" s="318"/>
      <c r="RDM90" s="318"/>
      <c r="RDN90" s="318"/>
      <c r="RDO90" s="318"/>
      <c r="RDP90" s="318"/>
      <c r="RDQ90" s="318"/>
      <c r="RDR90" s="318"/>
      <c r="RDS90" s="318"/>
      <c r="RDT90" s="318"/>
      <c r="RDU90" s="318"/>
      <c r="RDV90" s="318"/>
      <c r="RDW90" s="318"/>
      <c r="RDX90" s="318"/>
      <c r="RDY90" s="318"/>
      <c r="RDZ90" s="318"/>
      <c r="REA90" s="318"/>
      <c r="REB90" s="318"/>
      <c r="REC90" s="318"/>
      <c r="RED90" s="318"/>
      <c r="REE90" s="318"/>
      <c r="REF90" s="318"/>
      <c r="REG90" s="318"/>
      <c r="REH90" s="318"/>
      <c r="REI90" s="318"/>
      <c r="REJ90" s="318"/>
      <c r="REK90" s="318"/>
      <c r="REL90" s="318"/>
      <c r="REM90" s="318"/>
      <c r="REN90" s="318"/>
      <c r="REO90" s="318"/>
      <c r="REP90" s="318"/>
      <c r="REQ90" s="318"/>
      <c r="RER90" s="318"/>
      <c r="RES90" s="318"/>
      <c r="RET90" s="318"/>
      <c r="REU90" s="318"/>
      <c r="REV90" s="318"/>
      <c r="REW90" s="318"/>
      <c r="REX90" s="318"/>
      <c r="REY90" s="318"/>
      <c r="REZ90" s="318"/>
      <c r="RFA90" s="318"/>
      <c r="RFB90" s="318"/>
      <c r="RFC90" s="318"/>
      <c r="RFD90" s="318"/>
      <c r="RFE90" s="318"/>
      <c r="RFF90" s="318"/>
      <c r="RFG90" s="318"/>
      <c r="RFH90" s="318"/>
      <c r="RFI90" s="318"/>
      <c r="RFJ90" s="318"/>
      <c r="RFK90" s="318"/>
      <c r="RFL90" s="318"/>
      <c r="RFM90" s="318"/>
      <c r="RFN90" s="318"/>
      <c r="RFO90" s="318"/>
      <c r="RFP90" s="318"/>
      <c r="RFQ90" s="318"/>
      <c r="RFR90" s="318"/>
      <c r="RFS90" s="318"/>
      <c r="RFT90" s="318"/>
      <c r="RFU90" s="318"/>
      <c r="RFV90" s="318"/>
      <c r="RFW90" s="318"/>
      <c r="RFX90" s="318"/>
      <c r="RFY90" s="318"/>
      <c r="RFZ90" s="318"/>
      <c r="RGA90" s="318"/>
      <c r="RGB90" s="318"/>
      <c r="RGC90" s="318"/>
      <c r="RGD90" s="318"/>
      <c r="RGE90" s="318"/>
      <c r="RGF90" s="318"/>
      <c r="RGG90" s="318"/>
      <c r="RGH90" s="318"/>
      <c r="RGI90" s="318"/>
      <c r="RGJ90" s="318"/>
      <c r="RGK90" s="318"/>
      <c r="RGL90" s="318"/>
      <c r="RGM90" s="318"/>
      <c r="RGN90" s="318"/>
      <c r="RGO90" s="318"/>
      <c r="RGP90" s="318"/>
      <c r="RGQ90" s="318"/>
      <c r="RGR90" s="318"/>
      <c r="RGS90" s="318"/>
      <c r="RGT90" s="318"/>
      <c r="RGU90" s="318"/>
      <c r="RGV90" s="318"/>
      <c r="RGW90" s="318"/>
      <c r="RGX90" s="318"/>
      <c r="RGY90" s="318"/>
      <c r="RGZ90" s="318"/>
      <c r="RHA90" s="318"/>
      <c r="RHB90" s="318"/>
      <c r="RHC90" s="318"/>
      <c r="RHD90" s="318"/>
      <c r="RHE90" s="318"/>
      <c r="RHF90" s="318"/>
      <c r="RHG90" s="318"/>
      <c r="RHH90" s="318"/>
      <c r="RHI90" s="318"/>
      <c r="RHJ90" s="318"/>
      <c r="RHK90" s="318"/>
      <c r="RHL90" s="318"/>
      <c r="RHM90" s="318"/>
      <c r="RHN90" s="318"/>
      <c r="RHO90" s="318"/>
      <c r="RHP90" s="318"/>
      <c r="RHQ90" s="318"/>
      <c r="RHR90" s="318"/>
      <c r="RHS90" s="318"/>
      <c r="RHT90" s="318"/>
      <c r="RHU90" s="318"/>
      <c r="RHV90" s="318"/>
      <c r="RHW90" s="318"/>
      <c r="RHX90" s="318"/>
      <c r="RHY90" s="318"/>
      <c r="RHZ90" s="318"/>
      <c r="RIA90" s="318"/>
      <c r="RIB90" s="318"/>
      <c r="RIC90" s="318"/>
      <c r="RID90" s="318"/>
      <c r="RIE90" s="318"/>
      <c r="RIF90" s="318"/>
      <c r="RIG90" s="318"/>
      <c r="RIH90" s="318"/>
      <c r="RII90" s="318"/>
      <c r="RIJ90" s="318"/>
      <c r="RIK90" s="318"/>
      <c r="RIL90" s="318"/>
      <c r="RIM90" s="318"/>
      <c r="RIN90" s="318"/>
      <c r="RIO90" s="318"/>
      <c r="RIP90" s="318"/>
      <c r="RIQ90" s="318"/>
      <c r="RIR90" s="318"/>
      <c r="RIS90" s="318"/>
      <c r="RIT90" s="318"/>
      <c r="RIU90" s="318"/>
      <c r="RIV90" s="318"/>
      <c r="RIW90" s="318"/>
      <c r="RIX90" s="318"/>
      <c r="RIY90" s="318"/>
      <c r="RIZ90" s="318"/>
      <c r="RJA90" s="318"/>
      <c r="RJB90" s="318"/>
      <c r="RJC90" s="318"/>
      <c r="RJD90" s="318"/>
      <c r="RJE90" s="318"/>
      <c r="RJF90" s="318"/>
      <c r="RJG90" s="318"/>
      <c r="RJH90" s="318"/>
      <c r="RJI90" s="318"/>
      <c r="RJJ90" s="318"/>
      <c r="RJK90" s="318"/>
      <c r="RJL90" s="318"/>
      <c r="RJM90" s="318"/>
      <c r="RJN90" s="318"/>
      <c r="RJO90" s="318"/>
      <c r="RJP90" s="318"/>
      <c r="RJQ90" s="318"/>
      <c r="RJR90" s="318"/>
      <c r="RJS90" s="318"/>
      <c r="RJT90" s="318"/>
      <c r="RJU90" s="318"/>
      <c r="RJV90" s="318"/>
      <c r="RJW90" s="318"/>
      <c r="RJX90" s="318"/>
      <c r="RJY90" s="318"/>
      <c r="RJZ90" s="318"/>
      <c r="RKA90" s="318"/>
      <c r="RKB90" s="318"/>
      <c r="RKC90" s="318"/>
      <c r="RKD90" s="318"/>
      <c r="RKE90" s="318"/>
      <c r="RKF90" s="318"/>
      <c r="RKG90" s="318"/>
      <c r="RKH90" s="318"/>
      <c r="RKI90" s="318"/>
      <c r="RKJ90" s="318"/>
      <c r="RKK90" s="318"/>
      <c r="RKL90" s="318"/>
      <c r="RKM90" s="318"/>
      <c r="RKN90" s="318"/>
      <c r="RKO90" s="318"/>
      <c r="RKP90" s="318"/>
      <c r="RKQ90" s="318"/>
      <c r="RKR90" s="318"/>
      <c r="RKS90" s="318"/>
      <c r="RKT90" s="318"/>
      <c r="RKU90" s="318"/>
      <c r="RKV90" s="318"/>
      <c r="RKW90" s="318"/>
      <c r="RKX90" s="318"/>
      <c r="RKY90" s="318"/>
      <c r="RKZ90" s="318"/>
      <c r="RLA90" s="318"/>
      <c r="RLB90" s="318"/>
      <c r="RLC90" s="318"/>
      <c r="RLD90" s="318"/>
      <c r="RLE90" s="318"/>
      <c r="RLF90" s="318"/>
      <c r="RLG90" s="318"/>
      <c r="RLH90" s="318"/>
      <c r="RLI90" s="318"/>
      <c r="RLJ90" s="318"/>
      <c r="RLK90" s="318"/>
      <c r="RLL90" s="318"/>
      <c r="RLM90" s="318"/>
      <c r="RLN90" s="318"/>
      <c r="RLO90" s="318"/>
      <c r="RLP90" s="318"/>
      <c r="RLQ90" s="318"/>
      <c r="RLR90" s="318"/>
      <c r="RLS90" s="318"/>
      <c r="RLT90" s="318"/>
      <c r="RLU90" s="318"/>
      <c r="RLV90" s="318"/>
      <c r="RLW90" s="318"/>
      <c r="RLX90" s="318"/>
      <c r="RLY90" s="318"/>
      <c r="RLZ90" s="318"/>
      <c r="RMA90" s="318"/>
      <c r="RMB90" s="318"/>
      <c r="RMC90" s="318"/>
      <c r="RMD90" s="318"/>
      <c r="RME90" s="318"/>
      <c r="RMF90" s="318"/>
      <c r="RMG90" s="318"/>
      <c r="RMH90" s="318"/>
      <c r="RMI90" s="318"/>
      <c r="RMJ90" s="318"/>
      <c r="RMK90" s="318"/>
      <c r="RML90" s="318"/>
      <c r="RMM90" s="318"/>
      <c r="RMN90" s="318"/>
      <c r="RMO90" s="318"/>
      <c r="RMP90" s="318"/>
      <c r="RMQ90" s="318"/>
      <c r="RMR90" s="318"/>
      <c r="RMS90" s="318"/>
      <c r="RMT90" s="318"/>
      <c r="RMU90" s="318"/>
      <c r="RMV90" s="318"/>
      <c r="RMW90" s="318"/>
      <c r="RMX90" s="318"/>
      <c r="RMY90" s="318"/>
      <c r="RMZ90" s="318"/>
      <c r="RNA90" s="318"/>
      <c r="RNB90" s="318"/>
      <c r="RNC90" s="318"/>
      <c r="RND90" s="318"/>
      <c r="RNE90" s="318"/>
      <c r="RNF90" s="318"/>
      <c r="RNG90" s="318"/>
      <c r="RNH90" s="318"/>
      <c r="RNI90" s="318"/>
      <c r="RNJ90" s="318"/>
      <c r="RNK90" s="318"/>
      <c r="RNL90" s="318"/>
      <c r="RNM90" s="318"/>
      <c r="RNN90" s="318"/>
      <c r="RNO90" s="318"/>
      <c r="RNP90" s="318"/>
      <c r="RNQ90" s="318"/>
      <c r="RNR90" s="318"/>
      <c r="RNS90" s="318"/>
      <c r="RNT90" s="318"/>
      <c r="RNU90" s="318"/>
      <c r="RNV90" s="318"/>
      <c r="RNW90" s="318"/>
      <c r="RNX90" s="318"/>
      <c r="RNY90" s="318"/>
      <c r="RNZ90" s="318"/>
      <c r="ROA90" s="318"/>
      <c r="ROB90" s="318"/>
      <c r="ROC90" s="318"/>
      <c r="ROD90" s="318"/>
      <c r="ROE90" s="318"/>
      <c r="ROF90" s="318"/>
      <c r="ROG90" s="318"/>
      <c r="ROH90" s="318"/>
      <c r="ROI90" s="318"/>
      <c r="ROJ90" s="318"/>
      <c r="ROK90" s="318"/>
      <c r="ROL90" s="318"/>
      <c r="ROM90" s="318"/>
      <c r="RON90" s="318"/>
      <c r="ROO90" s="318"/>
      <c r="ROP90" s="318"/>
      <c r="ROQ90" s="318"/>
      <c r="ROR90" s="318"/>
      <c r="ROS90" s="318"/>
      <c r="ROT90" s="318"/>
      <c r="ROU90" s="318"/>
      <c r="ROV90" s="318"/>
      <c r="ROW90" s="318"/>
      <c r="ROX90" s="318"/>
      <c r="ROY90" s="318"/>
      <c r="ROZ90" s="318"/>
      <c r="RPA90" s="318"/>
      <c r="RPB90" s="318"/>
      <c r="RPC90" s="318"/>
      <c r="RPD90" s="318"/>
      <c r="RPE90" s="318"/>
      <c r="RPF90" s="318"/>
      <c r="RPG90" s="318"/>
      <c r="RPH90" s="318"/>
      <c r="RPI90" s="318"/>
      <c r="RPJ90" s="318"/>
      <c r="RPK90" s="318"/>
      <c r="RPL90" s="318"/>
      <c r="RPM90" s="318"/>
      <c r="RPN90" s="318"/>
      <c r="RPO90" s="318"/>
      <c r="RPP90" s="318"/>
      <c r="RPQ90" s="318"/>
      <c r="RPR90" s="318"/>
      <c r="RPS90" s="318"/>
      <c r="RPT90" s="318"/>
      <c r="RPU90" s="318"/>
      <c r="RPV90" s="318"/>
      <c r="RPW90" s="318"/>
      <c r="RPX90" s="318"/>
      <c r="RPY90" s="318"/>
      <c r="RPZ90" s="318"/>
      <c r="RQA90" s="318"/>
      <c r="RQB90" s="318"/>
      <c r="RQC90" s="318"/>
      <c r="RQD90" s="318"/>
      <c r="RQE90" s="318"/>
      <c r="RQF90" s="318"/>
      <c r="RQG90" s="318"/>
      <c r="RQH90" s="318"/>
      <c r="RQI90" s="318"/>
      <c r="RQJ90" s="318"/>
      <c r="RQK90" s="318"/>
      <c r="RQL90" s="318"/>
      <c r="RQM90" s="318"/>
      <c r="RQN90" s="318"/>
      <c r="RQO90" s="318"/>
      <c r="RQP90" s="318"/>
      <c r="RQQ90" s="318"/>
      <c r="RQR90" s="318"/>
      <c r="RQS90" s="318"/>
      <c r="RQT90" s="318"/>
      <c r="RQU90" s="318"/>
      <c r="RQV90" s="318"/>
      <c r="RQW90" s="318"/>
      <c r="RQX90" s="318"/>
      <c r="RQY90" s="318"/>
      <c r="RQZ90" s="318"/>
      <c r="RRA90" s="318"/>
      <c r="RRB90" s="318"/>
      <c r="RRC90" s="318"/>
      <c r="RRD90" s="318"/>
      <c r="RRE90" s="318"/>
      <c r="RRF90" s="318"/>
      <c r="RRG90" s="318"/>
      <c r="RRH90" s="318"/>
      <c r="RRI90" s="318"/>
      <c r="RRJ90" s="318"/>
      <c r="RRK90" s="318"/>
      <c r="RRL90" s="318"/>
      <c r="RRM90" s="318"/>
      <c r="RRN90" s="318"/>
      <c r="RRO90" s="318"/>
      <c r="RRP90" s="318"/>
      <c r="RRQ90" s="318"/>
      <c r="RRR90" s="318"/>
      <c r="RRS90" s="318"/>
      <c r="RRT90" s="318"/>
      <c r="RRU90" s="318"/>
      <c r="RRV90" s="318"/>
      <c r="RRW90" s="318"/>
      <c r="RRX90" s="318"/>
      <c r="RRY90" s="318"/>
      <c r="RRZ90" s="318"/>
      <c r="RSA90" s="318"/>
      <c r="RSB90" s="318"/>
      <c r="RSC90" s="318"/>
      <c r="RSD90" s="318"/>
      <c r="RSE90" s="318"/>
      <c r="RSF90" s="318"/>
      <c r="RSG90" s="318"/>
      <c r="RSH90" s="318"/>
      <c r="RSI90" s="318"/>
      <c r="RSJ90" s="318"/>
      <c r="RSK90" s="318"/>
      <c r="RSL90" s="318"/>
      <c r="RSM90" s="318"/>
      <c r="RSN90" s="318"/>
      <c r="RSO90" s="318"/>
      <c r="RSP90" s="318"/>
      <c r="RSQ90" s="318"/>
      <c r="RSR90" s="318"/>
      <c r="RSS90" s="318"/>
      <c r="RST90" s="318"/>
      <c r="RSU90" s="318"/>
      <c r="RSV90" s="318"/>
      <c r="RSW90" s="318"/>
      <c r="RSX90" s="318"/>
      <c r="RSY90" s="318"/>
      <c r="RSZ90" s="318"/>
      <c r="RTA90" s="318"/>
      <c r="RTB90" s="318"/>
      <c r="RTC90" s="318"/>
      <c r="RTD90" s="318"/>
      <c r="RTE90" s="318"/>
      <c r="RTF90" s="318"/>
      <c r="RTG90" s="318"/>
      <c r="RTH90" s="318"/>
      <c r="RTI90" s="318"/>
      <c r="RTJ90" s="318"/>
      <c r="RTK90" s="318"/>
      <c r="RTL90" s="318"/>
      <c r="RTM90" s="318"/>
      <c r="RTN90" s="318"/>
      <c r="RTO90" s="318"/>
      <c r="RTP90" s="318"/>
      <c r="RTQ90" s="318"/>
      <c r="RTR90" s="318"/>
      <c r="RTS90" s="318"/>
      <c r="RTT90" s="318"/>
      <c r="RTU90" s="318"/>
      <c r="RTV90" s="318"/>
      <c r="RTW90" s="318"/>
      <c r="RTX90" s="318"/>
      <c r="RTY90" s="318"/>
      <c r="RTZ90" s="318"/>
      <c r="RUA90" s="318"/>
      <c r="RUB90" s="318"/>
      <c r="RUC90" s="318"/>
      <c r="RUD90" s="318"/>
      <c r="RUE90" s="318"/>
      <c r="RUF90" s="318"/>
      <c r="RUG90" s="318"/>
      <c r="RUH90" s="318"/>
      <c r="RUI90" s="318"/>
      <c r="RUJ90" s="318"/>
      <c r="RUK90" s="318"/>
      <c r="RUL90" s="318"/>
      <c r="RUM90" s="318"/>
      <c r="RUN90" s="318"/>
      <c r="RUO90" s="318"/>
      <c r="RUP90" s="318"/>
      <c r="RUQ90" s="318"/>
      <c r="RUR90" s="318"/>
      <c r="RUS90" s="318"/>
      <c r="RUT90" s="318"/>
      <c r="RUU90" s="318"/>
      <c r="RUV90" s="318"/>
      <c r="RUW90" s="318"/>
      <c r="RUX90" s="318"/>
      <c r="RUY90" s="318"/>
      <c r="RUZ90" s="318"/>
      <c r="RVA90" s="318"/>
      <c r="RVB90" s="318"/>
      <c r="RVC90" s="318"/>
      <c r="RVD90" s="318"/>
      <c r="RVE90" s="318"/>
      <c r="RVF90" s="318"/>
      <c r="RVG90" s="318"/>
      <c r="RVH90" s="318"/>
      <c r="RVI90" s="318"/>
      <c r="RVJ90" s="318"/>
      <c r="RVK90" s="318"/>
      <c r="RVL90" s="318"/>
      <c r="RVM90" s="318"/>
      <c r="RVN90" s="318"/>
      <c r="RVO90" s="318"/>
      <c r="RVP90" s="318"/>
      <c r="RVQ90" s="318"/>
      <c r="RVR90" s="318"/>
      <c r="RVS90" s="318"/>
      <c r="RVT90" s="318"/>
      <c r="RVU90" s="318"/>
      <c r="RVV90" s="318"/>
      <c r="RVW90" s="318"/>
      <c r="RVX90" s="318"/>
      <c r="RVY90" s="318"/>
      <c r="RVZ90" s="318"/>
      <c r="RWA90" s="318"/>
      <c r="RWB90" s="318"/>
      <c r="RWC90" s="318"/>
      <c r="RWD90" s="318"/>
      <c r="RWE90" s="318"/>
      <c r="RWF90" s="318"/>
      <c r="RWG90" s="318"/>
      <c r="RWH90" s="318"/>
      <c r="RWI90" s="318"/>
      <c r="RWJ90" s="318"/>
      <c r="RWK90" s="318"/>
      <c r="RWL90" s="318"/>
      <c r="RWM90" s="318"/>
      <c r="RWN90" s="318"/>
      <c r="RWO90" s="318"/>
      <c r="RWP90" s="318"/>
      <c r="RWQ90" s="318"/>
      <c r="RWR90" s="318"/>
      <c r="RWS90" s="318"/>
      <c r="RWT90" s="318"/>
      <c r="RWU90" s="318"/>
      <c r="RWV90" s="318"/>
      <c r="RWW90" s="318"/>
      <c r="RWX90" s="318"/>
      <c r="RWY90" s="318"/>
      <c r="RWZ90" s="318"/>
      <c r="RXA90" s="318"/>
      <c r="RXB90" s="318"/>
      <c r="RXC90" s="318"/>
      <c r="RXD90" s="318"/>
      <c r="RXE90" s="318"/>
      <c r="RXF90" s="318"/>
      <c r="RXG90" s="318"/>
      <c r="RXH90" s="318"/>
      <c r="RXI90" s="318"/>
      <c r="RXJ90" s="318"/>
      <c r="RXK90" s="318"/>
      <c r="RXL90" s="318"/>
      <c r="RXM90" s="318"/>
      <c r="RXN90" s="318"/>
      <c r="RXO90" s="318"/>
      <c r="RXP90" s="318"/>
      <c r="RXQ90" s="318"/>
      <c r="RXR90" s="318"/>
      <c r="RXS90" s="318"/>
      <c r="RXT90" s="318"/>
      <c r="RXU90" s="318"/>
      <c r="RXV90" s="318"/>
      <c r="RXW90" s="318"/>
      <c r="RXX90" s="318"/>
      <c r="RXY90" s="318"/>
      <c r="RXZ90" s="318"/>
      <c r="RYA90" s="318"/>
      <c r="RYB90" s="318"/>
      <c r="RYC90" s="318"/>
      <c r="RYD90" s="318"/>
      <c r="RYE90" s="318"/>
      <c r="RYF90" s="318"/>
      <c r="RYG90" s="318"/>
      <c r="RYH90" s="318"/>
      <c r="RYI90" s="318"/>
      <c r="RYJ90" s="318"/>
      <c r="RYK90" s="318"/>
      <c r="RYL90" s="318"/>
      <c r="RYM90" s="318"/>
      <c r="RYN90" s="318"/>
      <c r="RYO90" s="318"/>
      <c r="RYP90" s="318"/>
      <c r="RYQ90" s="318"/>
      <c r="RYR90" s="318"/>
      <c r="RYS90" s="318"/>
      <c r="RYT90" s="318"/>
      <c r="RYU90" s="318"/>
      <c r="RYV90" s="318"/>
      <c r="RYW90" s="318"/>
      <c r="RYX90" s="318"/>
      <c r="RYY90" s="318"/>
      <c r="RYZ90" s="318"/>
      <c r="RZA90" s="318"/>
      <c r="RZB90" s="318"/>
      <c r="RZC90" s="318"/>
      <c r="RZD90" s="318"/>
      <c r="RZE90" s="318"/>
      <c r="RZF90" s="318"/>
      <c r="RZG90" s="318"/>
      <c r="RZH90" s="318"/>
      <c r="RZI90" s="318"/>
      <c r="RZJ90" s="318"/>
      <c r="RZK90" s="318"/>
      <c r="RZL90" s="318"/>
      <c r="RZM90" s="318"/>
      <c r="RZN90" s="318"/>
      <c r="RZO90" s="318"/>
      <c r="RZP90" s="318"/>
      <c r="RZQ90" s="318"/>
      <c r="RZR90" s="318"/>
      <c r="RZS90" s="318"/>
      <c r="RZT90" s="318"/>
      <c r="RZU90" s="318"/>
      <c r="RZV90" s="318"/>
      <c r="RZW90" s="318"/>
      <c r="RZX90" s="318"/>
      <c r="RZY90" s="318"/>
      <c r="RZZ90" s="318"/>
      <c r="SAA90" s="318"/>
      <c r="SAB90" s="318"/>
      <c r="SAC90" s="318"/>
      <c r="SAD90" s="318"/>
      <c r="SAE90" s="318"/>
      <c r="SAF90" s="318"/>
      <c r="SAG90" s="318"/>
      <c r="SAH90" s="318"/>
      <c r="SAI90" s="318"/>
      <c r="SAJ90" s="318"/>
      <c r="SAK90" s="318"/>
      <c r="SAL90" s="318"/>
      <c r="SAM90" s="318"/>
      <c r="SAN90" s="318"/>
      <c r="SAO90" s="318"/>
      <c r="SAP90" s="318"/>
      <c r="SAQ90" s="318"/>
      <c r="SAR90" s="318"/>
      <c r="SAS90" s="318"/>
      <c r="SAT90" s="318"/>
      <c r="SAU90" s="318"/>
      <c r="SAV90" s="318"/>
      <c r="SAW90" s="318"/>
      <c r="SAX90" s="318"/>
      <c r="SAY90" s="318"/>
      <c r="SAZ90" s="318"/>
      <c r="SBA90" s="318"/>
      <c r="SBB90" s="318"/>
      <c r="SBC90" s="318"/>
      <c r="SBD90" s="318"/>
      <c r="SBE90" s="318"/>
      <c r="SBF90" s="318"/>
      <c r="SBG90" s="318"/>
      <c r="SBH90" s="318"/>
      <c r="SBI90" s="318"/>
      <c r="SBJ90" s="318"/>
      <c r="SBK90" s="318"/>
      <c r="SBL90" s="318"/>
      <c r="SBM90" s="318"/>
      <c r="SBN90" s="318"/>
      <c r="SBO90" s="318"/>
      <c r="SBP90" s="318"/>
      <c r="SBQ90" s="318"/>
      <c r="SBR90" s="318"/>
      <c r="SBS90" s="318"/>
      <c r="SBT90" s="318"/>
      <c r="SBU90" s="318"/>
      <c r="SBV90" s="318"/>
      <c r="SBW90" s="318"/>
      <c r="SBX90" s="318"/>
      <c r="SBY90" s="318"/>
      <c r="SBZ90" s="318"/>
      <c r="SCA90" s="318"/>
      <c r="SCB90" s="318"/>
      <c r="SCC90" s="318"/>
      <c r="SCD90" s="318"/>
      <c r="SCE90" s="318"/>
      <c r="SCF90" s="318"/>
      <c r="SCG90" s="318"/>
      <c r="SCH90" s="318"/>
      <c r="SCI90" s="318"/>
      <c r="SCJ90" s="318"/>
      <c r="SCK90" s="318"/>
      <c r="SCL90" s="318"/>
      <c r="SCM90" s="318"/>
      <c r="SCN90" s="318"/>
      <c r="SCO90" s="318"/>
      <c r="SCP90" s="318"/>
      <c r="SCQ90" s="318"/>
      <c r="SCR90" s="318"/>
      <c r="SCS90" s="318"/>
      <c r="SCT90" s="318"/>
      <c r="SCU90" s="318"/>
      <c r="SCV90" s="318"/>
      <c r="SCW90" s="318"/>
      <c r="SCX90" s="318"/>
      <c r="SCY90" s="318"/>
      <c r="SCZ90" s="318"/>
      <c r="SDA90" s="318"/>
      <c r="SDB90" s="318"/>
      <c r="SDC90" s="318"/>
      <c r="SDD90" s="318"/>
      <c r="SDE90" s="318"/>
      <c r="SDF90" s="318"/>
      <c r="SDG90" s="318"/>
      <c r="SDH90" s="318"/>
      <c r="SDI90" s="318"/>
      <c r="SDJ90" s="318"/>
      <c r="SDK90" s="318"/>
      <c r="SDL90" s="318"/>
      <c r="SDM90" s="318"/>
      <c r="SDN90" s="318"/>
      <c r="SDO90" s="318"/>
      <c r="SDP90" s="318"/>
      <c r="SDQ90" s="318"/>
      <c r="SDR90" s="318"/>
      <c r="SDS90" s="318"/>
      <c r="SDT90" s="318"/>
      <c r="SDU90" s="318"/>
      <c r="SDV90" s="318"/>
      <c r="SDW90" s="318"/>
      <c r="SDX90" s="318"/>
      <c r="SDY90" s="318"/>
      <c r="SDZ90" s="318"/>
      <c r="SEA90" s="318"/>
      <c r="SEB90" s="318"/>
      <c r="SEC90" s="318"/>
      <c r="SED90" s="318"/>
      <c r="SEE90" s="318"/>
      <c r="SEF90" s="318"/>
      <c r="SEG90" s="318"/>
      <c r="SEH90" s="318"/>
      <c r="SEI90" s="318"/>
      <c r="SEJ90" s="318"/>
      <c r="SEK90" s="318"/>
      <c r="SEL90" s="318"/>
      <c r="SEM90" s="318"/>
      <c r="SEN90" s="318"/>
      <c r="SEO90" s="318"/>
      <c r="SEP90" s="318"/>
      <c r="SEQ90" s="318"/>
      <c r="SER90" s="318"/>
      <c r="SES90" s="318"/>
      <c r="SET90" s="318"/>
      <c r="SEU90" s="318"/>
      <c r="SEV90" s="318"/>
      <c r="SEW90" s="318"/>
      <c r="SEX90" s="318"/>
      <c r="SEY90" s="318"/>
      <c r="SEZ90" s="318"/>
      <c r="SFA90" s="318"/>
      <c r="SFB90" s="318"/>
      <c r="SFC90" s="318"/>
      <c r="SFD90" s="318"/>
      <c r="SFE90" s="318"/>
      <c r="SFF90" s="318"/>
      <c r="SFG90" s="318"/>
      <c r="SFH90" s="318"/>
      <c r="SFI90" s="318"/>
      <c r="SFJ90" s="318"/>
      <c r="SFK90" s="318"/>
      <c r="SFL90" s="318"/>
      <c r="SFM90" s="318"/>
      <c r="SFN90" s="318"/>
      <c r="SFO90" s="318"/>
      <c r="SFP90" s="318"/>
      <c r="SFQ90" s="318"/>
      <c r="SFR90" s="318"/>
      <c r="SFS90" s="318"/>
      <c r="SFT90" s="318"/>
      <c r="SFU90" s="318"/>
      <c r="SFV90" s="318"/>
      <c r="SFW90" s="318"/>
      <c r="SFX90" s="318"/>
      <c r="SFY90" s="318"/>
      <c r="SFZ90" s="318"/>
      <c r="SGA90" s="318"/>
      <c r="SGB90" s="318"/>
      <c r="SGC90" s="318"/>
      <c r="SGD90" s="318"/>
      <c r="SGE90" s="318"/>
      <c r="SGF90" s="318"/>
      <c r="SGG90" s="318"/>
      <c r="SGH90" s="318"/>
      <c r="SGI90" s="318"/>
      <c r="SGJ90" s="318"/>
      <c r="SGK90" s="318"/>
      <c r="SGL90" s="318"/>
      <c r="SGM90" s="318"/>
      <c r="SGN90" s="318"/>
      <c r="SGO90" s="318"/>
      <c r="SGP90" s="318"/>
      <c r="SGQ90" s="318"/>
      <c r="SGR90" s="318"/>
      <c r="SGS90" s="318"/>
      <c r="SGT90" s="318"/>
      <c r="SGU90" s="318"/>
      <c r="SGV90" s="318"/>
      <c r="SGW90" s="318"/>
      <c r="SGX90" s="318"/>
      <c r="SGY90" s="318"/>
      <c r="SGZ90" s="318"/>
      <c r="SHA90" s="318"/>
      <c r="SHB90" s="318"/>
      <c r="SHC90" s="318"/>
      <c r="SHD90" s="318"/>
      <c r="SHE90" s="318"/>
      <c r="SHF90" s="318"/>
      <c r="SHG90" s="318"/>
      <c r="SHH90" s="318"/>
      <c r="SHI90" s="318"/>
      <c r="SHJ90" s="318"/>
      <c r="SHK90" s="318"/>
      <c r="SHL90" s="318"/>
      <c r="SHM90" s="318"/>
      <c r="SHN90" s="318"/>
      <c r="SHO90" s="318"/>
      <c r="SHP90" s="318"/>
      <c r="SHQ90" s="318"/>
      <c r="SHR90" s="318"/>
      <c r="SHS90" s="318"/>
      <c r="SHT90" s="318"/>
      <c r="SHU90" s="318"/>
      <c r="SHV90" s="318"/>
      <c r="SHW90" s="318"/>
      <c r="SHX90" s="318"/>
      <c r="SHY90" s="318"/>
      <c r="SHZ90" s="318"/>
      <c r="SIA90" s="318"/>
      <c r="SIB90" s="318"/>
      <c r="SIC90" s="318"/>
      <c r="SID90" s="318"/>
      <c r="SIE90" s="318"/>
      <c r="SIF90" s="318"/>
      <c r="SIG90" s="318"/>
      <c r="SIH90" s="318"/>
      <c r="SII90" s="318"/>
      <c r="SIJ90" s="318"/>
      <c r="SIK90" s="318"/>
      <c r="SIL90" s="318"/>
      <c r="SIM90" s="318"/>
      <c r="SIN90" s="318"/>
      <c r="SIO90" s="318"/>
      <c r="SIP90" s="318"/>
      <c r="SIQ90" s="318"/>
      <c r="SIR90" s="318"/>
      <c r="SIS90" s="318"/>
      <c r="SIT90" s="318"/>
      <c r="SIU90" s="318"/>
      <c r="SIV90" s="318"/>
      <c r="SIW90" s="318"/>
      <c r="SIX90" s="318"/>
      <c r="SIY90" s="318"/>
      <c r="SIZ90" s="318"/>
      <c r="SJA90" s="318"/>
      <c r="SJB90" s="318"/>
      <c r="SJC90" s="318"/>
      <c r="SJD90" s="318"/>
      <c r="SJE90" s="318"/>
      <c r="SJF90" s="318"/>
      <c r="SJG90" s="318"/>
      <c r="SJH90" s="318"/>
      <c r="SJI90" s="318"/>
      <c r="SJJ90" s="318"/>
      <c r="SJK90" s="318"/>
      <c r="SJL90" s="318"/>
      <c r="SJM90" s="318"/>
      <c r="SJN90" s="318"/>
      <c r="SJO90" s="318"/>
      <c r="SJP90" s="318"/>
      <c r="SJQ90" s="318"/>
      <c r="SJR90" s="318"/>
      <c r="SJS90" s="318"/>
      <c r="SJT90" s="318"/>
      <c r="SJU90" s="318"/>
      <c r="SJV90" s="318"/>
      <c r="SJW90" s="318"/>
      <c r="SJX90" s="318"/>
      <c r="SJY90" s="318"/>
      <c r="SJZ90" s="318"/>
      <c r="SKA90" s="318"/>
      <c r="SKB90" s="318"/>
      <c r="SKC90" s="318"/>
      <c r="SKD90" s="318"/>
      <c r="SKE90" s="318"/>
      <c r="SKF90" s="318"/>
      <c r="SKG90" s="318"/>
      <c r="SKH90" s="318"/>
      <c r="SKI90" s="318"/>
      <c r="SKJ90" s="318"/>
      <c r="SKK90" s="318"/>
      <c r="SKL90" s="318"/>
      <c r="SKM90" s="318"/>
      <c r="SKN90" s="318"/>
      <c r="SKO90" s="318"/>
      <c r="SKP90" s="318"/>
      <c r="SKQ90" s="318"/>
      <c r="SKR90" s="318"/>
      <c r="SKS90" s="318"/>
      <c r="SKT90" s="318"/>
      <c r="SKU90" s="318"/>
      <c r="SKV90" s="318"/>
      <c r="SKW90" s="318"/>
      <c r="SKX90" s="318"/>
      <c r="SKY90" s="318"/>
      <c r="SKZ90" s="318"/>
      <c r="SLA90" s="318"/>
      <c r="SLB90" s="318"/>
      <c r="SLC90" s="318"/>
      <c r="SLD90" s="318"/>
      <c r="SLE90" s="318"/>
      <c r="SLF90" s="318"/>
      <c r="SLG90" s="318"/>
      <c r="SLH90" s="318"/>
      <c r="SLI90" s="318"/>
      <c r="SLJ90" s="318"/>
      <c r="SLK90" s="318"/>
      <c r="SLL90" s="318"/>
      <c r="SLM90" s="318"/>
      <c r="SLN90" s="318"/>
      <c r="SLO90" s="318"/>
      <c r="SLP90" s="318"/>
      <c r="SLQ90" s="318"/>
      <c r="SLR90" s="318"/>
      <c r="SLS90" s="318"/>
      <c r="SLT90" s="318"/>
      <c r="SLU90" s="318"/>
      <c r="SLV90" s="318"/>
      <c r="SLW90" s="318"/>
      <c r="SLX90" s="318"/>
      <c r="SLY90" s="318"/>
      <c r="SLZ90" s="318"/>
      <c r="SMA90" s="318"/>
      <c r="SMB90" s="318"/>
      <c r="SMC90" s="318"/>
      <c r="SMD90" s="318"/>
      <c r="SME90" s="318"/>
      <c r="SMF90" s="318"/>
      <c r="SMG90" s="318"/>
      <c r="SMH90" s="318"/>
      <c r="SMI90" s="318"/>
      <c r="SMJ90" s="318"/>
      <c r="SMK90" s="318"/>
      <c r="SML90" s="318"/>
      <c r="SMM90" s="318"/>
      <c r="SMN90" s="318"/>
      <c r="SMO90" s="318"/>
      <c r="SMP90" s="318"/>
      <c r="SMQ90" s="318"/>
      <c r="SMR90" s="318"/>
      <c r="SMS90" s="318"/>
      <c r="SMT90" s="318"/>
      <c r="SMU90" s="318"/>
      <c r="SMV90" s="318"/>
      <c r="SMW90" s="318"/>
      <c r="SMX90" s="318"/>
      <c r="SMY90" s="318"/>
      <c r="SMZ90" s="318"/>
      <c r="SNA90" s="318"/>
      <c r="SNB90" s="318"/>
      <c r="SNC90" s="318"/>
      <c r="SND90" s="318"/>
      <c r="SNE90" s="318"/>
      <c r="SNF90" s="318"/>
      <c r="SNG90" s="318"/>
      <c r="SNH90" s="318"/>
      <c r="SNI90" s="318"/>
      <c r="SNJ90" s="318"/>
      <c r="SNK90" s="318"/>
      <c r="SNL90" s="318"/>
      <c r="SNM90" s="318"/>
      <c r="SNN90" s="318"/>
      <c r="SNO90" s="318"/>
      <c r="SNP90" s="318"/>
      <c r="SNQ90" s="318"/>
      <c r="SNR90" s="318"/>
      <c r="SNS90" s="318"/>
      <c r="SNT90" s="318"/>
      <c r="SNU90" s="318"/>
      <c r="SNV90" s="318"/>
      <c r="SNW90" s="318"/>
      <c r="SNX90" s="318"/>
      <c r="SNY90" s="318"/>
      <c r="SNZ90" s="318"/>
      <c r="SOA90" s="318"/>
      <c r="SOB90" s="318"/>
      <c r="SOC90" s="318"/>
      <c r="SOD90" s="318"/>
      <c r="SOE90" s="318"/>
      <c r="SOF90" s="318"/>
      <c r="SOG90" s="318"/>
      <c r="SOH90" s="318"/>
      <c r="SOI90" s="318"/>
      <c r="SOJ90" s="318"/>
      <c r="SOK90" s="318"/>
      <c r="SOL90" s="318"/>
      <c r="SOM90" s="318"/>
      <c r="SON90" s="318"/>
      <c r="SOO90" s="318"/>
      <c r="SOP90" s="318"/>
      <c r="SOQ90" s="318"/>
      <c r="SOR90" s="318"/>
      <c r="SOS90" s="318"/>
      <c r="SOT90" s="318"/>
      <c r="SOU90" s="318"/>
      <c r="SOV90" s="318"/>
      <c r="SOW90" s="318"/>
      <c r="SOX90" s="318"/>
      <c r="SOY90" s="318"/>
      <c r="SOZ90" s="318"/>
      <c r="SPA90" s="318"/>
      <c r="SPB90" s="318"/>
      <c r="SPC90" s="318"/>
      <c r="SPD90" s="318"/>
      <c r="SPE90" s="318"/>
      <c r="SPF90" s="318"/>
      <c r="SPG90" s="318"/>
      <c r="SPH90" s="318"/>
      <c r="SPI90" s="318"/>
      <c r="SPJ90" s="318"/>
      <c r="SPK90" s="318"/>
      <c r="SPL90" s="318"/>
      <c r="SPM90" s="318"/>
      <c r="SPN90" s="318"/>
      <c r="SPO90" s="318"/>
      <c r="SPP90" s="318"/>
      <c r="SPQ90" s="318"/>
      <c r="SPR90" s="318"/>
      <c r="SPS90" s="318"/>
      <c r="SPT90" s="318"/>
      <c r="SPU90" s="318"/>
      <c r="SPV90" s="318"/>
      <c r="SPW90" s="318"/>
      <c r="SPX90" s="318"/>
      <c r="SPY90" s="318"/>
      <c r="SPZ90" s="318"/>
      <c r="SQA90" s="318"/>
      <c r="SQB90" s="318"/>
      <c r="SQC90" s="318"/>
      <c r="SQD90" s="318"/>
      <c r="SQE90" s="318"/>
      <c r="SQF90" s="318"/>
      <c r="SQG90" s="318"/>
      <c r="SQH90" s="318"/>
      <c r="SQI90" s="318"/>
      <c r="SQJ90" s="318"/>
      <c r="SQK90" s="318"/>
      <c r="SQL90" s="318"/>
      <c r="SQM90" s="318"/>
      <c r="SQN90" s="318"/>
      <c r="SQO90" s="318"/>
      <c r="SQP90" s="318"/>
      <c r="SQQ90" s="318"/>
      <c r="SQR90" s="318"/>
      <c r="SQS90" s="318"/>
      <c r="SQT90" s="318"/>
      <c r="SQU90" s="318"/>
      <c r="SQV90" s="318"/>
      <c r="SQW90" s="318"/>
      <c r="SQX90" s="318"/>
      <c r="SQY90" s="318"/>
      <c r="SQZ90" s="318"/>
      <c r="SRA90" s="318"/>
      <c r="SRB90" s="318"/>
      <c r="SRC90" s="318"/>
      <c r="SRD90" s="318"/>
      <c r="SRE90" s="318"/>
      <c r="SRF90" s="318"/>
      <c r="SRG90" s="318"/>
      <c r="SRH90" s="318"/>
      <c r="SRI90" s="318"/>
      <c r="SRJ90" s="318"/>
      <c r="SRK90" s="318"/>
      <c r="SRL90" s="318"/>
      <c r="SRM90" s="318"/>
      <c r="SRN90" s="318"/>
      <c r="SRO90" s="318"/>
      <c r="SRP90" s="318"/>
      <c r="SRQ90" s="318"/>
      <c r="SRR90" s="318"/>
      <c r="SRS90" s="318"/>
      <c r="SRT90" s="318"/>
      <c r="SRU90" s="318"/>
      <c r="SRV90" s="318"/>
      <c r="SRW90" s="318"/>
      <c r="SRX90" s="318"/>
      <c r="SRY90" s="318"/>
      <c r="SRZ90" s="318"/>
      <c r="SSA90" s="318"/>
      <c r="SSB90" s="318"/>
      <c r="SSC90" s="318"/>
      <c r="SSD90" s="318"/>
      <c r="SSE90" s="318"/>
      <c r="SSF90" s="318"/>
      <c r="SSG90" s="318"/>
      <c r="SSH90" s="318"/>
      <c r="SSI90" s="318"/>
      <c r="SSJ90" s="318"/>
      <c r="SSK90" s="318"/>
      <c r="SSL90" s="318"/>
      <c r="SSM90" s="318"/>
      <c r="SSN90" s="318"/>
      <c r="SSO90" s="318"/>
      <c r="SSP90" s="318"/>
      <c r="SSQ90" s="318"/>
      <c r="SSR90" s="318"/>
      <c r="SSS90" s="318"/>
      <c r="SST90" s="318"/>
      <c r="SSU90" s="318"/>
      <c r="SSV90" s="318"/>
      <c r="SSW90" s="318"/>
      <c r="SSX90" s="318"/>
      <c r="SSY90" s="318"/>
      <c r="SSZ90" s="318"/>
      <c r="STA90" s="318"/>
      <c r="STB90" s="318"/>
      <c r="STC90" s="318"/>
      <c r="STD90" s="318"/>
      <c r="STE90" s="318"/>
      <c r="STF90" s="318"/>
      <c r="STG90" s="318"/>
      <c r="STH90" s="318"/>
      <c r="STI90" s="318"/>
      <c r="STJ90" s="318"/>
      <c r="STK90" s="318"/>
      <c r="STL90" s="318"/>
      <c r="STM90" s="318"/>
      <c r="STN90" s="318"/>
      <c r="STO90" s="318"/>
      <c r="STP90" s="318"/>
      <c r="STQ90" s="318"/>
      <c r="STR90" s="318"/>
      <c r="STS90" s="318"/>
      <c r="STT90" s="318"/>
      <c r="STU90" s="318"/>
      <c r="STV90" s="318"/>
      <c r="STW90" s="318"/>
      <c r="STX90" s="318"/>
      <c r="STY90" s="318"/>
      <c r="STZ90" s="318"/>
      <c r="SUA90" s="318"/>
      <c r="SUB90" s="318"/>
      <c r="SUC90" s="318"/>
      <c r="SUD90" s="318"/>
      <c r="SUE90" s="318"/>
      <c r="SUF90" s="318"/>
      <c r="SUG90" s="318"/>
      <c r="SUH90" s="318"/>
      <c r="SUI90" s="318"/>
      <c r="SUJ90" s="318"/>
      <c r="SUK90" s="318"/>
      <c r="SUL90" s="318"/>
      <c r="SUM90" s="318"/>
      <c r="SUN90" s="318"/>
      <c r="SUO90" s="318"/>
      <c r="SUP90" s="318"/>
      <c r="SUQ90" s="318"/>
      <c r="SUR90" s="318"/>
      <c r="SUS90" s="318"/>
      <c r="SUT90" s="318"/>
      <c r="SUU90" s="318"/>
      <c r="SUV90" s="318"/>
      <c r="SUW90" s="318"/>
      <c r="SUX90" s="318"/>
      <c r="SUY90" s="318"/>
      <c r="SUZ90" s="318"/>
      <c r="SVA90" s="318"/>
      <c r="SVB90" s="318"/>
      <c r="SVC90" s="318"/>
      <c r="SVD90" s="318"/>
      <c r="SVE90" s="318"/>
      <c r="SVF90" s="318"/>
      <c r="SVG90" s="318"/>
      <c r="SVH90" s="318"/>
      <c r="SVI90" s="318"/>
      <c r="SVJ90" s="318"/>
      <c r="SVK90" s="318"/>
      <c r="SVL90" s="318"/>
      <c r="SVM90" s="318"/>
      <c r="SVN90" s="318"/>
      <c r="SVO90" s="318"/>
      <c r="SVP90" s="318"/>
      <c r="SVQ90" s="318"/>
      <c r="SVR90" s="318"/>
      <c r="SVS90" s="318"/>
      <c r="SVT90" s="318"/>
      <c r="SVU90" s="318"/>
      <c r="SVV90" s="318"/>
      <c r="SVW90" s="318"/>
      <c r="SVX90" s="318"/>
      <c r="SVY90" s="318"/>
      <c r="SVZ90" s="318"/>
      <c r="SWA90" s="318"/>
      <c r="SWB90" s="318"/>
      <c r="SWC90" s="318"/>
      <c r="SWD90" s="318"/>
      <c r="SWE90" s="318"/>
      <c r="SWF90" s="318"/>
      <c r="SWG90" s="318"/>
      <c r="SWH90" s="318"/>
      <c r="SWI90" s="318"/>
      <c r="SWJ90" s="318"/>
      <c r="SWK90" s="318"/>
      <c r="SWL90" s="318"/>
      <c r="SWM90" s="318"/>
      <c r="SWN90" s="318"/>
      <c r="SWO90" s="318"/>
      <c r="SWP90" s="318"/>
      <c r="SWQ90" s="318"/>
      <c r="SWR90" s="318"/>
      <c r="SWS90" s="318"/>
      <c r="SWT90" s="318"/>
      <c r="SWU90" s="318"/>
      <c r="SWV90" s="318"/>
      <c r="SWW90" s="318"/>
      <c r="SWX90" s="318"/>
      <c r="SWY90" s="318"/>
      <c r="SWZ90" s="318"/>
      <c r="SXA90" s="318"/>
      <c r="SXB90" s="318"/>
      <c r="SXC90" s="318"/>
      <c r="SXD90" s="318"/>
      <c r="SXE90" s="318"/>
      <c r="SXF90" s="318"/>
      <c r="SXG90" s="318"/>
      <c r="SXH90" s="318"/>
      <c r="SXI90" s="318"/>
      <c r="SXJ90" s="318"/>
      <c r="SXK90" s="318"/>
      <c r="SXL90" s="318"/>
      <c r="SXM90" s="318"/>
      <c r="SXN90" s="318"/>
      <c r="SXO90" s="318"/>
      <c r="SXP90" s="318"/>
      <c r="SXQ90" s="318"/>
      <c r="SXR90" s="318"/>
      <c r="SXS90" s="318"/>
      <c r="SXT90" s="318"/>
      <c r="SXU90" s="318"/>
      <c r="SXV90" s="318"/>
      <c r="SXW90" s="318"/>
      <c r="SXX90" s="318"/>
      <c r="SXY90" s="318"/>
      <c r="SXZ90" s="318"/>
      <c r="SYA90" s="318"/>
      <c r="SYB90" s="318"/>
      <c r="SYC90" s="318"/>
      <c r="SYD90" s="318"/>
      <c r="SYE90" s="318"/>
      <c r="SYF90" s="318"/>
      <c r="SYG90" s="318"/>
      <c r="SYH90" s="318"/>
      <c r="SYI90" s="318"/>
      <c r="SYJ90" s="318"/>
      <c r="SYK90" s="318"/>
      <c r="SYL90" s="318"/>
      <c r="SYM90" s="318"/>
      <c r="SYN90" s="318"/>
      <c r="SYO90" s="318"/>
      <c r="SYP90" s="318"/>
      <c r="SYQ90" s="318"/>
      <c r="SYR90" s="318"/>
      <c r="SYS90" s="318"/>
      <c r="SYT90" s="318"/>
      <c r="SYU90" s="318"/>
      <c r="SYV90" s="318"/>
      <c r="SYW90" s="318"/>
      <c r="SYX90" s="318"/>
      <c r="SYY90" s="318"/>
      <c r="SYZ90" s="318"/>
      <c r="SZA90" s="318"/>
      <c r="SZB90" s="318"/>
      <c r="SZC90" s="318"/>
      <c r="SZD90" s="318"/>
      <c r="SZE90" s="318"/>
      <c r="SZF90" s="318"/>
      <c r="SZG90" s="318"/>
      <c r="SZH90" s="318"/>
      <c r="SZI90" s="318"/>
      <c r="SZJ90" s="318"/>
      <c r="SZK90" s="318"/>
      <c r="SZL90" s="318"/>
      <c r="SZM90" s="318"/>
      <c r="SZN90" s="318"/>
      <c r="SZO90" s="318"/>
      <c r="SZP90" s="318"/>
      <c r="SZQ90" s="318"/>
      <c r="SZR90" s="318"/>
      <c r="SZS90" s="318"/>
      <c r="SZT90" s="318"/>
      <c r="SZU90" s="318"/>
      <c r="SZV90" s="318"/>
      <c r="SZW90" s="318"/>
      <c r="SZX90" s="318"/>
      <c r="SZY90" s="318"/>
      <c r="SZZ90" s="318"/>
      <c r="TAA90" s="318"/>
      <c r="TAB90" s="318"/>
      <c r="TAC90" s="318"/>
      <c r="TAD90" s="318"/>
      <c r="TAE90" s="318"/>
      <c r="TAF90" s="318"/>
      <c r="TAG90" s="318"/>
      <c r="TAH90" s="318"/>
      <c r="TAI90" s="318"/>
      <c r="TAJ90" s="318"/>
      <c r="TAK90" s="318"/>
      <c r="TAL90" s="318"/>
      <c r="TAM90" s="318"/>
      <c r="TAN90" s="318"/>
      <c r="TAO90" s="318"/>
      <c r="TAP90" s="318"/>
      <c r="TAQ90" s="318"/>
      <c r="TAR90" s="318"/>
      <c r="TAS90" s="318"/>
      <c r="TAT90" s="318"/>
      <c r="TAU90" s="318"/>
      <c r="TAV90" s="318"/>
      <c r="TAW90" s="318"/>
      <c r="TAX90" s="318"/>
      <c r="TAY90" s="318"/>
      <c r="TAZ90" s="318"/>
      <c r="TBA90" s="318"/>
      <c r="TBB90" s="318"/>
      <c r="TBC90" s="318"/>
      <c r="TBD90" s="318"/>
      <c r="TBE90" s="318"/>
      <c r="TBF90" s="318"/>
      <c r="TBG90" s="318"/>
      <c r="TBH90" s="318"/>
      <c r="TBI90" s="318"/>
      <c r="TBJ90" s="318"/>
      <c r="TBK90" s="318"/>
      <c r="TBL90" s="318"/>
      <c r="TBM90" s="318"/>
      <c r="TBN90" s="318"/>
      <c r="TBO90" s="318"/>
      <c r="TBP90" s="318"/>
      <c r="TBQ90" s="318"/>
      <c r="TBR90" s="318"/>
      <c r="TBS90" s="318"/>
      <c r="TBT90" s="318"/>
      <c r="TBU90" s="318"/>
      <c r="TBV90" s="318"/>
      <c r="TBW90" s="318"/>
      <c r="TBX90" s="318"/>
      <c r="TBY90" s="318"/>
      <c r="TBZ90" s="318"/>
      <c r="TCA90" s="318"/>
      <c r="TCB90" s="318"/>
      <c r="TCC90" s="318"/>
      <c r="TCD90" s="318"/>
      <c r="TCE90" s="318"/>
      <c r="TCF90" s="318"/>
      <c r="TCG90" s="318"/>
      <c r="TCH90" s="318"/>
      <c r="TCI90" s="318"/>
      <c r="TCJ90" s="318"/>
      <c r="TCK90" s="318"/>
      <c r="TCL90" s="318"/>
      <c r="TCM90" s="318"/>
      <c r="TCN90" s="318"/>
      <c r="TCO90" s="318"/>
      <c r="TCP90" s="318"/>
      <c r="TCQ90" s="318"/>
      <c r="TCR90" s="318"/>
      <c r="TCS90" s="318"/>
      <c r="TCT90" s="318"/>
      <c r="TCU90" s="318"/>
      <c r="TCV90" s="318"/>
      <c r="TCW90" s="318"/>
      <c r="TCX90" s="318"/>
      <c r="TCY90" s="318"/>
      <c r="TCZ90" s="318"/>
      <c r="TDA90" s="318"/>
      <c r="TDB90" s="318"/>
      <c r="TDC90" s="318"/>
      <c r="TDD90" s="318"/>
      <c r="TDE90" s="318"/>
      <c r="TDF90" s="318"/>
      <c r="TDG90" s="318"/>
      <c r="TDH90" s="318"/>
      <c r="TDI90" s="318"/>
      <c r="TDJ90" s="318"/>
      <c r="TDK90" s="318"/>
      <c r="TDL90" s="318"/>
      <c r="TDM90" s="318"/>
      <c r="TDN90" s="318"/>
      <c r="TDO90" s="318"/>
      <c r="TDP90" s="318"/>
      <c r="TDQ90" s="318"/>
      <c r="TDR90" s="318"/>
      <c r="TDS90" s="318"/>
      <c r="TDT90" s="318"/>
      <c r="TDU90" s="318"/>
      <c r="TDV90" s="318"/>
      <c r="TDW90" s="318"/>
      <c r="TDX90" s="318"/>
      <c r="TDY90" s="318"/>
      <c r="TDZ90" s="318"/>
      <c r="TEA90" s="318"/>
      <c r="TEB90" s="318"/>
      <c r="TEC90" s="318"/>
      <c r="TED90" s="318"/>
      <c r="TEE90" s="318"/>
      <c r="TEF90" s="318"/>
      <c r="TEG90" s="318"/>
      <c r="TEH90" s="318"/>
      <c r="TEI90" s="318"/>
      <c r="TEJ90" s="318"/>
      <c r="TEK90" s="318"/>
      <c r="TEL90" s="318"/>
      <c r="TEM90" s="318"/>
      <c r="TEN90" s="318"/>
      <c r="TEO90" s="318"/>
      <c r="TEP90" s="318"/>
      <c r="TEQ90" s="318"/>
      <c r="TER90" s="318"/>
      <c r="TES90" s="318"/>
      <c r="TET90" s="318"/>
      <c r="TEU90" s="318"/>
      <c r="TEV90" s="318"/>
      <c r="TEW90" s="318"/>
      <c r="TEX90" s="318"/>
      <c r="TEY90" s="318"/>
      <c r="TEZ90" s="318"/>
      <c r="TFA90" s="318"/>
      <c r="TFB90" s="318"/>
      <c r="TFC90" s="318"/>
      <c r="TFD90" s="318"/>
      <c r="TFE90" s="318"/>
      <c r="TFF90" s="318"/>
      <c r="TFG90" s="318"/>
      <c r="TFH90" s="318"/>
      <c r="TFI90" s="318"/>
      <c r="TFJ90" s="318"/>
      <c r="TFK90" s="318"/>
      <c r="TFL90" s="318"/>
      <c r="TFM90" s="318"/>
      <c r="TFN90" s="318"/>
      <c r="TFO90" s="318"/>
      <c r="TFP90" s="318"/>
      <c r="TFQ90" s="318"/>
      <c r="TFR90" s="318"/>
      <c r="TFS90" s="318"/>
      <c r="TFT90" s="318"/>
      <c r="TFU90" s="318"/>
      <c r="TFV90" s="318"/>
      <c r="TFW90" s="318"/>
      <c r="TFX90" s="318"/>
      <c r="TFY90" s="318"/>
      <c r="TFZ90" s="318"/>
      <c r="TGA90" s="318"/>
      <c r="TGB90" s="318"/>
      <c r="TGC90" s="318"/>
      <c r="TGD90" s="318"/>
      <c r="TGE90" s="318"/>
      <c r="TGF90" s="318"/>
      <c r="TGG90" s="318"/>
      <c r="TGH90" s="318"/>
      <c r="TGI90" s="318"/>
      <c r="TGJ90" s="318"/>
      <c r="TGK90" s="318"/>
      <c r="TGL90" s="318"/>
      <c r="TGM90" s="318"/>
      <c r="TGN90" s="318"/>
      <c r="TGO90" s="318"/>
      <c r="TGP90" s="318"/>
      <c r="TGQ90" s="318"/>
      <c r="TGR90" s="318"/>
      <c r="TGS90" s="318"/>
      <c r="TGT90" s="318"/>
      <c r="TGU90" s="318"/>
      <c r="TGV90" s="318"/>
      <c r="TGW90" s="318"/>
      <c r="TGX90" s="318"/>
      <c r="TGY90" s="318"/>
      <c r="TGZ90" s="318"/>
      <c r="THA90" s="318"/>
      <c r="THB90" s="318"/>
      <c r="THC90" s="318"/>
      <c r="THD90" s="318"/>
      <c r="THE90" s="318"/>
      <c r="THF90" s="318"/>
      <c r="THG90" s="318"/>
      <c r="THH90" s="318"/>
      <c r="THI90" s="318"/>
      <c r="THJ90" s="318"/>
      <c r="THK90" s="318"/>
      <c r="THL90" s="318"/>
      <c r="THM90" s="318"/>
      <c r="THN90" s="318"/>
      <c r="THO90" s="318"/>
      <c r="THP90" s="318"/>
      <c r="THQ90" s="318"/>
      <c r="THR90" s="318"/>
      <c r="THS90" s="318"/>
      <c r="THT90" s="318"/>
      <c r="THU90" s="318"/>
      <c r="THV90" s="318"/>
      <c r="THW90" s="318"/>
      <c r="THX90" s="318"/>
      <c r="THY90" s="318"/>
      <c r="THZ90" s="318"/>
      <c r="TIA90" s="318"/>
      <c r="TIB90" s="318"/>
      <c r="TIC90" s="318"/>
      <c r="TID90" s="318"/>
      <c r="TIE90" s="318"/>
      <c r="TIF90" s="318"/>
      <c r="TIG90" s="318"/>
      <c r="TIH90" s="318"/>
      <c r="TII90" s="318"/>
      <c r="TIJ90" s="318"/>
      <c r="TIK90" s="318"/>
      <c r="TIL90" s="318"/>
      <c r="TIM90" s="318"/>
      <c r="TIN90" s="318"/>
      <c r="TIO90" s="318"/>
      <c r="TIP90" s="318"/>
      <c r="TIQ90" s="318"/>
      <c r="TIR90" s="318"/>
      <c r="TIS90" s="318"/>
      <c r="TIT90" s="318"/>
      <c r="TIU90" s="318"/>
      <c r="TIV90" s="318"/>
      <c r="TIW90" s="318"/>
      <c r="TIX90" s="318"/>
      <c r="TIY90" s="318"/>
      <c r="TIZ90" s="318"/>
      <c r="TJA90" s="318"/>
      <c r="TJB90" s="318"/>
      <c r="TJC90" s="318"/>
      <c r="TJD90" s="318"/>
      <c r="TJE90" s="318"/>
      <c r="TJF90" s="318"/>
      <c r="TJG90" s="318"/>
      <c r="TJH90" s="318"/>
      <c r="TJI90" s="318"/>
      <c r="TJJ90" s="318"/>
      <c r="TJK90" s="318"/>
      <c r="TJL90" s="318"/>
      <c r="TJM90" s="318"/>
      <c r="TJN90" s="318"/>
      <c r="TJO90" s="318"/>
      <c r="TJP90" s="318"/>
      <c r="TJQ90" s="318"/>
      <c r="TJR90" s="318"/>
      <c r="TJS90" s="318"/>
      <c r="TJT90" s="318"/>
      <c r="TJU90" s="318"/>
      <c r="TJV90" s="318"/>
      <c r="TJW90" s="318"/>
      <c r="TJX90" s="318"/>
      <c r="TJY90" s="318"/>
      <c r="TJZ90" s="318"/>
      <c r="TKA90" s="318"/>
      <c r="TKB90" s="318"/>
      <c r="TKC90" s="318"/>
      <c r="TKD90" s="318"/>
      <c r="TKE90" s="318"/>
      <c r="TKF90" s="318"/>
      <c r="TKG90" s="318"/>
      <c r="TKH90" s="318"/>
      <c r="TKI90" s="318"/>
      <c r="TKJ90" s="318"/>
      <c r="TKK90" s="318"/>
      <c r="TKL90" s="318"/>
      <c r="TKM90" s="318"/>
      <c r="TKN90" s="318"/>
      <c r="TKO90" s="318"/>
      <c r="TKP90" s="318"/>
      <c r="TKQ90" s="318"/>
      <c r="TKR90" s="318"/>
      <c r="TKS90" s="318"/>
      <c r="TKT90" s="318"/>
      <c r="TKU90" s="318"/>
      <c r="TKV90" s="318"/>
      <c r="TKW90" s="318"/>
      <c r="TKX90" s="318"/>
      <c r="TKY90" s="318"/>
      <c r="TKZ90" s="318"/>
      <c r="TLA90" s="318"/>
      <c r="TLB90" s="318"/>
      <c r="TLC90" s="318"/>
      <c r="TLD90" s="318"/>
      <c r="TLE90" s="318"/>
      <c r="TLF90" s="318"/>
      <c r="TLG90" s="318"/>
      <c r="TLH90" s="318"/>
      <c r="TLI90" s="318"/>
      <c r="TLJ90" s="318"/>
      <c r="TLK90" s="318"/>
      <c r="TLL90" s="318"/>
      <c r="TLM90" s="318"/>
      <c r="TLN90" s="318"/>
      <c r="TLO90" s="318"/>
      <c r="TLP90" s="318"/>
      <c r="TLQ90" s="318"/>
      <c r="TLR90" s="318"/>
      <c r="TLS90" s="318"/>
      <c r="TLT90" s="318"/>
      <c r="TLU90" s="318"/>
      <c r="TLV90" s="318"/>
      <c r="TLW90" s="318"/>
      <c r="TLX90" s="318"/>
      <c r="TLY90" s="318"/>
      <c r="TLZ90" s="318"/>
      <c r="TMA90" s="318"/>
      <c r="TMB90" s="318"/>
      <c r="TMC90" s="318"/>
      <c r="TMD90" s="318"/>
      <c r="TME90" s="318"/>
      <c r="TMF90" s="318"/>
      <c r="TMG90" s="318"/>
      <c r="TMH90" s="318"/>
      <c r="TMI90" s="318"/>
      <c r="TMJ90" s="318"/>
      <c r="TMK90" s="318"/>
      <c r="TML90" s="318"/>
      <c r="TMM90" s="318"/>
      <c r="TMN90" s="318"/>
      <c r="TMO90" s="318"/>
      <c r="TMP90" s="318"/>
      <c r="TMQ90" s="318"/>
      <c r="TMR90" s="318"/>
      <c r="TMS90" s="318"/>
      <c r="TMT90" s="318"/>
      <c r="TMU90" s="318"/>
      <c r="TMV90" s="318"/>
      <c r="TMW90" s="318"/>
      <c r="TMX90" s="318"/>
      <c r="TMY90" s="318"/>
      <c r="TMZ90" s="318"/>
      <c r="TNA90" s="318"/>
      <c r="TNB90" s="318"/>
      <c r="TNC90" s="318"/>
      <c r="TND90" s="318"/>
      <c r="TNE90" s="318"/>
      <c r="TNF90" s="318"/>
      <c r="TNG90" s="318"/>
      <c r="TNH90" s="318"/>
      <c r="TNI90" s="318"/>
      <c r="TNJ90" s="318"/>
      <c r="TNK90" s="318"/>
      <c r="TNL90" s="318"/>
      <c r="TNM90" s="318"/>
      <c r="TNN90" s="318"/>
      <c r="TNO90" s="318"/>
      <c r="TNP90" s="318"/>
      <c r="TNQ90" s="318"/>
      <c r="TNR90" s="318"/>
      <c r="TNS90" s="318"/>
      <c r="TNT90" s="318"/>
      <c r="TNU90" s="318"/>
      <c r="TNV90" s="318"/>
      <c r="TNW90" s="318"/>
      <c r="TNX90" s="318"/>
      <c r="TNY90" s="318"/>
      <c r="TNZ90" s="318"/>
      <c r="TOA90" s="318"/>
      <c r="TOB90" s="318"/>
      <c r="TOC90" s="318"/>
      <c r="TOD90" s="318"/>
      <c r="TOE90" s="318"/>
      <c r="TOF90" s="318"/>
      <c r="TOG90" s="318"/>
      <c r="TOH90" s="318"/>
      <c r="TOI90" s="318"/>
      <c r="TOJ90" s="318"/>
      <c r="TOK90" s="318"/>
      <c r="TOL90" s="318"/>
      <c r="TOM90" s="318"/>
      <c r="TON90" s="318"/>
      <c r="TOO90" s="318"/>
      <c r="TOP90" s="318"/>
      <c r="TOQ90" s="318"/>
      <c r="TOR90" s="318"/>
      <c r="TOS90" s="318"/>
      <c r="TOT90" s="318"/>
      <c r="TOU90" s="318"/>
      <c r="TOV90" s="318"/>
      <c r="TOW90" s="318"/>
      <c r="TOX90" s="318"/>
      <c r="TOY90" s="318"/>
      <c r="TOZ90" s="318"/>
      <c r="TPA90" s="318"/>
      <c r="TPB90" s="318"/>
      <c r="TPC90" s="318"/>
      <c r="TPD90" s="318"/>
      <c r="TPE90" s="318"/>
      <c r="TPF90" s="318"/>
      <c r="TPG90" s="318"/>
      <c r="TPH90" s="318"/>
      <c r="TPI90" s="318"/>
      <c r="TPJ90" s="318"/>
      <c r="TPK90" s="318"/>
      <c r="TPL90" s="318"/>
      <c r="TPM90" s="318"/>
      <c r="TPN90" s="318"/>
      <c r="TPO90" s="318"/>
      <c r="TPP90" s="318"/>
      <c r="TPQ90" s="318"/>
      <c r="TPR90" s="318"/>
      <c r="TPS90" s="318"/>
      <c r="TPT90" s="318"/>
      <c r="TPU90" s="318"/>
      <c r="TPV90" s="318"/>
      <c r="TPW90" s="318"/>
      <c r="TPX90" s="318"/>
      <c r="TPY90" s="318"/>
      <c r="TPZ90" s="318"/>
      <c r="TQA90" s="318"/>
      <c r="TQB90" s="318"/>
      <c r="TQC90" s="318"/>
      <c r="TQD90" s="318"/>
      <c r="TQE90" s="318"/>
      <c r="TQF90" s="318"/>
      <c r="TQG90" s="318"/>
      <c r="TQH90" s="318"/>
      <c r="TQI90" s="318"/>
      <c r="TQJ90" s="318"/>
      <c r="TQK90" s="318"/>
      <c r="TQL90" s="318"/>
      <c r="TQM90" s="318"/>
      <c r="TQN90" s="318"/>
      <c r="TQO90" s="318"/>
      <c r="TQP90" s="318"/>
      <c r="TQQ90" s="318"/>
      <c r="TQR90" s="318"/>
      <c r="TQS90" s="318"/>
      <c r="TQT90" s="318"/>
      <c r="TQU90" s="318"/>
      <c r="TQV90" s="318"/>
      <c r="TQW90" s="318"/>
      <c r="TQX90" s="318"/>
      <c r="TQY90" s="318"/>
      <c r="TQZ90" s="318"/>
      <c r="TRA90" s="318"/>
      <c r="TRB90" s="318"/>
      <c r="TRC90" s="318"/>
      <c r="TRD90" s="318"/>
      <c r="TRE90" s="318"/>
      <c r="TRF90" s="318"/>
      <c r="TRG90" s="318"/>
      <c r="TRH90" s="318"/>
      <c r="TRI90" s="318"/>
      <c r="TRJ90" s="318"/>
      <c r="TRK90" s="318"/>
      <c r="TRL90" s="318"/>
      <c r="TRM90" s="318"/>
      <c r="TRN90" s="318"/>
      <c r="TRO90" s="318"/>
      <c r="TRP90" s="318"/>
      <c r="TRQ90" s="318"/>
      <c r="TRR90" s="318"/>
      <c r="TRS90" s="318"/>
      <c r="TRT90" s="318"/>
      <c r="TRU90" s="318"/>
      <c r="TRV90" s="318"/>
      <c r="TRW90" s="318"/>
      <c r="TRX90" s="318"/>
      <c r="TRY90" s="318"/>
      <c r="TRZ90" s="318"/>
      <c r="TSA90" s="318"/>
      <c r="TSB90" s="318"/>
      <c r="TSC90" s="318"/>
      <c r="TSD90" s="318"/>
      <c r="TSE90" s="318"/>
      <c r="TSF90" s="318"/>
      <c r="TSG90" s="318"/>
      <c r="TSH90" s="318"/>
      <c r="TSI90" s="318"/>
      <c r="TSJ90" s="318"/>
      <c r="TSK90" s="318"/>
      <c r="TSL90" s="318"/>
      <c r="TSM90" s="318"/>
      <c r="TSN90" s="318"/>
      <c r="TSO90" s="318"/>
      <c r="TSP90" s="318"/>
      <c r="TSQ90" s="318"/>
      <c r="TSR90" s="318"/>
      <c r="TSS90" s="318"/>
      <c r="TST90" s="318"/>
      <c r="TSU90" s="318"/>
      <c r="TSV90" s="318"/>
      <c r="TSW90" s="318"/>
      <c r="TSX90" s="318"/>
      <c r="TSY90" s="318"/>
      <c r="TSZ90" s="318"/>
      <c r="TTA90" s="318"/>
      <c r="TTB90" s="318"/>
      <c r="TTC90" s="318"/>
      <c r="TTD90" s="318"/>
      <c r="TTE90" s="318"/>
      <c r="TTF90" s="318"/>
      <c r="TTG90" s="318"/>
      <c r="TTH90" s="318"/>
      <c r="TTI90" s="318"/>
      <c r="TTJ90" s="318"/>
      <c r="TTK90" s="318"/>
      <c r="TTL90" s="318"/>
      <c r="TTM90" s="318"/>
      <c r="TTN90" s="318"/>
      <c r="TTO90" s="318"/>
      <c r="TTP90" s="318"/>
      <c r="TTQ90" s="318"/>
      <c r="TTR90" s="318"/>
      <c r="TTS90" s="318"/>
      <c r="TTT90" s="318"/>
      <c r="TTU90" s="318"/>
      <c r="TTV90" s="318"/>
      <c r="TTW90" s="318"/>
      <c r="TTX90" s="318"/>
      <c r="TTY90" s="318"/>
      <c r="TTZ90" s="318"/>
      <c r="TUA90" s="318"/>
      <c r="TUB90" s="318"/>
      <c r="TUC90" s="318"/>
      <c r="TUD90" s="318"/>
      <c r="TUE90" s="318"/>
      <c r="TUF90" s="318"/>
      <c r="TUG90" s="318"/>
      <c r="TUH90" s="318"/>
      <c r="TUI90" s="318"/>
      <c r="TUJ90" s="318"/>
      <c r="TUK90" s="318"/>
      <c r="TUL90" s="318"/>
      <c r="TUM90" s="318"/>
      <c r="TUN90" s="318"/>
      <c r="TUO90" s="318"/>
      <c r="TUP90" s="318"/>
      <c r="TUQ90" s="318"/>
      <c r="TUR90" s="318"/>
      <c r="TUS90" s="318"/>
      <c r="TUT90" s="318"/>
      <c r="TUU90" s="318"/>
      <c r="TUV90" s="318"/>
      <c r="TUW90" s="318"/>
      <c r="TUX90" s="318"/>
      <c r="TUY90" s="318"/>
      <c r="TUZ90" s="318"/>
      <c r="TVA90" s="318"/>
      <c r="TVB90" s="318"/>
      <c r="TVC90" s="318"/>
      <c r="TVD90" s="318"/>
      <c r="TVE90" s="318"/>
      <c r="TVF90" s="318"/>
      <c r="TVG90" s="318"/>
      <c r="TVH90" s="318"/>
      <c r="TVI90" s="318"/>
      <c r="TVJ90" s="318"/>
      <c r="TVK90" s="318"/>
      <c r="TVL90" s="318"/>
      <c r="TVM90" s="318"/>
      <c r="TVN90" s="318"/>
      <c r="TVO90" s="318"/>
      <c r="TVP90" s="318"/>
      <c r="TVQ90" s="318"/>
      <c r="TVR90" s="318"/>
      <c r="TVS90" s="318"/>
      <c r="TVT90" s="318"/>
      <c r="TVU90" s="318"/>
      <c r="TVV90" s="318"/>
      <c r="TVW90" s="318"/>
      <c r="TVX90" s="318"/>
      <c r="TVY90" s="318"/>
      <c r="TVZ90" s="318"/>
      <c r="TWA90" s="318"/>
      <c r="TWB90" s="318"/>
      <c r="TWC90" s="318"/>
      <c r="TWD90" s="318"/>
      <c r="TWE90" s="318"/>
      <c r="TWF90" s="318"/>
      <c r="TWG90" s="318"/>
      <c r="TWH90" s="318"/>
      <c r="TWI90" s="318"/>
      <c r="TWJ90" s="318"/>
      <c r="TWK90" s="318"/>
      <c r="TWL90" s="318"/>
      <c r="TWM90" s="318"/>
      <c r="TWN90" s="318"/>
      <c r="TWO90" s="318"/>
      <c r="TWP90" s="318"/>
      <c r="TWQ90" s="318"/>
      <c r="TWR90" s="318"/>
      <c r="TWS90" s="318"/>
      <c r="TWT90" s="318"/>
      <c r="TWU90" s="318"/>
      <c r="TWV90" s="318"/>
      <c r="TWW90" s="318"/>
      <c r="TWX90" s="318"/>
      <c r="TWY90" s="318"/>
      <c r="TWZ90" s="318"/>
      <c r="TXA90" s="318"/>
      <c r="TXB90" s="318"/>
      <c r="TXC90" s="318"/>
      <c r="TXD90" s="318"/>
      <c r="TXE90" s="318"/>
      <c r="TXF90" s="318"/>
      <c r="TXG90" s="318"/>
      <c r="TXH90" s="318"/>
      <c r="TXI90" s="318"/>
      <c r="TXJ90" s="318"/>
      <c r="TXK90" s="318"/>
      <c r="TXL90" s="318"/>
      <c r="TXM90" s="318"/>
      <c r="TXN90" s="318"/>
      <c r="TXO90" s="318"/>
      <c r="TXP90" s="318"/>
      <c r="TXQ90" s="318"/>
      <c r="TXR90" s="318"/>
      <c r="TXS90" s="318"/>
      <c r="TXT90" s="318"/>
      <c r="TXU90" s="318"/>
      <c r="TXV90" s="318"/>
      <c r="TXW90" s="318"/>
      <c r="TXX90" s="318"/>
      <c r="TXY90" s="318"/>
      <c r="TXZ90" s="318"/>
      <c r="TYA90" s="318"/>
      <c r="TYB90" s="318"/>
      <c r="TYC90" s="318"/>
      <c r="TYD90" s="318"/>
      <c r="TYE90" s="318"/>
      <c r="TYF90" s="318"/>
      <c r="TYG90" s="318"/>
      <c r="TYH90" s="318"/>
      <c r="TYI90" s="318"/>
      <c r="TYJ90" s="318"/>
      <c r="TYK90" s="318"/>
      <c r="TYL90" s="318"/>
      <c r="TYM90" s="318"/>
      <c r="TYN90" s="318"/>
      <c r="TYO90" s="318"/>
      <c r="TYP90" s="318"/>
      <c r="TYQ90" s="318"/>
      <c r="TYR90" s="318"/>
      <c r="TYS90" s="318"/>
      <c r="TYT90" s="318"/>
      <c r="TYU90" s="318"/>
      <c r="TYV90" s="318"/>
      <c r="TYW90" s="318"/>
      <c r="TYX90" s="318"/>
      <c r="TYY90" s="318"/>
      <c r="TYZ90" s="318"/>
      <c r="TZA90" s="318"/>
      <c r="TZB90" s="318"/>
      <c r="TZC90" s="318"/>
      <c r="TZD90" s="318"/>
      <c r="TZE90" s="318"/>
      <c r="TZF90" s="318"/>
      <c r="TZG90" s="318"/>
      <c r="TZH90" s="318"/>
      <c r="TZI90" s="318"/>
      <c r="TZJ90" s="318"/>
      <c r="TZK90" s="318"/>
      <c r="TZL90" s="318"/>
      <c r="TZM90" s="318"/>
      <c r="TZN90" s="318"/>
      <c r="TZO90" s="318"/>
      <c r="TZP90" s="318"/>
      <c r="TZQ90" s="318"/>
      <c r="TZR90" s="318"/>
      <c r="TZS90" s="318"/>
      <c r="TZT90" s="318"/>
      <c r="TZU90" s="318"/>
      <c r="TZV90" s="318"/>
      <c r="TZW90" s="318"/>
      <c r="TZX90" s="318"/>
      <c r="TZY90" s="318"/>
      <c r="TZZ90" s="318"/>
      <c r="UAA90" s="318"/>
      <c r="UAB90" s="318"/>
      <c r="UAC90" s="318"/>
      <c r="UAD90" s="318"/>
      <c r="UAE90" s="318"/>
      <c r="UAF90" s="318"/>
      <c r="UAG90" s="318"/>
      <c r="UAH90" s="318"/>
      <c r="UAI90" s="318"/>
      <c r="UAJ90" s="318"/>
      <c r="UAK90" s="318"/>
      <c r="UAL90" s="318"/>
      <c r="UAM90" s="318"/>
      <c r="UAN90" s="318"/>
      <c r="UAO90" s="318"/>
      <c r="UAP90" s="318"/>
      <c r="UAQ90" s="318"/>
      <c r="UAR90" s="318"/>
      <c r="UAS90" s="318"/>
      <c r="UAT90" s="318"/>
      <c r="UAU90" s="318"/>
      <c r="UAV90" s="318"/>
      <c r="UAW90" s="318"/>
      <c r="UAX90" s="318"/>
      <c r="UAY90" s="318"/>
      <c r="UAZ90" s="318"/>
      <c r="UBA90" s="318"/>
      <c r="UBB90" s="318"/>
      <c r="UBC90" s="318"/>
      <c r="UBD90" s="318"/>
      <c r="UBE90" s="318"/>
      <c r="UBF90" s="318"/>
      <c r="UBG90" s="318"/>
      <c r="UBH90" s="318"/>
      <c r="UBI90" s="318"/>
      <c r="UBJ90" s="318"/>
      <c r="UBK90" s="318"/>
      <c r="UBL90" s="318"/>
      <c r="UBM90" s="318"/>
      <c r="UBN90" s="318"/>
      <c r="UBO90" s="318"/>
      <c r="UBP90" s="318"/>
      <c r="UBQ90" s="318"/>
      <c r="UBR90" s="318"/>
      <c r="UBS90" s="318"/>
      <c r="UBT90" s="318"/>
      <c r="UBU90" s="318"/>
      <c r="UBV90" s="318"/>
      <c r="UBW90" s="318"/>
      <c r="UBX90" s="318"/>
      <c r="UBY90" s="318"/>
      <c r="UBZ90" s="318"/>
      <c r="UCA90" s="318"/>
      <c r="UCB90" s="318"/>
      <c r="UCC90" s="318"/>
      <c r="UCD90" s="318"/>
      <c r="UCE90" s="318"/>
      <c r="UCF90" s="318"/>
      <c r="UCG90" s="318"/>
      <c r="UCH90" s="318"/>
      <c r="UCI90" s="318"/>
      <c r="UCJ90" s="318"/>
      <c r="UCK90" s="318"/>
      <c r="UCL90" s="318"/>
      <c r="UCM90" s="318"/>
      <c r="UCN90" s="318"/>
      <c r="UCO90" s="318"/>
      <c r="UCP90" s="318"/>
      <c r="UCQ90" s="318"/>
      <c r="UCR90" s="318"/>
      <c r="UCS90" s="318"/>
      <c r="UCT90" s="318"/>
      <c r="UCU90" s="318"/>
      <c r="UCV90" s="318"/>
      <c r="UCW90" s="318"/>
      <c r="UCX90" s="318"/>
      <c r="UCY90" s="318"/>
      <c r="UCZ90" s="318"/>
      <c r="UDA90" s="318"/>
      <c r="UDB90" s="318"/>
      <c r="UDC90" s="318"/>
      <c r="UDD90" s="318"/>
      <c r="UDE90" s="318"/>
      <c r="UDF90" s="318"/>
      <c r="UDG90" s="318"/>
      <c r="UDH90" s="318"/>
      <c r="UDI90" s="318"/>
      <c r="UDJ90" s="318"/>
      <c r="UDK90" s="318"/>
      <c r="UDL90" s="318"/>
      <c r="UDM90" s="318"/>
      <c r="UDN90" s="318"/>
      <c r="UDO90" s="318"/>
      <c r="UDP90" s="318"/>
      <c r="UDQ90" s="318"/>
      <c r="UDR90" s="318"/>
      <c r="UDS90" s="318"/>
      <c r="UDT90" s="318"/>
      <c r="UDU90" s="318"/>
      <c r="UDV90" s="318"/>
      <c r="UDW90" s="318"/>
      <c r="UDX90" s="318"/>
      <c r="UDY90" s="318"/>
      <c r="UDZ90" s="318"/>
      <c r="UEA90" s="318"/>
      <c r="UEB90" s="318"/>
      <c r="UEC90" s="318"/>
      <c r="UED90" s="318"/>
      <c r="UEE90" s="318"/>
      <c r="UEF90" s="318"/>
      <c r="UEG90" s="318"/>
      <c r="UEH90" s="318"/>
      <c r="UEI90" s="318"/>
      <c r="UEJ90" s="318"/>
      <c r="UEK90" s="318"/>
      <c r="UEL90" s="318"/>
      <c r="UEM90" s="318"/>
      <c r="UEN90" s="318"/>
      <c r="UEO90" s="318"/>
      <c r="UEP90" s="318"/>
      <c r="UEQ90" s="318"/>
      <c r="UER90" s="318"/>
      <c r="UES90" s="318"/>
      <c r="UET90" s="318"/>
      <c r="UEU90" s="318"/>
      <c r="UEV90" s="318"/>
      <c r="UEW90" s="318"/>
      <c r="UEX90" s="318"/>
      <c r="UEY90" s="318"/>
      <c r="UEZ90" s="318"/>
      <c r="UFA90" s="318"/>
      <c r="UFB90" s="318"/>
      <c r="UFC90" s="318"/>
      <c r="UFD90" s="318"/>
      <c r="UFE90" s="318"/>
      <c r="UFF90" s="318"/>
      <c r="UFG90" s="318"/>
      <c r="UFH90" s="318"/>
      <c r="UFI90" s="318"/>
      <c r="UFJ90" s="318"/>
      <c r="UFK90" s="318"/>
      <c r="UFL90" s="318"/>
      <c r="UFM90" s="318"/>
      <c r="UFN90" s="318"/>
      <c r="UFO90" s="318"/>
      <c r="UFP90" s="318"/>
      <c r="UFQ90" s="318"/>
      <c r="UFR90" s="318"/>
      <c r="UFS90" s="318"/>
      <c r="UFT90" s="318"/>
      <c r="UFU90" s="318"/>
      <c r="UFV90" s="318"/>
      <c r="UFW90" s="318"/>
      <c r="UFX90" s="318"/>
      <c r="UFY90" s="318"/>
      <c r="UFZ90" s="318"/>
      <c r="UGA90" s="318"/>
      <c r="UGB90" s="318"/>
      <c r="UGC90" s="318"/>
      <c r="UGD90" s="318"/>
      <c r="UGE90" s="318"/>
      <c r="UGF90" s="318"/>
      <c r="UGG90" s="318"/>
      <c r="UGH90" s="318"/>
      <c r="UGI90" s="318"/>
      <c r="UGJ90" s="318"/>
      <c r="UGK90" s="318"/>
      <c r="UGL90" s="318"/>
      <c r="UGM90" s="318"/>
      <c r="UGN90" s="318"/>
      <c r="UGO90" s="318"/>
      <c r="UGP90" s="318"/>
      <c r="UGQ90" s="318"/>
      <c r="UGR90" s="318"/>
      <c r="UGS90" s="318"/>
      <c r="UGT90" s="318"/>
      <c r="UGU90" s="318"/>
      <c r="UGV90" s="318"/>
      <c r="UGW90" s="318"/>
      <c r="UGX90" s="318"/>
      <c r="UGY90" s="318"/>
      <c r="UGZ90" s="318"/>
      <c r="UHA90" s="318"/>
      <c r="UHB90" s="318"/>
      <c r="UHC90" s="318"/>
      <c r="UHD90" s="318"/>
      <c r="UHE90" s="318"/>
      <c r="UHF90" s="318"/>
      <c r="UHG90" s="318"/>
      <c r="UHH90" s="318"/>
      <c r="UHI90" s="318"/>
      <c r="UHJ90" s="318"/>
      <c r="UHK90" s="318"/>
      <c r="UHL90" s="318"/>
      <c r="UHM90" s="318"/>
      <c r="UHN90" s="318"/>
      <c r="UHO90" s="318"/>
      <c r="UHP90" s="318"/>
      <c r="UHQ90" s="318"/>
      <c r="UHR90" s="318"/>
      <c r="UHS90" s="318"/>
      <c r="UHT90" s="318"/>
      <c r="UHU90" s="318"/>
      <c r="UHV90" s="318"/>
      <c r="UHW90" s="318"/>
      <c r="UHX90" s="318"/>
      <c r="UHY90" s="318"/>
      <c r="UHZ90" s="318"/>
      <c r="UIA90" s="318"/>
      <c r="UIB90" s="318"/>
      <c r="UIC90" s="318"/>
      <c r="UID90" s="318"/>
      <c r="UIE90" s="318"/>
      <c r="UIF90" s="318"/>
      <c r="UIG90" s="318"/>
      <c r="UIH90" s="318"/>
      <c r="UII90" s="318"/>
      <c r="UIJ90" s="318"/>
      <c r="UIK90" s="318"/>
      <c r="UIL90" s="318"/>
      <c r="UIM90" s="318"/>
      <c r="UIN90" s="318"/>
      <c r="UIO90" s="318"/>
      <c r="UIP90" s="318"/>
      <c r="UIQ90" s="318"/>
      <c r="UIR90" s="318"/>
      <c r="UIS90" s="318"/>
      <c r="UIT90" s="318"/>
      <c r="UIU90" s="318"/>
      <c r="UIV90" s="318"/>
      <c r="UIW90" s="318"/>
      <c r="UIX90" s="318"/>
      <c r="UIY90" s="318"/>
      <c r="UIZ90" s="318"/>
      <c r="UJA90" s="318"/>
      <c r="UJB90" s="318"/>
      <c r="UJC90" s="318"/>
      <c r="UJD90" s="318"/>
      <c r="UJE90" s="318"/>
      <c r="UJF90" s="318"/>
      <c r="UJG90" s="318"/>
      <c r="UJH90" s="318"/>
      <c r="UJI90" s="318"/>
      <c r="UJJ90" s="318"/>
      <c r="UJK90" s="318"/>
      <c r="UJL90" s="318"/>
      <c r="UJM90" s="318"/>
      <c r="UJN90" s="318"/>
      <c r="UJO90" s="318"/>
      <c r="UJP90" s="318"/>
      <c r="UJQ90" s="318"/>
      <c r="UJR90" s="318"/>
      <c r="UJS90" s="318"/>
      <c r="UJT90" s="318"/>
      <c r="UJU90" s="318"/>
      <c r="UJV90" s="318"/>
      <c r="UJW90" s="318"/>
      <c r="UJX90" s="318"/>
      <c r="UJY90" s="318"/>
      <c r="UJZ90" s="318"/>
      <c r="UKA90" s="318"/>
      <c r="UKB90" s="318"/>
      <c r="UKC90" s="318"/>
      <c r="UKD90" s="318"/>
      <c r="UKE90" s="318"/>
      <c r="UKF90" s="318"/>
      <c r="UKG90" s="318"/>
      <c r="UKH90" s="318"/>
      <c r="UKI90" s="318"/>
      <c r="UKJ90" s="318"/>
      <c r="UKK90" s="318"/>
      <c r="UKL90" s="318"/>
      <c r="UKM90" s="318"/>
      <c r="UKN90" s="318"/>
      <c r="UKO90" s="318"/>
      <c r="UKP90" s="318"/>
      <c r="UKQ90" s="318"/>
      <c r="UKR90" s="318"/>
      <c r="UKS90" s="318"/>
      <c r="UKT90" s="318"/>
      <c r="UKU90" s="318"/>
      <c r="UKV90" s="318"/>
      <c r="UKW90" s="318"/>
      <c r="UKX90" s="318"/>
      <c r="UKY90" s="318"/>
      <c r="UKZ90" s="318"/>
      <c r="ULA90" s="318"/>
      <c r="ULB90" s="318"/>
      <c r="ULC90" s="318"/>
      <c r="ULD90" s="318"/>
      <c r="ULE90" s="318"/>
      <c r="ULF90" s="318"/>
      <c r="ULG90" s="318"/>
      <c r="ULH90" s="318"/>
      <c r="ULI90" s="318"/>
      <c r="ULJ90" s="318"/>
      <c r="ULK90" s="318"/>
      <c r="ULL90" s="318"/>
      <c r="ULM90" s="318"/>
      <c r="ULN90" s="318"/>
      <c r="ULO90" s="318"/>
      <c r="ULP90" s="318"/>
      <c r="ULQ90" s="318"/>
      <c r="ULR90" s="318"/>
      <c r="ULS90" s="318"/>
      <c r="ULT90" s="318"/>
      <c r="ULU90" s="318"/>
      <c r="ULV90" s="318"/>
      <c r="ULW90" s="318"/>
      <c r="ULX90" s="318"/>
      <c r="ULY90" s="318"/>
      <c r="ULZ90" s="318"/>
      <c r="UMA90" s="318"/>
      <c r="UMB90" s="318"/>
      <c r="UMC90" s="318"/>
      <c r="UMD90" s="318"/>
      <c r="UME90" s="318"/>
      <c r="UMF90" s="318"/>
      <c r="UMG90" s="318"/>
      <c r="UMH90" s="318"/>
      <c r="UMI90" s="318"/>
      <c r="UMJ90" s="318"/>
      <c r="UMK90" s="318"/>
      <c r="UML90" s="318"/>
      <c r="UMM90" s="318"/>
      <c r="UMN90" s="318"/>
      <c r="UMO90" s="318"/>
      <c r="UMP90" s="318"/>
      <c r="UMQ90" s="318"/>
      <c r="UMR90" s="318"/>
      <c r="UMS90" s="318"/>
      <c r="UMT90" s="318"/>
      <c r="UMU90" s="318"/>
      <c r="UMV90" s="318"/>
      <c r="UMW90" s="318"/>
      <c r="UMX90" s="318"/>
      <c r="UMY90" s="318"/>
      <c r="UMZ90" s="318"/>
      <c r="UNA90" s="318"/>
      <c r="UNB90" s="318"/>
      <c r="UNC90" s="318"/>
      <c r="UND90" s="318"/>
      <c r="UNE90" s="318"/>
      <c r="UNF90" s="318"/>
      <c r="UNG90" s="318"/>
      <c r="UNH90" s="318"/>
      <c r="UNI90" s="318"/>
      <c r="UNJ90" s="318"/>
      <c r="UNK90" s="318"/>
      <c r="UNL90" s="318"/>
      <c r="UNM90" s="318"/>
      <c r="UNN90" s="318"/>
      <c r="UNO90" s="318"/>
      <c r="UNP90" s="318"/>
      <c r="UNQ90" s="318"/>
      <c r="UNR90" s="318"/>
      <c r="UNS90" s="318"/>
      <c r="UNT90" s="318"/>
      <c r="UNU90" s="318"/>
      <c r="UNV90" s="318"/>
      <c r="UNW90" s="318"/>
      <c r="UNX90" s="318"/>
      <c r="UNY90" s="318"/>
      <c r="UNZ90" s="318"/>
      <c r="UOA90" s="318"/>
      <c r="UOB90" s="318"/>
      <c r="UOC90" s="318"/>
      <c r="UOD90" s="318"/>
      <c r="UOE90" s="318"/>
      <c r="UOF90" s="318"/>
      <c r="UOG90" s="318"/>
      <c r="UOH90" s="318"/>
      <c r="UOI90" s="318"/>
      <c r="UOJ90" s="318"/>
      <c r="UOK90" s="318"/>
      <c r="UOL90" s="318"/>
      <c r="UOM90" s="318"/>
      <c r="UON90" s="318"/>
      <c r="UOO90" s="318"/>
      <c r="UOP90" s="318"/>
      <c r="UOQ90" s="318"/>
      <c r="UOR90" s="318"/>
      <c r="UOS90" s="318"/>
      <c r="UOT90" s="318"/>
      <c r="UOU90" s="318"/>
      <c r="UOV90" s="318"/>
      <c r="UOW90" s="318"/>
      <c r="UOX90" s="318"/>
      <c r="UOY90" s="318"/>
      <c r="UOZ90" s="318"/>
      <c r="UPA90" s="318"/>
      <c r="UPB90" s="318"/>
      <c r="UPC90" s="318"/>
      <c r="UPD90" s="318"/>
      <c r="UPE90" s="318"/>
      <c r="UPF90" s="318"/>
      <c r="UPG90" s="318"/>
      <c r="UPH90" s="318"/>
      <c r="UPI90" s="318"/>
      <c r="UPJ90" s="318"/>
      <c r="UPK90" s="318"/>
      <c r="UPL90" s="318"/>
      <c r="UPM90" s="318"/>
      <c r="UPN90" s="318"/>
      <c r="UPO90" s="318"/>
      <c r="UPP90" s="318"/>
      <c r="UPQ90" s="318"/>
      <c r="UPR90" s="318"/>
      <c r="UPS90" s="318"/>
      <c r="UPT90" s="318"/>
      <c r="UPU90" s="318"/>
      <c r="UPV90" s="318"/>
      <c r="UPW90" s="318"/>
      <c r="UPX90" s="318"/>
      <c r="UPY90" s="318"/>
      <c r="UPZ90" s="318"/>
      <c r="UQA90" s="318"/>
      <c r="UQB90" s="318"/>
      <c r="UQC90" s="318"/>
      <c r="UQD90" s="318"/>
      <c r="UQE90" s="318"/>
      <c r="UQF90" s="318"/>
      <c r="UQG90" s="318"/>
      <c r="UQH90" s="318"/>
      <c r="UQI90" s="318"/>
      <c r="UQJ90" s="318"/>
      <c r="UQK90" s="318"/>
      <c r="UQL90" s="318"/>
      <c r="UQM90" s="318"/>
      <c r="UQN90" s="318"/>
      <c r="UQO90" s="318"/>
      <c r="UQP90" s="318"/>
      <c r="UQQ90" s="318"/>
      <c r="UQR90" s="318"/>
      <c r="UQS90" s="318"/>
      <c r="UQT90" s="318"/>
      <c r="UQU90" s="318"/>
      <c r="UQV90" s="318"/>
      <c r="UQW90" s="318"/>
      <c r="UQX90" s="318"/>
      <c r="UQY90" s="318"/>
      <c r="UQZ90" s="318"/>
      <c r="URA90" s="318"/>
      <c r="URB90" s="318"/>
      <c r="URC90" s="318"/>
      <c r="URD90" s="318"/>
      <c r="URE90" s="318"/>
      <c r="URF90" s="318"/>
      <c r="URG90" s="318"/>
      <c r="URH90" s="318"/>
      <c r="URI90" s="318"/>
      <c r="URJ90" s="318"/>
      <c r="URK90" s="318"/>
      <c r="URL90" s="318"/>
      <c r="URM90" s="318"/>
      <c r="URN90" s="318"/>
      <c r="URO90" s="318"/>
      <c r="URP90" s="318"/>
      <c r="URQ90" s="318"/>
      <c r="URR90" s="318"/>
      <c r="URS90" s="318"/>
      <c r="URT90" s="318"/>
      <c r="URU90" s="318"/>
      <c r="URV90" s="318"/>
      <c r="URW90" s="318"/>
      <c r="URX90" s="318"/>
      <c r="URY90" s="318"/>
      <c r="URZ90" s="318"/>
      <c r="USA90" s="318"/>
      <c r="USB90" s="318"/>
      <c r="USC90" s="318"/>
      <c r="USD90" s="318"/>
      <c r="USE90" s="318"/>
      <c r="USF90" s="318"/>
      <c r="USG90" s="318"/>
      <c r="USH90" s="318"/>
      <c r="USI90" s="318"/>
      <c r="USJ90" s="318"/>
      <c r="USK90" s="318"/>
      <c r="USL90" s="318"/>
      <c r="USM90" s="318"/>
      <c r="USN90" s="318"/>
      <c r="USO90" s="318"/>
      <c r="USP90" s="318"/>
      <c r="USQ90" s="318"/>
      <c r="USR90" s="318"/>
      <c r="USS90" s="318"/>
      <c r="UST90" s="318"/>
      <c r="USU90" s="318"/>
      <c r="USV90" s="318"/>
      <c r="USW90" s="318"/>
      <c r="USX90" s="318"/>
      <c r="USY90" s="318"/>
      <c r="USZ90" s="318"/>
      <c r="UTA90" s="318"/>
      <c r="UTB90" s="318"/>
      <c r="UTC90" s="318"/>
      <c r="UTD90" s="318"/>
      <c r="UTE90" s="318"/>
      <c r="UTF90" s="318"/>
      <c r="UTG90" s="318"/>
      <c r="UTH90" s="318"/>
      <c r="UTI90" s="318"/>
      <c r="UTJ90" s="318"/>
      <c r="UTK90" s="318"/>
      <c r="UTL90" s="318"/>
      <c r="UTM90" s="318"/>
      <c r="UTN90" s="318"/>
      <c r="UTO90" s="318"/>
      <c r="UTP90" s="318"/>
      <c r="UTQ90" s="318"/>
      <c r="UTR90" s="318"/>
      <c r="UTS90" s="318"/>
      <c r="UTT90" s="318"/>
      <c r="UTU90" s="318"/>
      <c r="UTV90" s="318"/>
      <c r="UTW90" s="318"/>
      <c r="UTX90" s="318"/>
      <c r="UTY90" s="318"/>
      <c r="UTZ90" s="318"/>
      <c r="UUA90" s="318"/>
      <c r="UUB90" s="318"/>
      <c r="UUC90" s="318"/>
      <c r="UUD90" s="318"/>
      <c r="UUE90" s="318"/>
      <c r="UUF90" s="318"/>
      <c r="UUG90" s="318"/>
      <c r="UUH90" s="318"/>
      <c r="UUI90" s="318"/>
      <c r="UUJ90" s="318"/>
      <c r="UUK90" s="318"/>
      <c r="UUL90" s="318"/>
      <c r="UUM90" s="318"/>
      <c r="UUN90" s="318"/>
      <c r="UUO90" s="318"/>
      <c r="UUP90" s="318"/>
      <c r="UUQ90" s="318"/>
      <c r="UUR90" s="318"/>
      <c r="UUS90" s="318"/>
      <c r="UUT90" s="318"/>
      <c r="UUU90" s="318"/>
      <c r="UUV90" s="318"/>
      <c r="UUW90" s="318"/>
      <c r="UUX90" s="318"/>
      <c r="UUY90" s="318"/>
      <c r="UUZ90" s="318"/>
      <c r="UVA90" s="318"/>
      <c r="UVB90" s="318"/>
      <c r="UVC90" s="318"/>
      <c r="UVD90" s="318"/>
      <c r="UVE90" s="318"/>
      <c r="UVF90" s="318"/>
      <c r="UVG90" s="318"/>
      <c r="UVH90" s="318"/>
      <c r="UVI90" s="318"/>
      <c r="UVJ90" s="318"/>
      <c r="UVK90" s="318"/>
      <c r="UVL90" s="318"/>
      <c r="UVM90" s="318"/>
      <c r="UVN90" s="318"/>
      <c r="UVO90" s="318"/>
      <c r="UVP90" s="318"/>
      <c r="UVQ90" s="318"/>
      <c r="UVR90" s="318"/>
      <c r="UVS90" s="318"/>
      <c r="UVT90" s="318"/>
      <c r="UVU90" s="318"/>
      <c r="UVV90" s="318"/>
      <c r="UVW90" s="318"/>
      <c r="UVX90" s="318"/>
      <c r="UVY90" s="318"/>
      <c r="UVZ90" s="318"/>
      <c r="UWA90" s="318"/>
      <c r="UWB90" s="318"/>
      <c r="UWC90" s="318"/>
      <c r="UWD90" s="318"/>
      <c r="UWE90" s="318"/>
      <c r="UWF90" s="318"/>
      <c r="UWG90" s="318"/>
      <c r="UWH90" s="318"/>
      <c r="UWI90" s="318"/>
      <c r="UWJ90" s="318"/>
      <c r="UWK90" s="318"/>
      <c r="UWL90" s="318"/>
      <c r="UWM90" s="318"/>
      <c r="UWN90" s="318"/>
      <c r="UWO90" s="318"/>
      <c r="UWP90" s="318"/>
      <c r="UWQ90" s="318"/>
      <c r="UWR90" s="318"/>
      <c r="UWS90" s="318"/>
      <c r="UWT90" s="318"/>
      <c r="UWU90" s="318"/>
      <c r="UWV90" s="318"/>
      <c r="UWW90" s="318"/>
      <c r="UWX90" s="318"/>
      <c r="UWY90" s="318"/>
      <c r="UWZ90" s="318"/>
      <c r="UXA90" s="318"/>
      <c r="UXB90" s="318"/>
      <c r="UXC90" s="318"/>
      <c r="UXD90" s="318"/>
      <c r="UXE90" s="318"/>
      <c r="UXF90" s="318"/>
      <c r="UXG90" s="318"/>
      <c r="UXH90" s="318"/>
      <c r="UXI90" s="318"/>
      <c r="UXJ90" s="318"/>
      <c r="UXK90" s="318"/>
      <c r="UXL90" s="318"/>
      <c r="UXM90" s="318"/>
      <c r="UXN90" s="318"/>
      <c r="UXO90" s="318"/>
      <c r="UXP90" s="318"/>
      <c r="UXQ90" s="318"/>
      <c r="UXR90" s="318"/>
      <c r="UXS90" s="318"/>
      <c r="UXT90" s="318"/>
      <c r="UXU90" s="318"/>
      <c r="UXV90" s="318"/>
      <c r="UXW90" s="318"/>
      <c r="UXX90" s="318"/>
      <c r="UXY90" s="318"/>
      <c r="UXZ90" s="318"/>
      <c r="UYA90" s="318"/>
      <c r="UYB90" s="318"/>
      <c r="UYC90" s="318"/>
      <c r="UYD90" s="318"/>
      <c r="UYE90" s="318"/>
      <c r="UYF90" s="318"/>
      <c r="UYG90" s="318"/>
      <c r="UYH90" s="318"/>
      <c r="UYI90" s="318"/>
      <c r="UYJ90" s="318"/>
      <c r="UYK90" s="318"/>
      <c r="UYL90" s="318"/>
      <c r="UYM90" s="318"/>
      <c r="UYN90" s="318"/>
      <c r="UYO90" s="318"/>
      <c r="UYP90" s="318"/>
      <c r="UYQ90" s="318"/>
      <c r="UYR90" s="318"/>
      <c r="UYS90" s="318"/>
      <c r="UYT90" s="318"/>
      <c r="UYU90" s="318"/>
      <c r="UYV90" s="318"/>
      <c r="UYW90" s="318"/>
      <c r="UYX90" s="318"/>
      <c r="UYY90" s="318"/>
      <c r="UYZ90" s="318"/>
      <c r="UZA90" s="318"/>
      <c r="UZB90" s="318"/>
      <c r="UZC90" s="318"/>
      <c r="UZD90" s="318"/>
      <c r="UZE90" s="318"/>
      <c r="UZF90" s="318"/>
      <c r="UZG90" s="318"/>
      <c r="UZH90" s="318"/>
      <c r="UZI90" s="318"/>
      <c r="UZJ90" s="318"/>
      <c r="UZK90" s="318"/>
      <c r="UZL90" s="318"/>
      <c r="UZM90" s="318"/>
      <c r="UZN90" s="318"/>
      <c r="UZO90" s="318"/>
      <c r="UZP90" s="318"/>
      <c r="UZQ90" s="318"/>
      <c r="UZR90" s="318"/>
      <c r="UZS90" s="318"/>
      <c r="UZT90" s="318"/>
      <c r="UZU90" s="318"/>
      <c r="UZV90" s="318"/>
      <c r="UZW90" s="318"/>
      <c r="UZX90" s="318"/>
      <c r="UZY90" s="318"/>
      <c r="UZZ90" s="318"/>
      <c r="VAA90" s="318"/>
      <c r="VAB90" s="318"/>
      <c r="VAC90" s="318"/>
      <c r="VAD90" s="318"/>
      <c r="VAE90" s="318"/>
      <c r="VAF90" s="318"/>
      <c r="VAG90" s="318"/>
      <c r="VAH90" s="318"/>
      <c r="VAI90" s="318"/>
      <c r="VAJ90" s="318"/>
      <c r="VAK90" s="318"/>
      <c r="VAL90" s="318"/>
      <c r="VAM90" s="318"/>
      <c r="VAN90" s="318"/>
      <c r="VAO90" s="318"/>
      <c r="VAP90" s="318"/>
      <c r="VAQ90" s="318"/>
      <c r="VAR90" s="318"/>
      <c r="VAS90" s="318"/>
      <c r="VAT90" s="318"/>
      <c r="VAU90" s="318"/>
      <c r="VAV90" s="318"/>
      <c r="VAW90" s="318"/>
      <c r="VAX90" s="318"/>
      <c r="VAY90" s="318"/>
      <c r="VAZ90" s="318"/>
      <c r="VBA90" s="318"/>
      <c r="VBB90" s="318"/>
      <c r="VBC90" s="318"/>
      <c r="VBD90" s="318"/>
      <c r="VBE90" s="318"/>
      <c r="VBF90" s="318"/>
      <c r="VBG90" s="318"/>
      <c r="VBH90" s="318"/>
      <c r="VBI90" s="318"/>
      <c r="VBJ90" s="318"/>
      <c r="VBK90" s="318"/>
      <c r="VBL90" s="318"/>
      <c r="VBM90" s="318"/>
      <c r="VBN90" s="318"/>
      <c r="VBO90" s="318"/>
      <c r="VBP90" s="318"/>
      <c r="VBQ90" s="318"/>
      <c r="VBR90" s="318"/>
      <c r="VBS90" s="318"/>
      <c r="VBT90" s="318"/>
      <c r="VBU90" s="318"/>
      <c r="VBV90" s="318"/>
      <c r="VBW90" s="318"/>
      <c r="VBX90" s="318"/>
      <c r="VBY90" s="318"/>
      <c r="VBZ90" s="318"/>
      <c r="VCA90" s="318"/>
      <c r="VCB90" s="318"/>
      <c r="VCC90" s="318"/>
      <c r="VCD90" s="318"/>
      <c r="VCE90" s="318"/>
      <c r="VCF90" s="318"/>
      <c r="VCG90" s="318"/>
      <c r="VCH90" s="318"/>
      <c r="VCI90" s="318"/>
      <c r="VCJ90" s="318"/>
      <c r="VCK90" s="318"/>
      <c r="VCL90" s="318"/>
      <c r="VCM90" s="318"/>
      <c r="VCN90" s="318"/>
      <c r="VCO90" s="318"/>
      <c r="VCP90" s="318"/>
      <c r="VCQ90" s="318"/>
      <c r="VCR90" s="318"/>
      <c r="VCS90" s="318"/>
      <c r="VCT90" s="318"/>
      <c r="VCU90" s="318"/>
      <c r="VCV90" s="318"/>
      <c r="VCW90" s="318"/>
      <c r="VCX90" s="318"/>
      <c r="VCY90" s="318"/>
      <c r="VCZ90" s="318"/>
      <c r="VDA90" s="318"/>
      <c r="VDB90" s="318"/>
      <c r="VDC90" s="318"/>
      <c r="VDD90" s="318"/>
      <c r="VDE90" s="318"/>
      <c r="VDF90" s="318"/>
      <c r="VDG90" s="318"/>
      <c r="VDH90" s="318"/>
      <c r="VDI90" s="318"/>
      <c r="VDJ90" s="318"/>
      <c r="VDK90" s="318"/>
      <c r="VDL90" s="318"/>
      <c r="VDM90" s="318"/>
      <c r="VDN90" s="318"/>
      <c r="VDO90" s="318"/>
      <c r="VDP90" s="318"/>
      <c r="VDQ90" s="318"/>
      <c r="VDR90" s="318"/>
      <c r="VDS90" s="318"/>
      <c r="VDT90" s="318"/>
      <c r="VDU90" s="318"/>
      <c r="VDV90" s="318"/>
      <c r="VDW90" s="318"/>
      <c r="VDX90" s="318"/>
      <c r="VDY90" s="318"/>
      <c r="VDZ90" s="318"/>
      <c r="VEA90" s="318"/>
      <c r="VEB90" s="318"/>
      <c r="VEC90" s="318"/>
      <c r="VED90" s="318"/>
      <c r="VEE90" s="318"/>
      <c r="VEF90" s="318"/>
      <c r="VEG90" s="318"/>
      <c r="VEH90" s="318"/>
      <c r="VEI90" s="318"/>
      <c r="VEJ90" s="318"/>
      <c r="VEK90" s="318"/>
      <c r="VEL90" s="318"/>
      <c r="VEM90" s="318"/>
      <c r="VEN90" s="318"/>
      <c r="VEO90" s="318"/>
      <c r="VEP90" s="318"/>
      <c r="VEQ90" s="318"/>
      <c r="VER90" s="318"/>
      <c r="VES90" s="318"/>
      <c r="VET90" s="318"/>
      <c r="VEU90" s="318"/>
      <c r="VEV90" s="318"/>
      <c r="VEW90" s="318"/>
      <c r="VEX90" s="318"/>
      <c r="VEY90" s="318"/>
      <c r="VEZ90" s="318"/>
      <c r="VFA90" s="318"/>
      <c r="VFB90" s="318"/>
      <c r="VFC90" s="318"/>
      <c r="VFD90" s="318"/>
      <c r="VFE90" s="318"/>
      <c r="VFF90" s="318"/>
      <c r="VFG90" s="318"/>
      <c r="VFH90" s="318"/>
      <c r="VFI90" s="318"/>
      <c r="VFJ90" s="318"/>
      <c r="VFK90" s="318"/>
      <c r="VFL90" s="318"/>
      <c r="VFM90" s="318"/>
      <c r="VFN90" s="318"/>
      <c r="VFO90" s="318"/>
      <c r="VFP90" s="318"/>
      <c r="VFQ90" s="318"/>
      <c r="VFR90" s="318"/>
      <c r="VFS90" s="318"/>
      <c r="VFT90" s="318"/>
      <c r="VFU90" s="318"/>
      <c r="VFV90" s="318"/>
      <c r="VFW90" s="318"/>
      <c r="VFX90" s="318"/>
      <c r="VFY90" s="318"/>
      <c r="VFZ90" s="318"/>
      <c r="VGA90" s="318"/>
      <c r="VGB90" s="318"/>
      <c r="VGC90" s="318"/>
      <c r="VGD90" s="318"/>
      <c r="VGE90" s="318"/>
      <c r="VGF90" s="318"/>
      <c r="VGG90" s="318"/>
      <c r="VGH90" s="318"/>
      <c r="VGI90" s="318"/>
      <c r="VGJ90" s="318"/>
      <c r="VGK90" s="318"/>
      <c r="VGL90" s="318"/>
      <c r="VGM90" s="318"/>
      <c r="VGN90" s="318"/>
      <c r="VGO90" s="318"/>
      <c r="VGP90" s="318"/>
      <c r="VGQ90" s="318"/>
      <c r="VGR90" s="318"/>
      <c r="VGS90" s="318"/>
      <c r="VGT90" s="318"/>
      <c r="VGU90" s="318"/>
      <c r="VGV90" s="318"/>
      <c r="VGW90" s="318"/>
      <c r="VGX90" s="318"/>
      <c r="VGY90" s="318"/>
      <c r="VGZ90" s="318"/>
      <c r="VHA90" s="318"/>
      <c r="VHB90" s="318"/>
      <c r="VHC90" s="318"/>
      <c r="VHD90" s="318"/>
      <c r="VHE90" s="318"/>
      <c r="VHF90" s="318"/>
      <c r="VHG90" s="318"/>
      <c r="VHH90" s="318"/>
      <c r="VHI90" s="318"/>
      <c r="VHJ90" s="318"/>
      <c r="VHK90" s="318"/>
      <c r="VHL90" s="318"/>
      <c r="VHM90" s="318"/>
      <c r="VHN90" s="318"/>
      <c r="VHO90" s="318"/>
      <c r="VHP90" s="318"/>
      <c r="VHQ90" s="318"/>
      <c r="VHR90" s="318"/>
      <c r="VHS90" s="318"/>
      <c r="VHT90" s="318"/>
      <c r="VHU90" s="318"/>
      <c r="VHV90" s="318"/>
      <c r="VHW90" s="318"/>
      <c r="VHX90" s="318"/>
      <c r="VHY90" s="318"/>
      <c r="VHZ90" s="318"/>
      <c r="VIA90" s="318"/>
      <c r="VIB90" s="318"/>
      <c r="VIC90" s="318"/>
      <c r="VID90" s="318"/>
      <c r="VIE90" s="318"/>
      <c r="VIF90" s="318"/>
      <c r="VIG90" s="318"/>
      <c r="VIH90" s="318"/>
      <c r="VII90" s="318"/>
      <c r="VIJ90" s="318"/>
      <c r="VIK90" s="318"/>
      <c r="VIL90" s="318"/>
      <c r="VIM90" s="318"/>
      <c r="VIN90" s="318"/>
      <c r="VIO90" s="318"/>
      <c r="VIP90" s="318"/>
      <c r="VIQ90" s="318"/>
      <c r="VIR90" s="318"/>
      <c r="VIS90" s="318"/>
      <c r="VIT90" s="318"/>
      <c r="VIU90" s="318"/>
      <c r="VIV90" s="318"/>
      <c r="VIW90" s="318"/>
      <c r="VIX90" s="318"/>
      <c r="VIY90" s="318"/>
      <c r="VIZ90" s="318"/>
      <c r="VJA90" s="318"/>
      <c r="VJB90" s="318"/>
      <c r="VJC90" s="318"/>
      <c r="VJD90" s="318"/>
      <c r="VJE90" s="318"/>
      <c r="VJF90" s="318"/>
      <c r="VJG90" s="318"/>
      <c r="VJH90" s="318"/>
      <c r="VJI90" s="318"/>
      <c r="VJJ90" s="318"/>
      <c r="VJK90" s="318"/>
      <c r="VJL90" s="318"/>
      <c r="VJM90" s="318"/>
      <c r="VJN90" s="318"/>
      <c r="VJO90" s="318"/>
      <c r="VJP90" s="318"/>
      <c r="VJQ90" s="318"/>
      <c r="VJR90" s="318"/>
      <c r="VJS90" s="318"/>
      <c r="VJT90" s="318"/>
      <c r="VJU90" s="318"/>
      <c r="VJV90" s="318"/>
      <c r="VJW90" s="318"/>
      <c r="VJX90" s="318"/>
      <c r="VJY90" s="318"/>
      <c r="VJZ90" s="318"/>
      <c r="VKA90" s="318"/>
      <c r="VKB90" s="318"/>
      <c r="VKC90" s="318"/>
      <c r="VKD90" s="318"/>
      <c r="VKE90" s="318"/>
      <c r="VKF90" s="318"/>
      <c r="VKG90" s="318"/>
      <c r="VKH90" s="318"/>
      <c r="VKI90" s="318"/>
      <c r="VKJ90" s="318"/>
      <c r="VKK90" s="318"/>
      <c r="VKL90" s="318"/>
      <c r="VKM90" s="318"/>
      <c r="VKN90" s="318"/>
      <c r="VKO90" s="318"/>
      <c r="VKP90" s="318"/>
      <c r="VKQ90" s="318"/>
      <c r="VKR90" s="318"/>
      <c r="VKS90" s="318"/>
      <c r="VKT90" s="318"/>
      <c r="VKU90" s="318"/>
      <c r="VKV90" s="318"/>
      <c r="VKW90" s="318"/>
      <c r="VKX90" s="318"/>
      <c r="VKY90" s="318"/>
      <c r="VKZ90" s="318"/>
      <c r="VLA90" s="318"/>
      <c r="VLB90" s="318"/>
      <c r="VLC90" s="318"/>
      <c r="VLD90" s="318"/>
      <c r="VLE90" s="318"/>
      <c r="VLF90" s="318"/>
      <c r="VLG90" s="318"/>
      <c r="VLH90" s="318"/>
      <c r="VLI90" s="318"/>
      <c r="VLJ90" s="318"/>
      <c r="VLK90" s="318"/>
      <c r="VLL90" s="318"/>
      <c r="VLM90" s="318"/>
      <c r="VLN90" s="318"/>
      <c r="VLO90" s="318"/>
      <c r="VLP90" s="318"/>
      <c r="VLQ90" s="318"/>
      <c r="VLR90" s="318"/>
      <c r="VLS90" s="318"/>
      <c r="VLT90" s="318"/>
      <c r="VLU90" s="318"/>
      <c r="VLV90" s="318"/>
      <c r="VLW90" s="318"/>
      <c r="VLX90" s="318"/>
      <c r="VLY90" s="318"/>
      <c r="VLZ90" s="318"/>
      <c r="VMA90" s="318"/>
      <c r="VMB90" s="318"/>
      <c r="VMC90" s="318"/>
      <c r="VMD90" s="318"/>
      <c r="VME90" s="318"/>
      <c r="VMF90" s="318"/>
      <c r="VMG90" s="318"/>
      <c r="VMH90" s="318"/>
      <c r="VMI90" s="318"/>
      <c r="VMJ90" s="318"/>
      <c r="VMK90" s="318"/>
      <c r="VML90" s="318"/>
      <c r="VMM90" s="318"/>
      <c r="VMN90" s="318"/>
      <c r="VMO90" s="318"/>
      <c r="VMP90" s="318"/>
      <c r="VMQ90" s="318"/>
      <c r="VMR90" s="318"/>
      <c r="VMS90" s="318"/>
      <c r="VMT90" s="318"/>
      <c r="VMU90" s="318"/>
      <c r="VMV90" s="318"/>
      <c r="VMW90" s="318"/>
      <c r="VMX90" s="318"/>
      <c r="VMY90" s="318"/>
      <c r="VMZ90" s="318"/>
      <c r="VNA90" s="318"/>
      <c r="VNB90" s="318"/>
      <c r="VNC90" s="318"/>
      <c r="VND90" s="318"/>
      <c r="VNE90" s="318"/>
      <c r="VNF90" s="318"/>
      <c r="VNG90" s="318"/>
      <c r="VNH90" s="318"/>
      <c r="VNI90" s="318"/>
      <c r="VNJ90" s="318"/>
      <c r="VNK90" s="318"/>
      <c r="VNL90" s="318"/>
      <c r="VNM90" s="318"/>
      <c r="VNN90" s="318"/>
      <c r="VNO90" s="318"/>
      <c r="VNP90" s="318"/>
      <c r="VNQ90" s="318"/>
      <c r="VNR90" s="318"/>
      <c r="VNS90" s="318"/>
      <c r="VNT90" s="318"/>
      <c r="VNU90" s="318"/>
      <c r="VNV90" s="318"/>
      <c r="VNW90" s="318"/>
      <c r="VNX90" s="318"/>
      <c r="VNY90" s="318"/>
      <c r="VNZ90" s="318"/>
      <c r="VOA90" s="318"/>
      <c r="VOB90" s="318"/>
      <c r="VOC90" s="318"/>
      <c r="VOD90" s="318"/>
      <c r="VOE90" s="318"/>
      <c r="VOF90" s="318"/>
      <c r="VOG90" s="318"/>
      <c r="VOH90" s="318"/>
      <c r="VOI90" s="318"/>
      <c r="VOJ90" s="318"/>
      <c r="VOK90" s="318"/>
      <c r="VOL90" s="318"/>
      <c r="VOM90" s="318"/>
      <c r="VON90" s="318"/>
      <c r="VOO90" s="318"/>
      <c r="VOP90" s="318"/>
      <c r="VOQ90" s="318"/>
      <c r="VOR90" s="318"/>
      <c r="VOS90" s="318"/>
      <c r="VOT90" s="318"/>
      <c r="VOU90" s="318"/>
      <c r="VOV90" s="318"/>
      <c r="VOW90" s="318"/>
      <c r="VOX90" s="318"/>
      <c r="VOY90" s="318"/>
      <c r="VOZ90" s="318"/>
      <c r="VPA90" s="318"/>
      <c r="VPB90" s="318"/>
      <c r="VPC90" s="318"/>
      <c r="VPD90" s="318"/>
      <c r="VPE90" s="318"/>
      <c r="VPF90" s="318"/>
      <c r="VPG90" s="318"/>
      <c r="VPH90" s="318"/>
      <c r="VPI90" s="318"/>
      <c r="VPJ90" s="318"/>
      <c r="VPK90" s="318"/>
      <c r="VPL90" s="318"/>
      <c r="VPM90" s="318"/>
      <c r="VPN90" s="318"/>
      <c r="VPO90" s="318"/>
      <c r="VPP90" s="318"/>
      <c r="VPQ90" s="318"/>
      <c r="VPR90" s="318"/>
      <c r="VPS90" s="318"/>
      <c r="VPT90" s="318"/>
      <c r="VPU90" s="318"/>
      <c r="VPV90" s="318"/>
      <c r="VPW90" s="318"/>
      <c r="VPX90" s="318"/>
      <c r="VPY90" s="318"/>
      <c r="VPZ90" s="318"/>
      <c r="VQA90" s="318"/>
      <c r="VQB90" s="318"/>
      <c r="VQC90" s="318"/>
      <c r="VQD90" s="318"/>
      <c r="VQE90" s="318"/>
      <c r="VQF90" s="318"/>
      <c r="VQG90" s="318"/>
      <c r="VQH90" s="318"/>
      <c r="VQI90" s="318"/>
      <c r="VQJ90" s="318"/>
      <c r="VQK90" s="318"/>
      <c r="VQL90" s="318"/>
      <c r="VQM90" s="318"/>
      <c r="VQN90" s="318"/>
      <c r="VQO90" s="318"/>
      <c r="VQP90" s="318"/>
      <c r="VQQ90" s="318"/>
      <c r="VQR90" s="318"/>
      <c r="VQS90" s="318"/>
      <c r="VQT90" s="318"/>
      <c r="VQU90" s="318"/>
      <c r="VQV90" s="318"/>
      <c r="VQW90" s="318"/>
      <c r="VQX90" s="318"/>
      <c r="VQY90" s="318"/>
      <c r="VQZ90" s="318"/>
      <c r="VRA90" s="318"/>
      <c r="VRB90" s="318"/>
      <c r="VRC90" s="318"/>
      <c r="VRD90" s="318"/>
      <c r="VRE90" s="318"/>
      <c r="VRF90" s="318"/>
      <c r="VRG90" s="318"/>
      <c r="VRH90" s="318"/>
      <c r="VRI90" s="318"/>
      <c r="VRJ90" s="318"/>
      <c r="VRK90" s="318"/>
      <c r="VRL90" s="318"/>
      <c r="VRM90" s="318"/>
      <c r="VRN90" s="318"/>
      <c r="VRO90" s="318"/>
      <c r="VRP90" s="318"/>
      <c r="VRQ90" s="318"/>
      <c r="VRR90" s="318"/>
      <c r="VRS90" s="318"/>
      <c r="VRT90" s="318"/>
      <c r="VRU90" s="318"/>
      <c r="VRV90" s="318"/>
      <c r="VRW90" s="318"/>
      <c r="VRX90" s="318"/>
      <c r="VRY90" s="318"/>
      <c r="VRZ90" s="318"/>
      <c r="VSA90" s="318"/>
      <c r="VSB90" s="318"/>
      <c r="VSC90" s="318"/>
      <c r="VSD90" s="318"/>
      <c r="VSE90" s="318"/>
      <c r="VSF90" s="318"/>
      <c r="VSG90" s="318"/>
      <c r="VSH90" s="318"/>
      <c r="VSI90" s="318"/>
      <c r="VSJ90" s="318"/>
      <c r="VSK90" s="318"/>
      <c r="VSL90" s="318"/>
      <c r="VSM90" s="318"/>
      <c r="VSN90" s="318"/>
      <c r="VSO90" s="318"/>
      <c r="VSP90" s="318"/>
      <c r="VSQ90" s="318"/>
      <c r="VSR90" s="318"/>
      <c r="VSS90" s="318"/>
      <c r="VST90" s="318"/>
      <c r="VSU90" s="318"/>
      <c r="VSV90" s="318"/>
      <c r="VSW90" s="318"/>
      <c r="VSX90" s="318"/>
      <c r="VSY90" s="318"/>
      <c r="VSZ90" s="318"/>
      <c r="VTA90" s="318"/>
      <c r="VTB90" s="318"/>
      <c r="VTC90" s="318"/>
      <c r="VTD90" s="318"/>
      <c r="VTE90" s="318"/>
      <c r="VTF90" s="318"/>
      <c r="VTG90" s="318"/>
      <c r="VTH90" s="318"/>
      <c r="VTI90" s="318"/>
      <c r="VTJ90" s="318"/>
      <c r="VTK90" s="318"/>
      <c r="VTL90" s="318"/>
      <c r="VTM90" s="318"/>
      <c r="VTN90" s="318"/>
      <c r="VTO90" s="318"/>
      <c r="VTP90" s="318"/>
      <c r="VTQ90" s="318"/>
      <c r="VTR90" s="318"/>
      <c r="VTS90" s="318"/>
      <c r="VTT90" s="318"/>
      <c r="VTU90" s="318"/>
      <c r="VTV90" s="318"/>
      <c r="VTW90" s="318"/>
      <c r="VTX90" s="318"/>
      <c r="VTY90" s="318"/>
      <c r="VTZ90" s="318"/>
      <c r="VUA90" s="318"/>
      <c r="VUB90" s="318"/>
      <c r="VUC90" s="318"/>
      <c r="VUD90" s="318"/>
      <c r="VUE90" s="318"/>
      <c r="VUF90" s="318"/>
      <c r="VUG90" s="318"/>
      <c r="VUH90" s="318"/>
      <c r="VUI90" s="318"/>
      <c r="VUJ90" s="318"/>
      <c r="VUK90" s="318"/>
      <c r="VUL90" s="318"/>
      <c r="VUM90" s="318"/>
      <c r="VUN90" s="318"/>
      <c r="VUO90" s="318"/>
      <c r="VUP90" s="318"/>
      <c r="VUQ90" s="318"/>
      <c r="VUR90" s="318"/>
      <c r="VUS90" s="318"/>
      <c r="VUT90" s="318"/>
      <c r="VUU90" s="318"/>
      <c r="VUV90" s="318"/>
      <c r="VUW90" s="318"/>
      <c r="VUX90" s="318"/>
      <c r="VUY90" s="318"/>
      <c r="VUZ90" s="318"/>
      <c r="VVA90" s="318"/>
      <c r="VVB90" s="318"/>
      <c r="VVC90" s="318"/>
      <c r="VVD90" s="318"/>
      <c r="VVE90" s="318"/>
      <c r="VVF90" s="318"/>
      <c r="VVG90" s="318"/>
      <c r="VVH90" s="318"/>
      <c r="VVI90" s="318"/>
      <c r="VVJ90" s="318"/>
      <c r="VVK90" s="318"/>
      <c r="VVL90" s="318"/>
      <c r="VVM90" s="318"/>
      <c r="VVN90" s="318"/>
      <c r="VVO90" s="318"/>
      <c r="VVP90" s="318"/>
      <c r="VVQ90" s="318"/>
      <c r="VVR90" s="318"/>
      <c r="VVS90" s="318"/>
      <c r="VVT90" s="318"/>
      <c r="VVU90" s="318"/>
      <c r="VVV90" s="318"/>
      <c r="VVW90" s="318"/>
      <c r="VVX90" s="318"/>
      <c r="VVY90" s="318"/>
      <c r="VVZ90" s="318"/>
      <c r="VWA90" s="318"/>
      <c r="VWB90" s="318"/>
      <c r="VWC90" s="318"/>
      <c r="VWD90" s="318"/>
      <c r="VWE90" s="318"/>
      <c r="VWF90" s="318"/>
      <c r="VWG90" s="318"/>
      <c r="VWH90" s="318"/>
      <c r="VWI90" s="318"/>
      <c r="VWJ90" s="318"/>
      <c r="VWK90" s="318"/>
      <c r="VWL90" s="318"/>
      <c r="VWM90" s="318"/>
      <c r="VWN90" s="318"/>
      <c r="VWO90" s="318"/>
      <c r="VWP90" s="318"/>
      <c r="VWQ90" s="318"/>
      <c r="VWR90" s="318"/>
      <c r="VWS90" s="318"/>
      <c r="VWT90" s="318"/>
      <c r="VWU90" s="318"/>
      <c r="VWV90" s="318"/>
      <c r="VWW90" s="318"/>
      <c r="VWX90" s="318"/>
      <c r="VWY90" s="318"/>
      <c r="VWZ90" s="318"/>
      <c r="VXA90" s="318"/>
      <c r="VXB90" s="318"/>
      <c r="VXC90" s="318"/>
      <c r="VXD90" s="318"/>
      <c r="VXE90" s="318"/>
      <c r="VXF90" s="318"/>
      <c r="VXG90" s="318"/>
      <c r="VXH90" s="318"/>
      <c r="VXI90" s="318"/>
      <c r="VXJ90" s="318"/>
      <c r="VXK90" s="318"/>
      <c r="VXL90" s="318"/>
      <c r="VXM90" s="318"/>
      <c r="VXN90" s="318"/>
      <c r="VXO90" s="318"/>
      <c r="VXP90" s="318"/>
      <c r="VXQ90" s="318"/>
      <c r="VXR90" s="318"/>
      <c r="VXS90" s="318"/>
      <c r="VXT90" s="318"/>
      <c r="VXU90" s="318"/>
      <c r="VXV90" s="318"/>
      <c r="VXW90" s="318"/>
      <c r="VXX90" s="318"/>
      <c r="VXY90" s="318"/>
      <c r="VXZ90" s="318"/>
      <c r="VYA90" s="318"/>
      <c r="VYB90" s="318"/>
      <c r="VYC90" s="318"/>
      <c r="VYD90" s="318"/>
      <c r="VYE90" s="318"/>
      <c r="VYF90" s="318"/>
      <c r="VYG90" s="318"/>
      <c r="VYH90" s="318"/>
      <c r="VYI90" s="318"/>
      <c r="VYJ90" s="318"/>
      <c r="VYK90" s="318"/>
      <c r="VYL90" s="318"/>
      <c r="VYM90" s="318"/>
      <c r="VYN90" s="318"/>
      <c r="VYO90" s="318"/>
      <c r="VYP90" s="318"/>
      <c r="VYQ90" s="318"/>
      <c r="VYR90" s="318"/>
      <c r="VYS90" s="318"/>
      <c r="VYT90" s="318"/>
      <c r="VYU90" s="318"/>
      <c r="VYV90" s="318"/>
      <c r="VYW90" s="318"/>
      <c r="VYX90" s="318"/>
      <c r="VYY90" s="318"/>
      <c r="VYZ90" s="318"/>
      <c r="VZA90" s="318"/>
      <c r="VZB90" s="318"/>
      <c r="VZC90" s="318"/>
      <c r="VZD90" s="318"/>
      <c r="VZE90" s="318"/>
      <c r="VZF90" s="318"/>
      <c r="VZG90" s="318"/>
      <c r="VZH90" s="318"/>
      <c r="VZI90" s="318"/>
      <c r="VZJ90" s="318"/>
      <c r="VZK90" s="318"/>
      <c r="VZL90" s="318"/>
      <c r="VZM90" s="318"/>
      <c r="VZN90" s="318"/>
      <c r="VZO90" s="318"/>
      <c r="VZP90" s="318"/>
      <c r="VZQ90" s="318"/>
      <c r="VZR90" s="318"/>
      <c r="VZS90" s="318"/>
      <c r="VZT90" s="318"/>
      <c r="VZU90" s="318"/>
      <c r="VZV90" s="318"/>
      <c r="VZW90" s="318"/>
      <c r="VZX90" s="318"/>
      <c r="VZY90" s="318"/>
      <c r="VZZ90" s="318"/>
      <c r="WAA90" s="318"/>
      <c r="WAB90" s="318"/>
      <c r="WAC90" s="318"/>
      <c r="WAD90" s="318"/>
      <c r="WAE90" s="318"/>
      <c r="WAF90" s="318"/>
      <c r="WAG90" s="318"/>
      <c r="WAH90" s="318"/>
      <c r="WAI90" s="318"/>
      <c r="WAJ90" s="318"/>
      <c r="WAK90" s="318"/>
      <c r="WAL90" s="318"/>
      <c r="WAM90" s="318"/>
      <c r="WAN90" s="318"/>
      <c r="WAO90" s="318"/>
      <c r="WAP90" s="318"/>
      <c r="WAQ90" s="318"/>
      <c r="WAR90" s="318"/>
      <c r="WAS90" s="318"/>
      <c r="WAT90" s="318"/>
      <c r="WAU90" s="318"/>
      <c r="WAV90" s="318"/>
      <c r="WAW90" s="318"/>
      <c r="WAX90" s="318"/>
      <c r="WAY90" s="318"/>
      <c r="WAZ90" s="318"/>
      <c r="WBA90" s="318"/>
      <c r="WBB90" s="318"/>
      <c r="WBC90" s="318"/>
      <c r="WBD90" s="318"/>
      <c r="WBE90" s="318"/>
      <c r="WBF90" s="318"/>
      <c r="WBG90" s="318"/>
      <c r="WBH90" s="318"/>
      <c r="WBI90" s="318"/>
      <c r="WBJ90" s="318"/>
      <c r="WBK90" s="318"/>
      <c r="WBL90" s="318"/>
      <c r="WBM90" s="318"/>
      <c r="WBN90" s="318"/>
      <c r="WBO90" s="318"/>
      <c r="WBP90" s="318"/>
      <c r="WBQ90" s="318"/>
      <c r="WBR90" s="318"/>
      <c r="WBS90" s="318"/>
      <c r="WBT90" s="318"/>
      <c r="WBU90" s="318"/>
      <c r="WBV90" s="318"/>
      <c r="WBW90" s="318"/>
      <c r="WBX90" s="318"/>
      <c r="WBY90" s="318"/>
      <c r="WBZ90" s="318"/>
      <c r="WCA90" s="318"/>
      <c r="WCB90" s="318"/>
      <c r="WCC90" s="318"/>
      <c r="WCD90" s="318"/>
      <c r="WCE90" s="318"/>
      <c r="WCF90" s="318"/>
      <c r="WCG90" s="318"/>
      <c r="WCH90" s="318"/>
      <c r="WCI90" s="318"/>
      <c r="WCJ90" s="318"/>
      <c r="WCK90" s="318"/>
      <c r="WCL90" s="318"/>
      <c r="WCM90" s="318"/>
      <c r="WCN90" s="318"/>
      <c r="WCO90" s="318"/>
      <c r="WCP90" s="318"/>
      <c r="WCQ90" s="318"/>
      <c r="WCR90" s="318"/>
      <c r="WCS90" s="318"/>
      <c r="WCT90" s="318"/>
      <c r="WCU90" s="318"/>
      <c r="WCV90" s="318"/>
      <c r="WCW90" s="318"/>
      <c r="WCX90" s="318"/>
      <c r="WCY90" s="318"/>
      <c r="WCZ90" s="318"/>
      <c r="WDA90" s="318"/>
      <c r="WDB90" s="318"/>
      <c r="WDC90" s="318"/>
      <c r="WDD90" s="318"/>
      <c r="WDE90" s="318"/>
      <c r="WDF90" s="318"/>
      <c r="WDG90" s="318"/>
      <c r="WDH90" s="318"/>
      <c r="WDI90" s="318"/>
      <c r="WDJ90" s="318"/>
      <c r="WDK90" s="318"/>
      <c r="WDL90" s="318"/>
      <c r="WDM90" s="318"/>
      <c r="WDN90" s="318"/>
      <c r="WDO90" s="318"/>
      <c r="WDP90" s="318"/>
      <c r="WDQ90" s="318"/>
      <c r="WDR90" s="318"/>
      <c r="WDS90" s="318"/>
      <c r="WDT90" s="318"/>
      <c r="WDU90" s="318"/>
      <c r="WDV90" s="318"/>
      <c r="WDW90" s="318"/>
      <c r="WDX90" s="318"/>
      <c r="WDY90" s="318"/>
      <c r="WDZ90" s="318"/>
      <c r="WEA90" s="318"/>
      <c r="WEB90" s="318"/>
      <c r="WEC90" s="318"/>
      <c r="WED90" s="318"/>
      <c r="WEE90" s="318"/>
      <c r="WEF90" s="318"/>
      <c r="WEG90" s="318"/>
      <c r="WEH90" s="318"/>
      <c r="WEI90" s="318"/>
      <c r="WEJ90" s="318"/>
      <c r="WEK90" s="318"/>
      <c r="WEL90" s="318"/>
      <c r="WEM90" s="318"/>
      <c r="WEN90" s="318"/>
      <c r="WEO90" s="318"/>
      <c r="WEP90" s="318"/>
      <c r="WEQ90" s="318"/>
      <c r="WER90" s="318"/>
      <c r="WES90" s="318"/>
      <c r="WET90" s="318"/>
      <c r="WEU90" s="318"/>
      <c r="WEV90" s="318"/>
      <c r="WEW90" s="318"/>
      <c r="WEX90" s="318"/>
      <c r="WEY90" s="318"/>
      <c r="WEZ90" s="318"/>
      <c r="WFA90" s="318"/>
      <c r="WFB90" s="318"/>
      <c r="WFC90" s="318"/>
      <c r="WFD90" s="318"/>
      <c r="WFE90" s="318"/>
      <c r="WFF90" s="318"/>
      <c r="WFG90" s="318"/>
      <c r="WFH90" s="318"/>
      <c r="WFI90" s="318"/>
      <c r="WFJ90" s="318"/>
      <c r="WFK90" s="318"/>
      <c r="WFL90" s="318"/>
      <c r="WFM90" s="318"/>
      <c r="WFN90" s="318"/>
      <c r="WFO90" s="318"/>
      <c r="WFP90" s="318"/>
      <c r="WFQ90" s="318"/>
      <c r="WFR90" s="318"/>
      <c r="WFS90" s="318"/>
      <c r="WFT90" s="318"/>
      <c r="WFU90" s="318"/>
      <c r="WFV90" s="318"/>
      <c r="WFW90" s="318"/>
      <c r="WFX90" s="318"/>
      <c r="WFY90" s="318"/>
      <c r="WFZ90" s="318"/>
      <c r="WGA90" s="318"/>
      <c r="WGB90" s="318"/>
      <c r="WGC90" s="318"/>
      <c r="WGD90" s="318"/>
      <c r="WGE90" s="318"/>
      <c r="WGF90" s="318"/>
      <c r="WGG90" s="318"/>
      <c r="WGH90" s="318"/>
      <c r="WGI90" s="318"/>
      <c r="WGJ90" s="318"/>
      <c r="WGK90" s="318"/>
      <c r="WGL90" s="318"/>
      <c r="WGM90" s="318"/>
      <c r="WGN90" s="318"/>
      <c r="WGO90" s="318"/>
      <c r="WGP90" s="318"/>
      <c r="WGQ90" s="318"/>
      <c r="WGR90" s="318"/>
      <c r="WGS90" s="318"/>
      <c r="WGT90" s="318"/>
      <c r="WGU90" s="318"/>
      <c r="WGV90" s="318"/>
      <c r="WGW90" s="318"/>
      <c r="WGX90" s="318"/>
      <c r="WGY90" s="318"/>
      <c r="WGZ90" s="318"/>
      <c r="WHA90" s="318"/>
      <c r="WHB90" s="318"/>
      <c r="WHC90" s="318"/>
      <c r="WHD90" s="318"/>
      <c r="WHE90" s="318"/>
      <c r="WHF90" s="318"/>
      <c r="WHG90" s="318"/>
      <c r="WHH90" s="318"/>
      <c r="WHI90" s="318"/>
      <c r="WHJ90" s="318"/>
      <c r="WHK90" s="318"/>
      <c r="WHL90" s="318"/>
      <c r="WHM90" s="318"/>
      <c r="WHN90" s="318"/>
      <c r="WHO90" s="318"/>
      <c r="WHP90" s="318"/>
      <c r="WHQ90" s="318"/>
      <c r="WHR90" s="318"/>
      <c r="WHS90" s="318"/>
      <c r="WHT90" s="318"/>
      <c r="WHU90" s="318"/>
      <c r="WHV90" s="318"/>
      <c r="WHW90" s="318"/>
      <c r="WHX90" s="318"/>
      <c r="WHY90" s="318"/>
      <c r="WHZ90" s="318"/>
      <c r="WIA90" s="318"/>
      <c r="WIB90" s="318"/>
      <c r="WIC90" s="318"/>
      <c r="WID90" s="318"/>
      <c r="WIE90" s="318"/>
      <c r="WIF90" s="318"/>
      <c r="WIG90" s="318"/>
      <c r="WIH90" s="318"/>
      <c r="WII90" s="318"/>
      <c r="WIJ90" s="318"/>
      <c r="WIK90" s="318"/>
      <c r="WIL90" s="318"/>
      <c r="WIM90" s="318"/>
      <c r="WIN90" s="318"/>
      <c r="WIO90" s="318"/>
      <c r="WIP90" s="318"/>
      <c r="WIQ90" s="318"/>
      <c r="WIR90" s="318"/>
      <c r="WIS90" s="318"/>
      <c r="WIT90" s="318"/>
      <c r="WIU90" s="318"/>
      <c r="WIV90" s="318"/>
      <c r="WIW90" s="318"/>
      <c r="WIX90" s="318"/>
      <c r="WIY90" s="318"/>
      <c r="WIZ90" s="318"/>
      <c r="WJA90" s="318"/>
      <c r="WJB90" s="318"/>
      <c r="WJC90" s="318"/>
      <c r="WJD90" s="318"/>
      <c r="WJE90" s="318"/>
      <c r="WJF90" s="318"/>
      <c r="WJG90" s="318"/>
      <c r="WJH90" s="318"/>
      <c r="WJI90" s="318"/>
      <c r="WJJ90" s="318"/>
      <c r="WJK90" s="318"/>
      <c r="WJL90" s="318"/>
      <c r="WJM90" s="318"/>
      <c r="WJN90" s="318"/>
      <c r="WJO90" s="318"/>
      <c r="WJP90" s="318"/>
      <c r="WJQ90" s="318"/>
      <c r="WJR90" s="318"/>
      <c r="WJS90" s="318"/>
      <c r="WJT90" s="318"/>
      <c r="WJU90" s="318"/>
      <c r="WJV90" s="318"/>
      <c r="WJW90" s="318"/>
      <c r="WJX90" s="318"/>
      <c r="WJY90" s="318"/>
      <c r="WJZ90" s="318"/>
      <c r="WKA90" s="318"/>
      <c r="WKB90" s="318"/>
      <c r="WKC90" s="318"/>
      <c r="WKD90" s="318"/>
      <c r="WKE90" s="318"/>
      <c r="WKF90" s="318"/>
      <c r="WKG90" s="318"/>
      <c r="WKH90" s="318"/>
      <c r="WKI90" s="318"/>
      <c r="WKJ90" s="318"/>
      <c r="WKK90" s="318"/>
      <c r="WKL90" s="318"/>
      <c r="WKM90" s="318"/>
      <c r="WKN90" s="318"/>
      <c r="WKO90" s="318"/>
      <c r="WKP90" s="318"/>
      <c r="WKQ90" s="318"/>
      <c r="WKR90" s="318"/>
      <c r="WKS90" s="318"/>
      <c r="WKT90" s="318"/>
      <c r="WKU90" s="318"/>
      <c r="WKV90" s="318"/>
      <c r="WKW90" s="318"/>
      <c r="WKX90" s="318"/>
      <c r="WKY90" s="318"/>
      <c r="WKZ90" s="318"/>
      <c r="WLA90" s="318"/>
      <c r="WLB90" s="318"/>
      <c r="WLC90" s="318"/>
      <c r="WLD90" s="318"/>
      <c r="WLE90" s="318"/>
      <c r="WLF90" s="318"/>
      <c r="WLG90" s="318"/>
      <c r="WLH90" s="318"/>
      <c r="WLI90" s="318"/>
      <c r="WLJ90" s="318"/>
      <c r="WLK90" s="318"/>
      <c r="WLL90" s="318"/>
      <c r="WLM90" s="318"/>
      <c r="WLN90" s="318"/>
      <c r="WLO90" s="318"/>
      <c r="WLP90" s="318"/>
      <c r="WLQ90" s="318"/>
      <c r="WLR90" s="318"/>
      <c r="WLS90" s="318"/>
      <c r="WLT90" s="318"/>
      <c r="WLU90" s="318"/>
      <c r="WLV90" s="318"/>
      <c r="WLW90" s="318"/>
      <c r="WLX90" s="318"/>
      <c r="WLY90" s="318"/>
      <c r="WLZ90" s="318"/>
      <c r="WMA90" s="318"/>
      <c r="WMB90" s="318"/>
      <c r="WMC90" s="318"/>
      <c r="WMD90" s="318"/>
      <c r="WME90" s="318"/>
      <c r="WMF90" s="318"/>
      <c r="WMG90" s="318"/>
      <c r="WMH90" s="318"/>
      <c r="WMI90" s="318"/>
      <c r="WMJ90" s="318"/>
      <c r="WMK90" s="318"/>
      <c r="WML90" s="318"/>
      <c r="WMM90" s="318"/>
      <c r="WMN90" s="318"/>
      <c r="WMO90" s="318"/>
      <c r="WMP90" s="318"/>
      <c r="WMQ90" s="318"/>
      <c r="WMR90" s="318"/>
      <c r="WMS90" s="318"/>
      <c r="WMT90" s="318"/>
      <c r="WMU90" s="318"/>
      <c r="WMV90" s="318"/>
      <c r="WMW90" s="318"/>
      <c r="WMX90" s="318"/>
      <c r="WMY90" s="318"/>
      <c r="WMZ90" s="318"/>
      <c r="WNA90" s="318"/>
      <c r="WNB90" s="318"/>
      <c r="WNC90" s="318"/>
      <c r="WND90" s="318"/>
      <c r="WNE90" s="318"/>
      <c r="WNF90" s="318"/>
      <c r="WNG90" s="318"/>
      <c r="WNH90" s="318"/>
      <c r="WNI90" s="318"/>
      <c r="WNJ90" s="318"/>
      <c r="WNK90" s="318"/>
      <c r="WNL90" s="318"/>
      <c r="WNM90" s="318"/>
      <c r="WNN90" s="318"/>
      <c r="WNO90" s="318"/>
      <c r="WNP90" s="318"/>
      <c r="WNQ90" s="318"/>
      <c r="WNR90" s="318"/>
      <c r="WNS90" s="318"/>
      <c r="WNT90" s="318"/>
      <c r="WNU90" s="318"/>
      <c r="WNV90" s="318"/>
      <c r="WNW90" s="318"/>
      <c r="WNX90" s="318"/>
      <c r="WNY90" s="318"/>
      <c r="WNZ90" s="318"/>
      <c r="WOA90" s="318"/>
      <c r="WOB90" s="318"/>
      <c r="WOC90" s="318"/>
      <c r="WOD90" s="318"/>
      <c r="WOE90" s="318"/>
      <c r="WOF90" s="318"/>
      <c r="WOG90" s="318"/>
      <c r="WOH90" s="318"/>
      <c r="WOI90" s="318"/>
      <c r="WOJ90" s="318"/>
      <c r="WOK90" s="318"/>
      <c r="WOL90" s="318"/>
      <c r="WOM90" s="318"/>
      <c r="WON90" s="318"/>
      <c r="WOO90" s="318"/>
      <c r="WOP90" s="318"/>
      <c r="WOQ90" s="318"/>
      <c r="WOR90" s="318"/>
      <c r="WOS90" s="318"/>
      <c r="WOT90" s="318"/>
      <c r="WOU90" s="318"/>
      <c r="WOV90" s="318"/>
      <c r="WOW90" s="318"/>
      <c r="WOX90" s="318"/>
      <c r="WOY90" s="318"/>
      <c r="WOZ90" s="318"/>
      <c r="WPA90" s="318"/>
      <c r="WPB90" s="318"/>
      <c r="WPC90" s="318"/>
      <c r="WPD90" s="318"/>
      <c r="WPE90" s="318"/>
      <c r="WPF90" s="318"/>
      <c r="WPG90" s="318"/>
      <c r="WPH90" s="318"/>
      <c r="WPI90" s="318"/>
      <c r="WPJ90" s="318"/>
      <c r="WPK90" s="318"/>
      <c r="WPL90" s="318"/>
      <c r="WPM90" s="318"/>
      <c r="WPN90" s="318"/>
      <c r="WPO90" s="318"/>
      <c r="WPP90" s="318"/>
      <c r="WPQ90" s="318"/>
      <c r="WPR90" s="318"/>
      <c r="WPS90" s="318"/>
      <c r="WPT90" s="318"/>
      <c r="WPU90" s="318"/>
      <c r="WPV90" s="318"/>
      <c r="WPW90" s="318"/>
      <c r="WPX90" s="318"/>
      <c r="WPY90" s="318"/>
      <c r="WPZ90" s="318"/>
      <c r="WQA90" s="318"/>
      <c r="WQB90" s="318"/>
      <c r="WQC90" s="318"/>
      <c r="WQD90" s="318"/>
      <c r="WQE90" s="318"/>
      <c r="WQF90" s="318"/>
      <c r="WQG90" s="318"/>
      <c r="WQH90" s="318"/>
      <c r="WQI90" s="318"/>
      <c r="WQJ90" s="318"/>
      <c r="WQK90" s="318"/>
      <c r="WQL90" s="318"/>
      <c r="WQM90" s="318"/>
      <c r="WQN90" s="318"/>
      <c r="WQO90" s="318"/>
      <c r="WQP90" s="318"/>
      <c r="WQQ90" s="318"/>
      <c r="WQR90" s="318"/>
      <c r="WQS90" s="318"/>
      <c r="WQT90" s="318"/>
      <c r="WQU90" s="318"/>
      <c r="WQV90" s="318"/>
      <c r="WQW90" s="318"/>
      <c r="WQX90" s="318"/>
      <c r="WQY90" s="318"/>
      <c r="WQZ90" s="318"/>
      <c r="WRA90" s="318"/>
      <c r="WRB90" s="318"/>
      <c r="WRC90" s="318"/>
      <c r="WRD90" s="318"/>
      <c r="WRE90" s="318"/>
      <c r="WRF90" s="318"/>
      <c r="WRG90" s="318"/>
      <c r="WRH90" s="318"/>
      <c r="WRI90" s="318"/>
      <c r="WRJ90" s="318"/>
      <c r="WRK90" s="318"/>
      <c r="WRL90" s="318"/>
      <c r="WRM90" s="318"/>
      <c r="WRN90" s="318"/>
      <c r="WRO90" s="318"/>
      <c r="WRP90" s="318"/>
      <c r="WRQ90" s="318"/>
      <c r="WRR90" s="318"/>
      <c r="WRS90" s="318"/>
      <c r="WRT90" s="318"/>
      <c r="WRU90" s="318"/>
      <c r="WRV90" s="318"/>
      <c r="WRW90" s="318"/>
      <c r="WRX90" s="318"/>
      <c r="WRY90" s="318"/>
      <c r="WRZ90" s="318"/>
      <c r="WSA90" s="318"/>
      <c r="WSB90" s="318"/>
      <c r="WSC90" s="318"/>
      <c r="WSD90" s="318"/>
      <c r="WSE90" s="318"/>
      <c r="WSF90" s="318"/>
      <c r="WSG90" s="318"/>
      <c r="WSH90" s="318"/>
      <c r="WSI90" s="318"/>
      <c r="WSJ90" s="318"/>
      <c r="WSK90" s="318"/>
      <c r="WSL90" s="318"/>
      <c r="WSM90" s="318"/>
      <c r="WSN90" s="318"/>
      <c r="WSO90" s="318"/>
      <c r="WSP90" s="318"/>
      <c r="WSQ90" s="318"/>
      <c r="WSR90" s="318"/>
      <c r="WSS90" s="318"/>
      <c r="WST90" s="318"/>
      <c r="WSU90" s="318"/>
      <c r="WSV90" s="318"/>
      <c r="WSW90" s="318"/>
      <c r="WSX90" s="318"/>
      <c r="WSY90" s="318"/>
      <c r="WSZ90" s="318"/>
      <c r="WTA90" s="318"/>
      <c r="WTB90" s="318"/>
      <c r="WTC90" s="318"/>
      <c r="WTD90" s="318"/>
      <c r="WTE90" s="318"/>
      <c r="WTF90" s="318"/>
      <c r="WTG90" s="318"/>
      <c r="WTH90" s="318"/>
      <c r="WTI90" s="318"/>
      <c r="WTJ90" s="318"/>
      <c r="WTK90" s="318"/>
      <c r="WTL90" s="318"/>
      <c r="WTM90" s="318"/>
      <c r="WTN90" s="318"/>
      <c r="WTO90" s="318"/>
      <c r="WTP90" s="318"/>
      <c r="WTQ90" s="318"/>
      <c r="WTR90" s="318"/>
      <c r="WTS90" s="318"/>
      <c r="WTT90" s="318"/>
      <c r="WTU90" s="318"/>
      <c r="WTV90" s="318"/>
      <c r="WTW90" s="318"/>
      <c r="WTX90" s="318"/>
      <c r="WTY90" s="318"/>
      <c r="WTZ90" s="318"/>
      <c r="WUA90" s="318"/>
      <c r="WUB90" s="318"/>
      <c r="WUC90" s="318"/>
      <c r="WUD90" s="318"/>
      <c r="WUE90" s="318"/>
      <c r="WUF90" s="318"/>
      <c r="WUG90" s="318"/>
      <c r="WUH90" s="318"/>
      <c r="WUI90" s="318"/>
      <c r="WUJ90" s="318"/>
      <c r="WUK90" s="318"/>
      <c r="WUL90" s="318"/>
      <c r="WUM90" s="318"/>
      <c r="WUN90" s="318"/>
      <c r="WUO90" s="318"/>
      <c r="WUP90" s="318"/>
      <c r="WUQ90" s="318"/>
      <c r="WUR90" s="318"/>
      <c r="WUS90" s="318"/>
      <c r="WUT90" s="318"/>
      <c r="WUU90" s="318"/>
      <c r="WUV90" s="318"/>
      <c r="WUW90" s="318"/>
      <c r="WUX90" s="318"/>
      <c r="WUY90" s="318"/>
      <c r="WUZ90" s="318"/>
      <c r="WVA90" s="318"/>
      <c r="WVB90" s="318"/>
      <c r="WVC90" s="318"/>
      <c r="WVD90" s="318"/>
      <c r="WVE90" s="318"/>
      <c r="WVF90" s="318"/>
      <c r="WVG90" s="318"/>
      <c r="WVH90" s="318"/>
      <c r="WVI90" s="318"/>
      <c r="WVJ90" s="318"/>
    </row>
    <row r="91" spans="1:16130" s="316" customFormat="1" ht="9" hidden="1" customHeight="1">
      <c r="B91" s="317"/>
      <c r="C91" s="318"/>
      <c r="D91" s="318"/>
      <c r="E91" s="318"/>
      <c r="F91" s="318"/>
      <c r="G91" s="318"/>
      <c r="H91" s="318"/>
      <c r="I91" s="318"/>
      <c r="J91" s="318"/>
      <c r="K91" s="318"/>
      <c r="L91" s="318"/>
      <c r="M91" s="318"/>
      <c r="N91" s="318"/>
      <c r="O91" s="318"/>
      <c r="P91" s="318"/>
      <c r="Q91" s="318"/>
      <c r="R91" s="318"/>
      <c r="S91" s="318"/>
      <c r="T91" s="318"/>
      <c r="U91" s="318"/>
      <c r="V91" s="318"/>
      <c r="W91" s="318"/>
      <c r="X91" s="318"/>
      <c r="Y91" s="318"/>
      <c r="Z91" s="318"/>
      <c r="AA91" s="318"/>
      <c r="AB91" s="318"/>
      <c r="AC91" s="318"/>
      <c r="AD91" s="318"/>
      <c r="AE91" s="318"/>
      <c r="AF91" s="318"/>
      <c r="AG91" s="318"/>
      <c r="AH91" s="318"/>
      <c r="AI91" s="318"/>
      <c r="AJ91" s="318"/>
      <c r="AK91" s="318"/>
      <c r="AL91" s="318"/>
      <c r="AM91" s="318"/>
      <c r="AN91" s="318"/>
      <c r="AO91" s="318"/>
      <c r="AP91" s="318"/>
      <c r="AQ91" s="318"/>
      <c r="AR91" s="318"/>
      <c r="AS91" s="318"/>
      <c r="AT91" s="318"/>
      <c r="AU91" s="318"/>
      <c r="AV91" s="318"/>
      <c r="AW91" s="318"/>
      <c r="AX91" s="318"/>
      <c r="AY91" s="318"/>
      <c r="AZ91" s="318"/>
      <c r="BA91" s="318"/>
      <c r="BB91" s="318"/>
      <c r="BC91" s="318"/>
      <c r="BD91" s="318"/>
      <c r="BE91" s="318"/>
      <c r="BF91" s="318"/>
      <c r="BG91" s="318"/>
      <c r="BH91" s="318"/>
      <c r="BI91" s="318"/>
      <c r="BJ91" s="318"/>
      <c r="BK91" s="318"/>
      <c r="BL91" s="318"/>
      <c r="BM91" s="318"/>
      <c r="BN91" s="318"/>
      <c r="BO91" s="318"/>
      <c r="BP91" s="318"/>
      <c r="BQ91" s="318"/>
      <c r="BR91" s="318"/>
      <c r="BS91" s="318"/>
      <c r="BT91" s="318"/>
      <c r="BU91" s="318"/>
      <c r="BV91" s="318"/>
      <c r="BW91" s="318"/>
      <c r="BX91" s="318"/>
      <c r="BY91" s="318"/>
      <c r="BZ91" s="318"/>
      <c r="CA91" s="318"/>
      <c r="CB91" s="318"/>
      <c r="CC91" s="318"/>
      <c r="CD91" s="318"/>
      <c r="CE91" s="318"/>
      <c r="CF91" s="318"/>
      <c r="CG91" s="318"/>
      <c r="CH91" s="318"/>
      <c r="CI91" s="318"/>
      <c r="CJ91" s="318"/>
      <c r="CK91" s="318"/>
      <c r="CL91" s="318"/>
      <c r="CM91" s="318"/>
      <c r="CN91" s="318"/>
      <c r="CO91" s="318"/>
      <c r="CP91" s="318"/>
      <c r="CQ91" s="318"/>
      <c r="CR91" s="318"/>
      <c r="CS91" s="318"/>
      <c r="CT91" s="318"/>
      <c r="CU91" s="318"/>
      <c r="CV91" s="318"/>
      <c r="CW91" s="318"/>
      <c r="CX91" s="318"/>
      <c r="CY91" s="318"/>
      <c r="CZ91" s="318"/>
      <c r="DA91" s="318"/>
      <c r="DB91" s="318"/>
      <c r="DC91" s="318"/>
      <c r="DD91" s="318"/>
      <c r="DE91" s="318"/>
      <c r="DF91" s="318"/>
      <c r="DG91" s="318"/>
      <c r="DH91" s="318"/>
      <c r="DI91" s="318"/>
      <c r="DJ91" s="318"/>
      <c r="DK91" s="318"/>
      <c r="DL91" s="318"/>
      <c r="DM91" s="318"/>
      <c r="DN91" s="318"/>
      <c r="DO91" s="318"/>
      <c r="DP91" s="318"/>
      <c r="DQ91" s="318"/>
      <c r="DR91" s="318"/>
      <c r="DS91" s="318"/>
      <c r="DT91" s="318"/>
      <c r="DU91" s="318"/>
      <c r="DV91" s="318"/>
      <c r="DW91" s="318"/>
      <c r="DX91" s="318"/>
      <c r="DY91" s="318"/>
      <c r="DZ91" s="318"/>
      <c r="EA91" s="318"/>
      <c r="EB91" s="318"/>
      <c r="EC91" s="318"/>
      <c r="ED91" s="318"/>
      <c r="EE91" s="318"/>
      <c r="EF91" s="318"/>
      <c r="EG91" s="318"/>
      <c r="EH91" s="318"/>
      <c r="EI91" s="318"/>
      <c r="EJ91" s="318"/>
      <c r="EK91" s="318"/>
      <c r="EL91" s="318"/>
      <c r="EM91" s="318"/>
      <c r="EN91" s="318"/>
      <c r="EO91" s="318"/>
      <c r="EP91" s="318"/>
      <c r="EQ91" s="318"/>
      <c r="ER91" s="318"/>
      <c r="ES91" s="318"/>
      <c r="ET91" s="318"/>
      <c r="EU91" s="318"/>
      <c r="EV91" s="318"/>
      <c r="EW91" s="318"/>
      <c r="EX91" s="318"/>
      <c r="EY91" s="318"/>
      <c r="EZ91" s="318"/>
      <c r="FA91" s="318"/>
      <c r="FB91" s="318"/>
      <c r="FC91" s="318"/>
      <c r="FD91" s="318"/>
      <c r="FE91" s="318"/>
      <c r="FF91" s="318"/>
      <c r="FG91" s="318"/>
      <c r="FH91" s="318"/>
      <c r="FI91" s="318"/>
      <c r="FJ91" s="318"/>
      <c r="FK91" s="318"/>
      <c r="FL91" s="318"/>
      <c r="FM91" s="318"/>
      <c r="FN91" s="318"/>
      <c r="FO91" s="318"/>
      <c r="FP91" s="318"/>
      <c r="FQ91" s="318"/>
      <c r="FR91" s="318"/>
      <c r="FS91" s="318"/>
      <c r="FT91" s="318"/>
      <c r="FU91" s="318"/>
      <c r="FV91" s="318"/>
      <c r="FW91" s="318"/>
      <c r="FX91" s="318"/>
      <c r="FY91" s="318"/>
      <c r="FZ91" s="318"/>
      <c r="GA91" s="318"/>
      <c r="GB91" s="318"/>
      <c r="GC91" s="318"/>
      <c r="GD91" s="318"/>
      <c r="GE91" s="318"/>
      <c r="GF91" s="318"/>
      <c r="GG91" s="318"/>
      <c r="GH91" s="318"/>
      <c r="GI91" s="318"/>
      <c r="GJ91" s="318"/>
      <c r="GK91" s="318"/>
      <c r="GL91" s="318"/>
      <c r="GM91" s="318"/>
      <c r="GN91" s="318"/>
      <c r="GO91" s="318"/>
      <c r="GP91" s="318"/>
      <c r="GQ91" s="318"/>
      <c r="GR91" s="318"/>
      <c r="GS91" s="318"/>
      <c r="GT91" s="318"/>
      <c r="GU91" s="318"/>
      <c r="GV91" s="318"/>
      <c r="GW91" s="318"/>
      <c r="GX91" s="318"/>
      <c r="GY91" s="318"/>
      <c r="GZ91" s="318"/>
      <c r="HA91" s="318"/>
      <c r="HB91" s="318"/>
      <c r="HC91" s="318"/>
      <c r="HD91" s="318"/>
      <c r="HE91" s="318"/>
      <c r="HF91" s="318"/>
      <c r="HG91" s="318"/>
      <c r="HH91" s="318"/>
      <c r="HI91" s="318"/>
      <c r="HJ91" s="318"/>
      <c r="HK91" s="318"/>
      <c r="HL91" s="318"/>
      <c r="HM91" s="318"/>
      <c r="HN91" s="318"/>
      <c r="HO91" s="318"/>
      <c r="HP91" s="318"/>
      <c r="HQ91" s="318"/>
      <c r="HR91" s="318"/>
      <c r="HS91" s="318"/>
      <c r="HT91" s="318"/>
      <c r="HU91" s="318"/>
      <c r="HV91" s="318"/>
      <c r="HW91" s="318"/>
      <c r="HX91" s="318"/>
      <c r="HY91" s="318"/>
      <c r="HZ91" s="318"/>
      <c r="IA91" s="318"/>
      <c r="IB91" s="318"/>
      <c r="IC91" s="318"/>
      <c r="ID91" s="318"/>
      <c r="IE91" s="318"/>
      <c r="IF91" s="318"/>
      <c r="IG91" s="318"/>
      <c r="IH91" s="318"/>
      <c r="II91" s="318"/>
      <c r="IJ91" s="318"/>
      <c r="IK91" s="318"/>
      <c r="IL91" s="318"/>
      <c r="IM91" s="318"/>
      <c r="IN91" s="318"/>
      <c r="IO91" s="318"/>
      <c r="IP91" s="318"/>
      <c r="IQ91" s="318"/>
      <c r="IR91" s="318"/>
      <c r="IS91" s="318"/>
      <c r="IT91" s="318"/>
      <c r="IU91" s="318"/>
      <c r="IV91" s="318"/>
      <c r="IW91" s="318"/>
      <c r="IX91" s="318"/>
      <c r="IY91" s="318"/>
      <c r="IZ91" s="318"/>
      <c r="JA91" s="318"/>
      <c r="JB91" s="318"/>
      <c r="JC91" s="318"/>
      <c r="JD91" s="318"/>
      <c r="JE91" s="318"/>
      <c r="JF91" s="318"/>
      <c r="JG91" s="318"/>
      <c r="JH91" s="318"/>
      <c r="JI91" s="318"/>
      <c r="JJ91" s="318"/>
      <c r="JK91" s="318"/>
      <c r="JL91" s="318"/>
      <c r="JM91" s="318"/>
      <c r="JN91" s="318"/>
      <c r="JO91" s="318"/>
      <c r="JP91" s="318"/>
      <c r="JQ91" s="318"/>
      <c r="JR91" s="318"/>
      <c r="JS91" s="318"/>
      <c r="JT91" s="318"/>
      <c r="JU91" s="318"/>
      <c r="JV91" s="318"/>
      <c r="JW91" s="318"/>
      <c r="JX91" s="318"/>
      <c r="JY91" s="318"/>
      <c r="JZ91" s="318"/>
      <c r="KA91" s="318"/>
      <c r="KB91" s="318"/>
      <c r="KC91" s="318"/>
      <c r="KD91" s="318"/>
      <c r="KE91" s="318"/>
      <c r="KF91" s="318"/>
      <c r="KG91" s="318"/>
      <c r="KH91" s="318"/>
      <c r="KI91" s="318"/>
      <c r="KJ91" s="318"/>
      <c r="KK91" s="318"/>
      <c r="KL91" s="318"/>
      <c r="KM91" s="318"/>
      <c r="KN91" s="318"/>
      <c r="KO91" s="318"/>
      <c r="KP91" s="318"/>
      <c r="KQ91" s="318"/>
      <c r="KR91" s="318"/>
      <c r="KS91" s="318"/>
      <c r="KT91" s="318"/>
      <c r="KU91" s="318"/>
      <c r="KV91" s="318"/>
      <c r="KW91" s="318"/>
      <c r="KX91" s="318"/>
      <c r="KY91" s="318"/>
      <c r="KZ91" s="318"/>
      <c r="LA91" s="318"/>
      <c r="LB91" s="318"/>
      <c r="LC91" s="318"/>
      <c r="LD91" s="318"/>
      <c r="LE91" s="318"/>
      <c r="LF91" s="318"/>
      <c r="LG91" s="318"/>
      <c r="LH91" s="318"/>
      <c r="LI91" s="318"/>
      <c r="LJ91" s="318"/>
      <c r="LK91" s="318"/>
      <c r="LL91" s="318"/>
      <c r="LM91" s="318"/>
      <c r="LN91" s="318"/>
      <c r="LO91" s="318"/>
      <c r="LP91" s="318"/>
      <c r="LQ91" s="318"/>
      <c r="LR91" s="318"/>
      <c r="LS91" s="318"/>
      <c r="LT91" s="318"/>
      <c r="LU91" s="318"/>
      <c r="LV91" s="318"/>
      <c r="LW91" s="318"/>
      <c r="LX91" s="318"/>
      <c r="LY91" s="318"/>
      <c r="LZ91" s="318"/>
      <c r="MA91" s="318"/>
      <c r="MB91" s="318"/>
      <c r="MC91" s="318"/>
      <c r="MD91" s="318"/>
      <c r="ME91" s="318"/>
      <c r="MF91" s="318"/>
      <c r="MG91" s="318"/>
      <c r="MH91" s="318"/>
      <c r="MI91" s="318"/>
      <c r="MJ91" s="318"/>
      <c r="MK91" s="318"/>
      <c r="ML91" s="318"/>
      <c r="MM91" s="318"/>
      <c r="MN91" s="318"/>
      <c r="MO91" s="318"/>
      <c r="MP91" s="318"/>
      <c r="MQ91" s="318"/>
      <c r="MR91" s="318"/>
      <c r="MS91" s="318"/>
      <c r="MT91" s="318"/>
      <c r="MU91" s="318"/>
      <c r="MV91" s="318"/>
      <c r="MW91" s="318"/>
      <c r="MX91" s="318"/>
      <c r="MY91" s="318"/>
      <c r="MZ91" s="318"/>
      <c r="NA91" s="318"/>
      <c r="NB91" s="318"/>
      <c r="NC91" s="318"/>
      <c r="ND91" s="318"/>
      <c r="NE91" s="318"/>
      <c r="NF91" s="318"/>
      <c r="NG91" s="318"/>
      <c r="NH91" s="318"/>
      <c r="NI91" s="318"/>
      <c r="NJ91" s="318"/>
      <c r="NK91" s="318"/>
      <c r="NL91" s="318"/>
      <c r="NM91" s="318"/>
      <c r="NN91" s="318"/>
      <c r="NO91" s="318"/>
      <c r="NP91" s="318"/>
      <c r="NQ91" s="318"/>
      <c r="NR91" s="318"/>
      <c r="NS91" s="318"/>
      <c r="NT91" s="318"/>
      <c r="NU91" s="318"/>
      <c r="NV91" s="318"/>
      <c r="NW91" s="318"/>
      <c r="NX91" s="318"/>
      <c r="NY91" s="318"/>
      <c r="NZ91" s="318"/>
      <c r="OA91" s="318"/>
      <c r="OB91" s="318"/>
      <c r="OC91" s="318"/>
      <c r="OD91" s="318"/>
      <c r="OE91" s="318"/>
      <c r="OF91" s="318"/>
      <c r="OG91" s="318"/>
      <c r="OH91" s="318"/>
      <c r="OI91" s="318"/>
      <c r="OJ91" s="318"/>
      <c r="OK91" s="318"/>
      <c r="OL91" s="318"/>
      <c r="OM91" s="318"/>
      <c r="ON91" s="318"/>
      <c r="OO91" s="318"/>
      <c r="OP91" s="318"/>
      <c r="OQ91" s="318"/>
      <c r="OR91" s="318"/>
      <c r="OS91" s="318"/>
      <c r="OT91" s="318"/>
      <c r="OU91" s="318"/>
      <c r="OV91" s="318"/>
      <c r="OW91" s="318"/>
      <c r="OX91" s="318"/>
      <c r="OY91" s="318"/>
      <c r="OZ91" s="318"/>
      <c r="PA91" s="318"/>
      <c r="PB91" s="318"/>
      <c r="PC91" s="318"/>
      <c r="PD91" s="318"/>
      <c r="PE91" s="318"/>
      <c r="PF91" s="318"/>
      <c r="PG91" s="318"/>
      <c r="PH91" s="318"/>
      <c r="PI91" s="318"/>
      <c r="PJ91" s="318"/>
      <c r="PK91" s="318"/>
      <c r="PL91" s="318"/>
      <c r="PM91" s="318"/>
      <c r="PN91" s="318"/>
      <c r="PO91" s="318"/>
      <c r="PP91" s="318"/>
      <c r="PQ91" s="318"/>
      <c r="PR91" s="318"/>
      <c r="PS91" s="318"/>
      <c r="PT91" s="318"/>
      <c r="PU91" s="318"/>
      <c r="PV91" s="318"/>
      <c r="PW91" s="318"/>
      <c r="PX91" s="318"/>
      <c r="PY91" s="318"/>
      <c r="PZ91" s="318"/>
      <c r="QA91" s="318"/>
      <c r="QB91" s="318"/>
      <c r="QC91" s="318"/>
      <c r="QD91" s="318"/>
      <c r="QE91" s="318"/>
      <c r="QF91" s="318"/>
      <c r="QG91" s="318"/>
      <c r="QH91" s="318"/>
      <c r="QI91" s="318"/>
      <c r="QJ91" s="318"/>
      <c r="QK91" s="318"/>
      <c r="QL91" s="318"/>
      <c r="QM91" s="318"/>
      <c r="QN91" s="318"/>
      <c r="QO91" s="318"/>
      <c r="QP91" s="318"/>
      <c r="QQ91" s="318"/>
      <c r="QR91" s="318"/>
      <c r="QS91" s="318"/>
      <c r="QT91" s="318"/>
      <c r="QU91" s="318"/>
      <c r="QV91" s="318"/>
      <c r="QW91" s="318"/>
      <c r="QX91" s="318"/>
      <c r="QY91" s="318"/>
      <c r="QZ91" s="318"/>
      <c r="RA91" s="318"/>
      <c r="RB91" s="318"/>
      <c r="RC91" s="318"/>
      <c r="RD91" s="318"/>
      <c r="RE91" s="318"/>
      <c r="RF91" s="318"/>
      <c r="RG91" s="318"/>
      <c r="RH91" s="318"/>
      <c r="RI91" s="318"/>
      <c r="RJ91" s="318"/>
      <c r="RK91" s="318"/>
      <c r="RL91" s="318"/>
      <c r="RM91" s="318"/>
      <c r="RN91" s="318"/>
      <c r="RO91" s="318"/>
      <c r="RP91" s="318"/>
      <c r="RQ91" s="318"/>
      <c r="RR91" s="318"/>
      <c r="RS91" s="318"/>
      <c r="RT91" s="318"/>
      <c r="RU91" s="318"/>
      <c r="RV91" s="318"/>
      <c r="RW91" s="318"/>
      <c r="RX91" s="318"/>
      <c r="RY91" s="318"/>
      <c r="RZ91" s="318"/>
      <c r="SA91" s="318"/>
      <c r="SB91" s="318"/>
      <c r="SC91" s="318"/>
      <c r="SD91" s="318"/>
      <c r="SE91" s="318"/>
      <c r="SF91" s="318"/>
      <c r="SG91" s="318"/>
      <c r="SH91" s="318"/>
      <c r="SI91" s="318"/>
      <c r="SJ91" s="318"/>
      <c r="SK91" s="318"/>
      <c r="SL91" s="318"/>
      <c r="SM91" s="318"/>
      <c r="SN91" s="318"/>
      <c r="SO91" s="318"/>
      <c r="SP91" s="318"/>
      <c r="SQ91" s="318"/>
      <c r="SR91" s="318"/>
      <c r="SS91" s="318"/>
      <c r="ST91" s="318"/>
      <c r="SU91" s="318"/>
      <c r="SV91" s="318"/>
      <c r="SW91" s="318"/>
      <c r="SX91" s="318"/>
      <c r="SY91" s="318"/>
      <c r="SZ91" s="318"/>
      <c r="TA91" s="318"/>
      <c r="TB91" s="318"/>
      <c r="TC91" s="318"/>
      <c r="TD91" s="318"/>
      <c r="TE91" s="318"/>
      <c r="TF91" s="318"/>
      <c r="TG91" s="318"/>
      <c r="TH91" s="318"/>
      <c r="TI91" s="318"/>
      <c r="TJ91" s="318"/>
      <c r="TK91" s="318"/>
      <c r="TL91" s="318"/>
      <c r="TM91" s="318"/>
      <c r="TN91" s="318"/>
      <c r="TO91" s="318"/>
      <c r="TP91" s="318"/>
      <c r="TQ91" s="318"/>
      <c r="TR91" s="318"/>
      <c r="TS91" s="318"/>
      <c r="TT91" s="318"/>
      <c r="TU91" s="318"/>
      <c r="TV91" s="318"/>
      <c r="TW91" s="318"/>
      <c r="TX91" s="318"/>
      <c r="TY91" s="318"/>
      <c r="TZ91" s="318"/>
      <c r="UA91" s="318"/>
      <c r="UB91" s="318"/>
      <c r="UC91" s="318"/>
      <c r="UD91" s="318"/>
      <c r="UE91" s="318"/>
      <c r="UF91" s="318"/>
      <c r="UG91" s="318"/>
      <c r="UH91" s="318"/>
      <c r="UI91" s="318"/>
      <c r="UJ91" s="318"/>
      <c r="UK91" s="318"/>
      <c r="UL91" s="318"/>
      <c r="UM91" s="318"/>
      <c r="UN91" s="318"/>
      <c r="UO91" s="318"/>
      <c r="UP91" s="318"/>
      <c r="UQ91" s="318"/>
      <c r="UR91" s="318"/>
      <c r="US91" s="318"/>
      <c r="UT91" s="318"/>
      <c r="UU91" s="318"/>
      <c r="UV91" s="318"/>
      <c r="UW91" s="318"/>
      <c r="UX91" s="318"/>
      <c r="UY91" s="318"/>
      <c r="UZ91" s="318"/>
      <c r="VA91" s="318"/>
      <c r="VB91" s="318"/>
      <c r="VC91" s="318"/>
      <c r="VD91" s="318"/>
      <c r="VE91" s="318"/>
      <c r="VF91" s="318"/>
      <c r="VG91" s="318"/>
      <c r="VH91" s="318"/>
      <c r="VI91" s="318"/>
      <c r="VJ91" s="318"/>
      <c r="VK91" s="318"/>
      <c r="VL91" s="318"/>
      <c r="VM91" s="318"/>
      <c r="VN91" s="318"/>
      <c r="VO91" s="318"/>
      <c r="VP91" s="318"/>
      <c r="VQ91" s="318"/>
      <c r="VR91" s="318"/>
      <c r="VS91" s="318"/>
      <c r="VT91" s="318"/>
      <c r="VU91" s="318"/>
      <c r="VV91" s="318"/>
      <c r="VW91" s="318"/>
      <c r="VX91" s="318"/>
      <c r="VY91" s="318"/>
      <c r="VZ91" s="318"/>
      <c r="WA91" s="318"/>
      <c r="WB91" s="318"/>
      <c r="WC91" s="318"/>
      <c r="WD91" s="318"/>
      <c r="WE91" s="318"/>
      <c r="WF91" s="318"/>
      <c r="WG91" s="318"/>
      <c r="WH91" s="318"/>
      <c r="WI91" s="318"/>
      <c r="WJ91" s="318"/>
      <c r="WK91" s="318"/>
      <c r="WL91" s="318"/>
      <c r="WM91" s="318"/>
      <c r="WN91" s="318"/>
      <c r="WO91" s="318"/>
      <c r="WP91" s="318"/>
      <c r="WQ91" s="318"/>
      <c r="WR91" s="318"/>
      <c r="WS91" s="318"/>
      <c r="WT91" s="318"/>
      <c r="WU91" s="318"/>
      <c r="WV91" s="318"/>
      <c r="WW91" s="318"/>
      <c r="WX91" s="318"/>
      <c r="WY91" s="318"/>
      <c r="WZ91" s="318"/>
      <c r="XA91" s="318"/>
      <c r="XB91" s="318"/>
      <c r="XC91" s="318"/>
      <c r="XD91" s="318"/>
      <c r="XE91" s="318"/>
      <c r="XF91" s="318"/>
      <c r="XG91" s="318"/>
      <c r="XH91" s="318"/>
      <c r="XI91" s="318"/>
      <c r="XJ91" s="318"/>
      <c r="XK91" s="318"/>
      <c r="XL91" s="318"/>
      <c r="XM91" s="318"/>
      <c r="XN91" s="318"/>
      <c r="XO91" s="318"/>
      <c r="XP91" s="318"/>
      <c r="XQ91" s="318"/>
      <c r="XR91" s="318"/>
      <c r="XS91" s="318"/>
      <c r="XT91" s="318"/>
      <c r="XU91" s="318"/>
      <c r="XV91" s="318"/>
      <c r="XW91" s="318"/>
      <c r="XX91" s="318"/>
      <c r="XY91" s="318"/>
      <c r="XZ91" s="318"/>
      <c r="YA91" s="318"/>
      <c r="YB91" s="318"/>
      <c r="YC91" s="318"/>
      <c r="YD91" s="318"/>
      <c r="YE91" s="318"/>
      <c r="YF91" s="318"/>
      <c r="YG91" s="318"/>
      <c r="YH91" s="318"/>
      <c r="YI91" s="318"/>
      <c r="YJ91" s="318"/>
      <c r="YK91" s="318"/>
      <c r="YL91" s="318"/>
      <c r="YM91" s="318"/>
      <c r="YN91" s="318"/>
      <c r="YO91" s="318"/>
      <c r="YP91" s="318"/>
      <c r="YQ91" s="318"/>
      <c r="YR91" s="318"/>
      <c r="YS91" s="318"/>
      <c r="YT91" s="318"/>
      <c r="YU91" s="318"/>
      <c r="YV91" s="318"/>
      <c r="YW91" s="318"/>
      <c r="YX91" s="318"/>
      <c r="YY91" s="318"/>
      <c r="YZ91" s="318"/>
      <c r="ZA91" s="318"/>
      <c r="ZB91" s="318"/>
      <c r="ZC91" s="318"/>
      <c r="ZD91" s="318"/>
      <c r="ZE91" s="318"/>
      <c r="ZF91" s="318"/>
      <c r="ZG91" s="318"/>
      <c r="ZH91" s="318"/>
      <c r="ZI91" s="318"/>
      <c r="ZJ91" s="318"/>
      <c r="ZK91" s="318"/>
      <c r="ZL91" s="318"/>
      <c r="ZM91" s="318"/>
      <c r="ZN91" s="318"/>
      <c r="ZO91" s="318"/>
      <c r="ZP91" s="318"/>
      <c r="ZQ91" s="318"/>
      <c r="ZR91" s="318"/>
      <c r="ZS91" s="318"/>
      <c r="ZT91" s="318"/>
      <c r="ZU91" s="318"/>
      <c r="ZV91" s="318"/>
      <c r="ZW91" s="318"/>
      <c r="ZX91" s="318"/>
      <c r="ZY91" s="318"/>
      <c r="ZZ91" s="318"/>
      <c r="AAA91" s="318"/>
      <c r="AAB91" s="318"/>
      <c r="AAC91" s="318"/>
      <c r="AAD91" s="318"/>
      <c r="AAE91" s="318"/>
      <c r="AAF91" s="318"/>
      <c r="AAG91" s="318"/>
      <c r="AAH91" s="318"/>
      <c r="AAI91" s="318"/>
      <c r="AAJ91" s="318"/>
      <c r="AAK91" s="318"/>
      <c r="AAL91" s="318"/>
      <c r="AAM91" s="318"/>
      <c r="AAN91" s="318"/>
      <c r="AAO91" s="318"/>
      <c r="AAP91" s="318"/>
      <c r="AAQ91" s="318"/>
      <c r="AAR91" s="318"/>
      <c r="AAS91" s="318"/>
      <c r="AAT91" s="318"/>
      <c r="AAU91" s="318"/>
      <c r="AAV91" s="318"/>
      <c r="AAW91" s="318"/>
      <c r="AAX91" s="318"/>
      <c r="AAY91" s="318"/>
      <c r="AAZ91" s="318"/>
      <c r="ABA91" s="318"/>
      <c r="ABB91" s="318"/>
      <c r="ABC91" s="318"/>
      <c r="ABD91" s="318"/>
      <c r="ABE91" s="318"/>
      <c r="ABF91" s="318"/>
      <c r="ABG91" s="318"/>
      <c r="ABH91" s="318"/>
      <c r="ABI91" s="318"/>
      <c r="ABJ91" s="318"/>
      <c r="ABK91" s="318"/>
      <c r="ABL91" s="318"/>
      <c r="ABM91" s="318"/>
      <c r="ABN91" s="318"/>
      <c r="ABO91" s="318"/>
      <c r="ABP91" s="318"/>
      <c r="ABQ91" s="318"/>
      <c r="ABR91" s="318"/>
      <c r="ABS91" s="318"/>
      <c r="ABT91" s="318"/>
      <c r="ABU91" s="318"/>
      <c r="ABV91" s="318"/>
      <c r="ABW91" s="318"/>
      <c r="ABX91" s="318"/>
      <c r="ABY91" s="318"/>
      <c r="ABZ91" s="318"/>
      <c r="ACA91" s="318"/>
      <c r="ACB91" s="318"/>
      <c r="ACC91" s="318"/>
      <c r="ACD91" s="318"/>
      <c r="ACE91" s="318"/>
      <c r="ACF91" s="318"/>
      <c r="ACG91" s="318"/>
      <c r="ACH91" s="318"/>
      <c r="ACI91" s="318"/>
      <c r="ACJ91" s="318"/>
      <c r="ACK91" s="318"/>
      <c r="ACL91" s="318"/>
      <c r="ACM91" s="318"/>
      <c r="ACN91" s="318"/>
      <c r="ACO91" s="318"/>
      <c r="ACP91" s="318"/>
      <c r="ACQ91" s="318"/>
      <c r="ACR91" s="318"/>
      <c r="ACS91" s="318"/>
      <c r="ACT91" s="318"/>
      <c r="ACU91" s="318"/>
      <c r="ACV91" s="318"/>
      <c r="ACW91" s="318"/>
      <c r="ACX91" s="318"/>
      <c r="ACY91" s="318"/>
      <c r="ACZ91" s="318"/>
      <c r="ADA91" s="318"/>
      <c r="ADB91" s="318"/>
      <c r="ADC91" s="318"/>
      <c r="ADD91" s="318"/>
      <c r="ADE91" s="318"/>
      <c r="ADF91" s="318"/>
      <c r="ADG91" s="318"/>
      <c r="ADH91" s="318"/>
      <c r="ADI91" s="318"/>
      <c r="ADJ91" s="318"/>
      <c r="ADK91" s="318"/>
      <c r="ADL91" s="318"/>
      <c r="ADM91" s="318"/>
      <c r="ADN91" s="318"/>
      <c r="ADO91" s="318"/>
      <c r="ADP91" s="318"/>
      <c r="ADQ91" s="318"/>
      <c r="ADR91" s="318"/>
      <c r="ADS91" s="318"/>
      <c r="ADT91" s="318"/>
      <c r="ADU91" s="318"/>
      <c r="ADV91" s="318"/>
      <c r="ADW91" s="318"/>
      <c r="ADX91" s="318"/>
      <c r="ADY91" s="318"/>
      <c r="ADZ91" s="318"/>
      <c r="AEA91" s="318"/>
      <c r="AEB91" s="318"/>
      <c r="AEC91" s="318"/>
      <c r="AED91" s="318"/>
      <c r="AEE91" s="318"/>
      <c r="AEF91" s="318"/>
      <c r="AEG91" s="318"/>
      <c r="AEH91" s="318"/>
      <c r="AEI91" s="318"/>
      <c r="AEJ91" s="318"/>
      <c r="AEK91" s="318"/>
      <c r="AEL91" s="318"/>
      <c r="AEM91" s="318"/>
      <c r="AEN91" s="318"/>
      <c r="AEO91" s="318"/>
      <c r="AEP91" s="318"/>
      <c r="AEQ91" s="318"/>
      <c r="AER91" s="318"/>
      <c r="AES91" s="318"/>
      <c r="AET91" s="318"/>
      <c r="AEU91" s="318"/>
      <c r="AEV91" s="318"/>
      <c r="AEW91" s="318"/>
      <c r="AEX91" s="318"/>
      <c r="AEY91" s="318"/>
      <c r="AEZ91" s="318"/>
      <c r="AFA91" s="318"/>
      <c r="AFB91" s="318"/>
      <c r="AFC91" s="318"/>
      <c r="AFD91" s="318"/>
      <c r="AFE91" s="318"/>
      <c r="AFF91" s="318"/>
      <c r="AFG91" s="318"/>
      <c r="AFH91" s="318"/>
      <c r="AFI91" s="318"/>
      <c r="AFJ91" s="318"/>
      <c r="AFK91" s="318"/>
      <c r="AFL91" s="318"/>
      <c r="AFM91" s="318"/>
      <c r="AFN91" s="318"/>
      <c r="AFO91" s="318"/>
      <c r="AFP91" s="318"/>
      <c r="AFQ91" s="318"/>
      <c r="AFR91" s="318"/>
      <c r="AFS91" s="318"/>
      <c r="AFT91" s="318"/>
      <c r="AFU91" s="318"/>
      <c r="AFV91" s="318"/>
      <c r="AFW91" s="318"/>
      <c r="AFX91" s="318"/>
      <c r="AFY91" s="318"/>
      <c r="AFZ91" s="318"/>
      <c r="AGA91" s="318"/>
      <c r="AGB91" s="318"/>
      <c r="AGC91" s="318"/>
      <c r="AGD91" s="318"/>
      <c r="AGE91" s="318"/>
      <c r="AGF91" s="318"/>
      <c r="AGG91" s="318"/>
      <c r="AGH91" s="318"/>
      <c r="AGI91" s="318"/>
      <c r="AGJ91" s="318"/>
      <c r="AGK91" s="318"/>
      <c r="AGL91" s="318"/>
      <c r="AGM91" s="318"/>
      <c r="AGN91" s="318"/>
      <c r="AGO91" s="318"/>
      <c r="AGP91" s="318"/>
      <c r="AGQ91" s="318"/>
      <c r="AGR91" s="318"/>
      <c r="AGS91" s="318"/>
      <c r="AGT91" s="318"/>
      <c r="AGU91" s="318"/>
      <c r="AGV91" s="318"/>
      <c r="AGW91" s="318"/>
      <c r="AGX91" s="318"/>
      <c r="AGY91" s="318"/>
      <c r="AGZ91" s="318"/>
      <c r="AHA91" s="318"/>
      <c r="AHB91" s="318"/>
      <c r="AHC91" s="318"/>
      <c r="AHD91" s="318"/>
      <c r="AHE91" s="318"/>
      <c r="AHF91" s="318"/>
      <c r="AHG91" s="318"/>
      <c r="AHH91" s="318"/>
      <c r="AHI91" s="318"/>
      <c r="AHJ91" s="318"/>
      <c r="AHK91" s="318"/>
      <c r="AHL91" s="318"/>
      <c r="AHM91" s="318"/>
      <c r="AHN91" s="318"/>
      <c r="AHO91" s="318"/>
      <c r="AHP91" s="318"/>
      <c r="AHQ91" s="318"/>
      <c r="AHR91" s="318"/>
      <c r="AHS91" s="318"/>
      <c r="AHT91" s="318"/>
      <c r="AHU91" s="318"/>
      <c r="AHV91" s="318"/>
      <c r="AHW91" s="318"/>
      <c r="AHX91" s="318"/>
      <c r="AHY91" s="318"/>
      <c r="AHZ91" s="318"/>
      <c r="AIA91" s="318"/>
      <c r="AIB91" s="318"/>
      <c r="AIC91" s="318"/>
      <c r="AID91" s="318"/>
      <c r="AIE91" s="318"/>
      <c r="AIF91" s="318"/>
      <c r="AIG91" s="318"/>
      <c r="AIH91" s="318"/>
      <c r="AII91" s="318"/>
      <c r="AIJ91" s="318"/>
      <c r="AIK91" s="318"/>
      <c r="AIL91" s="318"/>
      <c r="AIM91" s="318"/>
      <c r="AIN91" s="318"/>
      <c r="AIO91" s="318"/>
      <c r="AIP91" s="318"/>
      <c r="AIQ91" s="318"/>
      <c r="AIR91" s="318"/>
      <c r="AIS91" s="318"/>
      <c r="AIT91" s="318"/>
      <c r="AIU91" s="318"/>
      <c r="AIV91" s="318"/>
      <c r="AIW91" s="318"/>
      <c r="AIX91" s="318"/>
      <c r="AIY91" s="318"/>
      <c r="AIZ91" s="318"/>
      <c r="AJA91" s="318"/>
      <c r="AJB91" s="318"/>
      <c r="AJC91" s="318"/>
      <c r="AJD91" s="318"/>
      <c r="AJE91" s="318"/>
      <c r="AJF91" s="318"/>
      <c r="AJG91" s="318"/>
      <c r="AJH91" s="318"/>
      <c r="AJI91" s="318"/>
      <c r="AJJ91" s="318"/>
      <c r="AJK91" s="318"/>
      <c r="AJL91" s="318"/>
      <c r="AJM91" s="318"/>
      <c r="AJN91" s="318"/>
      <c r="AJO91" s="318"/>
      <c r="AJP91" s="318"/>
      <c r="AJQ91" s="318"/>
      <c r="AJR91" s="318"/>
      <c r="AJS91" s="318"/>
      <c r="AJT91" s="318"/>
      <c r="AJU91" s="318"/>
      <c r="AJV91" s="318"/>
      <c r="AJW91" s="318"/>
      <c r="AJX91" s="318"/>
      <c r="AJY91" s="318"/>
      <c r="AJZ91" s="318"/>
      <c r="AKA91" s="318"/>
      <c r="AKB91" s="318"/>
      <c r="AKC91" s="318"/>
      <c r="AKD91" s="318"/>
      <c r="AKE91" s="318"/>
      <c r="AKF91" s="318"/>
      <c r="AKG91" s="318"/>
      <c r="AKH91" s="318"/>
      <c r="AKI91" s="318"/>
      <c r="AKJ91" s="318"/>
      <c r="AKK91" s="318"/>
      <c r="AKL91" s="318"/>
      <c r="AKM91" s="318"/>
      <c r="AKN91" s="318"/>
      <c r="AKO91" s="318"/>
      <c r="AKP91" s="318"/>
      <c r="AKQ91" s="318"/>
      <c r="AKR91" s="318"/>
      <c r="AKS91" s="318"/>
      <c r="AKT91" s="318"/>
      <c r="AKU91" s="318"/>
      <c r="AKV91" s="318"/>
      <c r="AKW91" s="318"/>
      <c r="AKX91" s="318"/>
      <c r="AKY91" s="318"/>
      <c r="AKZ91" s="318"/>
      <c r="ALA91" s="318"/>
      <c r="ALB91" s="318"/>
      <c r="ALC91" s="318"/>
      <c r="ALD91" s="318"/>
      <c r="ALE91" s="318"/>
      <c r="ALF91" s="318"/>
      <c r="ALG91" s="318"/>
      <c r="ALH91" s="318"/>
      <c r="ALI91" s="318"/>
      <c r="ALJ91" s="318"/>
      <c r="ALK91" s="318"/>
      <c r="ALL91" s="318"/>
      <c r="ALM91" s="318"/>
      <c r="ALN91" s="318"/>
      <c r="ALO91" s="318"/>
      <c r="ALP91" s="318"/>
      <c r="ALQ91" s="318"/>
      <c r="ALR91" s="318"/>
      <c r="ALS91" s="318"/>
      <c r="ALT91" s="318"/>
      <c r="ALU91" s="318"/>
      <c r="ALV91" s="318"/>
      <c r="ALW91" s="318"/>
      <c r="ALX91" s="318"/>
      <c r="ALY91" s="318"/>
      <c r="ALZ91" s="318"/>
      <c r="AMA91" s="318"/>
      <c r="AMB91" s="318"/>
      <c r="AMC91" s="318"/>
      <c r="AMD91" s="318"/>
      <c r="AME91" s="318"/>
      <c r="AMF91" s="318"/>
      <c r="AMG91" s="318"/>
      <c r="AMH91" s="318"/>
      <c r="AMI91" s="318"/>
      <c r="AMJ91" s="318"/>
      <c r="AMK91" s="318"/>
      <c r="AML91" s="318"/>
      <c r="AMM91" s="318"/>
      <c r="AMN91" s="318"/>
      <c r="AMO91" s="318"/>
      <c r="AMP91" s="318"/>
      <c r="AMQ91" s="318"/>
      <c r="AMR91" s="318"/>
      <c r="AMS91" s="318"/>
      <c r="AMT91" s="318"/>
      <c r="AMU91" s="318"/>
      <c r="AMV91" s="318"/>
      <c r="AMW91" s="318"/>
      <c r="AMX91" s="318"/>
      <c r="AMY91" s="318"/>
      <c r="AMZ91" s="318"/>
      <c r="ANA91" s="318"/>
      <c r="ANB91" s="318"/>
      <c r="ANC91" s="318"/>
      <c r="AND91" s="318"/>
      <c r="ANE91" s="318"/>
      <c r="ANF91" s="318"/>
      <c r="ANG91" s="318"/>
      <c r="ANH91" s="318"/>
      <c r="ANI91" s="318"/>
      <c r="ANJ91" s="318"/>
      <c r="ANK91" s="318"/>
      <c r="ANL91" s="318"/>
      <c r="ANM91" s="318"/>
      <c r="ANN91" s="318"/>
      <c r="ANO91" s="318"/>
      <c r="ANP91" s="318"/>
      <c r="ANQ91" s="318"/>
      <c r="ANR91" s="318"/>
      <c r="ANS91" s="318"/>
      <c r="ANT91" s="318"/>
      <c r="ANU91" s="318"/>
      <c r="ANV91" s="318"/>
      <c r="ANW91" s="318"/>
      <c r="ANX91" s="318"/>
      <c r="ANY91" s="318"/>
      <c r="ANZ91" s="318"/>
      <c r="AOA91" s="318"/>
      <c r="AOB91" s="318"/>
      <c r="AOC91" s="318"/>
      <c r="AOD91" s="318"/>
      <c r="AOE91" s="318"/>
      <c r="AOF91" s="318"/>
      <c r="AOG91" s="318"/>
      <c r="AOH91" s="318"/>
      <c r="AOI91" s="318"/>
      <c r="AOJ91" s="318"/>
      <c r="AOK91" s="318"/>
      <c r="AOL91" s="318"/>
      <c r="AOM91" s="318"/>
      <c r="AON91" s="318"/>
      <c r="AOO91" s="318"/>
      <c r="AOP91" s="318"/>
      <c r="AOQ91" s="318"/>
      <c r="AOR91" s="318"/>
      <c r="AOS91" s="318"/>
      <c r="AOT91" s="318"/>
      <c r="AOU91" s="318"/>
      <c r="AOV91" s="318"/>
      <c r="AOW91" s="318"/>
      <c r="AOX91" s="318"/>
      <c r="AOY91" s="318"/>
      <c r="AOZ91" s="318"/>
      <c r="APA91" s="318"/>
      <c r="APB91" s="318"/>
      <c r="APC91" s="318"/>
      <c r="APD91" s="318"/>
      <c r="APE91" s="318"/>
      <c r="APF91" s="318"/>
      <c r="APG91" s="318"/>
      <c r="APH91" s="318"/>
      <c r="API91" s="318"/>
      <c r="APJ91" s="318"/>
      <c r="APK91" s="318"/>
      <c r="APL91" s="318"/>
      <c r="APM91" s="318"/>
      <c r="APN91" s="318"/>
      <c r="APO91" s="318"/>
      <c r="APP91" s="318"/>
      <c r="APQ91" s="318"/>
      <c r="APR91" s="318"/>
      <c r="APS91" s="318"/>
      <c r="APT91" s="318"/>
      <c r="APU91" s="318"/>
      <c r="APV91" s="318"/>
      <c r="APW91" s="318"/>
      <c r="APX91" s="318"/>
      <c r="APY91" s="318"/>
      <c r="APZ91" s="318"/>
      <c r="AQA91" s="318"/>
      <c r="AQB91" s="318"/>
      <c r="AQC91" s="318"/>
      <c r="AQD91" s="318"/>
      <c r="AQE91" s="318"/>
      <c r="AQF91" s="318"/>
      <c r="AQG91" s="318"/>
      <c r="AQH91" s="318"/>
      <c r="AQI91" s="318"/>
      <c r="AQJ91" s="318"/>
      <c r="AQK91" s="318"/>
      <c r="AQL91" s="318"/>
      <c r="AQM91" s="318"/>
      <c r="AQN91" s="318"/>
      <c r="AQO91" s="318"/>
      <c r="AQP91" s="318"/>
      <c r="AQQ91" s="318"/>
      <c r="AQR91" s="318"/>
      <c r="AQS91" s="318"/>
      <c r="AQT91" s="318"/>
      <c r="AQU91" s="318"/>
      <c r="AQV91" s="318"/>
      <c r="AQW91" s="318"/>
      <c r="AQX91" s="318"/>
      <c r="AQY91" s="318"/>
      <c r="AQZ91" s="318"/>
      <c r="ARA91" s="318"/>
      <c r="ARB91" s="318"/>
      <c r="ARC91" s="318"/>
      <c r="ARD91" s="318"/>
      <c r="ARE91" s="318"/>
      <c r="ARF91" s="318"/>
      <c r="ARG91" s="318"/>
      <c r="ARH91" s="318"/>
      <c r="ARI91" s="318"/>
      <c r="ARJ91" s="318"/>
      <c r="ARK91" s="318"/>
      <c r="ARL91" s="318"/>
      <c r="ARM91" s="318"/>
      <c r="ARN91" s="318"/>
      <c r="ARO91" s="318"/>
      <c r="ARP91" s="318"/>
      <c r="ARQ91" s="318"/>
      <c r="ARR91" s="318"/>
      <c r="ARS91" s="318"/>
      <c r="ART91" s="318"/>
      <c r="ARU91" s="318"/>
      <c r="ARV91" s="318"/>
      <c r="ARW91" s="318"/>
      <c r="ARX91" s="318"/>
      <c r="ARY91" s="318"/>
      <c r="ARZ91" s="318"/>
      <c r="ASA91" s="318"/>
      <c r="ASB91" s="318"/>
      <c r="ASC91" s="318"/>
      <c r="ASD91" s="318"/>
      <c r="ASE91" s="318"/>
      <c r="ASF91" s="318"/>
      <c r="ASG91" s="318"/>
      <c r="ASH91" s="318"/>
      <c r="ASI91" s="318"/>
      <c r="ASJ91" s="318"/>
      <c r="ASK91" s="318"/>
      <c r="ASL91" s="318"/>
      <c r="ASM91" s="318"/>
      <c r="ASN91" s="318"/>
      <c r="ASO91" s="318"/>
      <c r="ASP91" s="318"/>
      <c r="ASQ91" s="318"/>
      <c r="ASR91" s="318"/>
      <c r="ASS91" s="318"/>
      <c r="AST91" s="318"/>
      <c r="ASU91" s="318"/>
      <c r="ASV91" s="318"/>
      <c r="ASW91" s="318"/>
      <c r="ASX91" s="318"/>
      <c r="ASY91" s="318"/>
      <c r="ASZ91" s="318"/>
      <c r="ATA91" s="318"/>
      <c r="ATB91" s="318"/>
      <c r="ATC91" s="318"/>
      <c r="ATD91" s="318"/>
      <c r="ATE91" s="318"/>
      <c r="ATF91" s="318"/>
      <c r="ATG91" s="318"/>
      <c r="ATH91" s="318"/>
      <c r="ATI91" s="318"/>
      <c r="ATJ91" s="318"/>
      <c r="ATK91" s="318"/>
      <c r="ATL91" s="318"/>
      <c r="ATM91" s="318"/>
      <c r="ATN91" s="318"/>
      <c r="ATO91" s="318"/>
      <c r="ATP91" s="318"/>
      <c r="ATQ91" s="318"/>
      <c r="ATR91" s="318"/>
      <c r="ATS91" s="318"/>
      <c r="ATT91" s="318"/>
      <c r="ATU91" s="318"/>
      <c r="ATV91" s="318"/>
      <c r="ATW91" s="318"/>
      <c r="ATX91" s="318"/>
      <c r="ATY91" s="318"/>
      <c r="ATZ91" s="318"/>
      <c r="AUA91" s="318"/>
      <c r="AUB91" s="318"/>
      <c r="AUC91" s="318"/>
      <c r="AUD91" s="318"/>
      <c r="AUE91" s="318"/>
      <c r="AUF91" s="318"/>
      <c r="AUG91" s="318"/>
      <c r="AUH91" s="318"/>
      <c r="AUI91" s="318"/>
      <c r="AUJ91" s="318"/>
      <c r="AUK91" s="318"/>
      <c r="AUL91" s="318"/>
      <c r="AUM91" s="318"/>
      <c r="AUN91" s="318"/>
      <c r="AUO91" s="318"/>
      <c r="AUP91" s="318"/>
      <c r="AUQ91" s="318"/>
      <c r="AUR91" s="318"/>
      <c r="AUS91" s="318"/>
      <c r="AUT91" s="318"/>
      <c r="AUU91" s="318"/>
      <c r="AUV91" s="318"/>
      <c r="AUW91" s="318"/>
      <c r="AUX91" s="318"/>
      <c r="AUY91" s="318"/>
      <c r="AUZ91" s="318"/>
      <c r="AVA91" s="318"/>
      <c r="AVB91" s="318"/>
      <c r="AVC91" s="318"/>
      <c r="AVD91" s="318"/>
      <c r="AVE91" s="318"/>
      <c r="AVF91" s="318"/>
      <c r="AVG91" s="318"/>
      <c r="AVH91" s="318"/>
      <c r="AVI91" s="318"/>
      <c r="AVJ91" s="318"/>
      <c r="AVK91" s="318"/>
      <c r="AVL91" s="318"/>
      <c r="AVM91" s="318"/>
      <c r="AVN91" s="318"/>
      <c r="AVO91" s="318"/>
      <c r="AVP91" s="318"/>
      <c r="AVQ91" s="318"/>
      <c r="AVR91" s="318"/>
      <c r="AVS91" s="318"/>
      <c r="AVT91" s="318"/>
      <c r="AVU91" s="318"/>
      <c r="AVV91" s="318"/>
      <c r="AVW91" s="318"/>
      <c r="AVX91" s="318"/>
      <c r="AVY91" s="318"/>
      <c r="AVZ91" s="318"/>
      <c r="AWA91" s="318"/>
      <c r="AWB91" s="318"/>
      <c r="AWC91" s="318"/>
      <c r="AWD91" s="318"/>
      <c r="AWE91" s="318"/>
      <c r="AWF91" s="318"/>
      <c r="AWG91" s="318"/>
      <c r="AWH91" s="318"/>
      <c r="AWI91" s="318"/>
      <c r="AWJ91" s="318"/>
      <c r="AWK91" s="318"/>
      <c r="AWL91" s="318"/>
      <c r="AWM91" s="318"/>
      <c r="AWN91" s="318"/>
      <c r="AWO91" s="318"/>
      <c r="AWP91" s="318"/>
      <c r="AWQ91" s="318"/>
      <c r="AWR91" s="318"/>
      <c r="AWS91" s="318"/>
      <c r="AWT91" s="318"/>
      <c r="AWU91" s="318"/>
      <c r="AWV91" s="318"/>
      <c r="AWW91" s="318"/>
      <c r="AWX91" s="318"/>
      <c r="AWY91" s="318"/>
      <c r="AWZ91" s="318"/>
      <c r="AXA91" s="318"/>
      <c r="AXB91" s="318"/>
      <c r="AXC91" s="318"/>
      <c r="AXD91" s="318"/>
      <c r="AXE91" s="318"/>
      <c r="AXF91" s="318"/>
      <c r="AXG91" s="318"/>
      <c r="AXH91" s="318"/>
      <c r="AXI91" s="318"/>
      <c r="AXJ91" s="318"/>
      <c r="AXK91" s="318"/>
      <c r="AXL91" s="318"/>
      <c r="AXM91" s="318"/>
      <c r="AXN91" s="318"/>
      <c r="AXO91" s="318"/>
      <c r="AXP91" s="318"/>
      <c r="AXQ91" s="318"/>
      <c r="AXR91" s="318"/>
      <c r="AXS91" s="318"/>
      <c r="AXT91" s="318"/>
      <c r="AXU91" s="318"/>
      <c r="AXV91" s="318"/>
      <c r="AXW91" s="318"/>
      <c r="AXX91" s="318"/>
      <c r="AXY91" s="318"/>
      <c r="AXZ91" s="318"/>
      <c r="AYA91" s="318"/>
      <c r="AYB91" s="318"/>
      <c r="AYC91" s="318"/>
      <c r="AYD91" s="318"/>
      <c r="AYE91" s="318"/>
      <c r="AYF91" s="318"/>
      <c r="AYG91" s="318"/>
      <c r="AYH91" s="318"/>
      <c r="AYI91" s="318"/>
      <c r="AYJ91" s="318"/>
      <c r="AYK91" s="318"/>
      <c r="AYL91" s="318"/>
      <c r="AYM91" s="318"/>
      <c r="AYN91" s="318"/>
      <c r="AYO91" s="318"/>
      <c r="AYP91" s="318"/>
      <c r="AYQ91" s="318"/>
      <c r="AYR91" s="318"/>
      <c r="AYS91" s="318"/>
      <c r="AYT91" s="318"/>
      <c r="AYU91" s="318"/>
      <c r="AYV91" s="318"/>
      <c r="AYW91" s="318"/>
      <c r="AYX91" s="318"/>
      <c r="AYY91" s="318"/>
      <c r="AYZ91" s="318"/>
      <c r="AZA91" s="318"/>
      <c r="AZB91" s="318"/>
      <c r="AZC91" s="318"/>
      <c r="AZD91" s="318"/>
      <c r="AZE91" s="318"/>
      <c r="AZF91" s="318"/>
      <c r="AZG91" s="318"/>
      <c r="AZH91" s="318"/>
      <c r="AZI91" s="318"/>
      <c r="AZJ91" s="318"/>
      <c r="AZK91" s="318"/>
      <c r="AZL91" s="318"/>
      <c r="AZM91" s="318"/>
      <c r="AZN91" s="318"/>
      <c r="AZO91" s="318"/>
      <c r="AZP91" s="318"/>
      <c r="AZQ91" s="318"/>
      <c r="AZR91" s="318"/>
      <c r="AZS91" s="318"/>
      <c r="AZT91" s="318"/>
      <c r="AZU91" s="318"/>
      <c r="AZV91" s="318"/>
      <c r="AZW91" s="318"/>
      <c r="AZX91" s="318"/>
      <c r="AZY91" s="318"/>
      <c r="AZZ91" s="318"/>
      <c r="BAA91" s="318"/>
      <c r="BAB91" s="318"/>
      <c r="BAC91" s="318"/>
      <c r="BAD91" s="318"/>
      <c r="BAE91" s="318"/>
      <c r="BAF91" s="318"/>
      <c r="BAG91" s="318"/>
      <c r="BAH91" s="318"/>
      <c r="BAI91" s="318"/>
      <c r="BAJ91" s="318"/>
      <c r="BAK91" s="318"/>
      <c r="BAL91" s="318"/>
      <c r="BAM91" s="318"/>
      <c r="BAN91" s="318"/>
      <c r="BAO91" s="318"/>
      <c r="BAP91" s="318"/>
      <c r="BAQ91" s="318"/>
      <c r="BAR91" s="318"/>
      <c r="BAS91" s="318"/>
      <c r="BAT91" s="318"/>
      <c r="BAU91" s="318"/>
      <c r="BAV91" s="318"/>
      <c r="BAW91" s="318"/>
      <c r="BAX91" s="318"/>
      <c r="BAY91" s="318"/>
      <c r="BAZ91" s="318"/>
      <c r="BBA91" s="318"/>
      <c r="BBB91" s="318"/>
      <c r="BBC91" s="318"/>
      <c r="BBD91" s="318"/>
      <c r="BBE91" s="318"/>
      <c r="BBF91" s="318"/>
      <c r="BBG91" s="318"/>
      <c r="BBH91" s="318"/>
      <c r="BBI91" s="318"/>
      <c r="BBJ91" s="318"/>
      <c r="BBK91" s="318"/>
      <c r="BBL91" s="318"/>
      <c r="BBM91" s="318"/>
      <c r="BBN91" s="318"/>
      <c r="BBO91" s="318"/>
      <c r="BBP91" s="318"/>
      <c r="BBQ91" s="318"/>
      <c r="BBR91" s="318"/>
      <c r="BBS91" s="318"/>
      <c r="BBT91" s="318"/>
      <c r="BBU91" s="318"/>
      <c r="BBV91" s="318"/>
      <c r="BBW91" s="318"/>
      <c r="BBX91" s="318"/>
      <c r="BBY91" s="318"/>
      <c r="BBZ91" s="318"/>
      <c r="BCA91" s="318"/>
      <c r="BCB91" s="318"/>
      <c r="BCC91" s="318"/>
      <c r="BCD91" s="318"/>
      <c r="BCE91" s="318"/>
      <c r="BCF91" s="318"/>
      <c r="BCG91" s="318"/>
      <c r="BCH91" s="318"/>
      <c r="BCI91" s="318"/>
      <c r="BCJ91" s="318"/>
      <c r="BCK91" s="318"/>
      <c r="BCL91" s="318"/>
      <c r="BCM91" s="318"/>
      <c r="BCN91" s="318"/>
      <c r="BCO91" s="318"/>
      <c r="BCP91" s="318"/>
      <c r="BCQ91" s="318"/>
      <c r="BCR91" s="318"/>
      <c r="BCS91" s="318"/>
      <c r="BCT91" s="318"/>
      <c r="BCU91" s="318"/>
      <c r="BCV91" s="318"/>
      <c r="BCW91" s="318"/>
      <c r="BCX91" s="318"/>
      <c r="BCY91" s="318"/>
      <c r="BCZ91" s="318"/>
      <c r="BDA91" s="318"/>
      <c r="BDB91" s="318"/>
      <c r="BDC91" s="318"/>
      <c r="BDD91" s="318"/>
      <c r="BDE91" s="318"/>
      <c r="BDF91" s="318"/>
      <c r="BDG91" s="318"/>
      <c r="BDH91" s="318"/>
      <c r="BDI91" s="318"/>
      <c r="BDJ91" s="318"/>
      <c r="BDK91" s="318"/>
      <c r="BDL91" s="318"/>
      <c r="BDM91" s="318"/>
      <c r="BDN91" s="318"/>
      <c r="BDO91" s="318"/>
      <c r="BDP91" s="318"/>
      <c r="BDQ91" s="318"/>
      <c r="BDR91" s="318"/>
      <c r="BDS91" s="318"/>
      <c r="BDT91" s="318"/>
      <c r="BDU91" s="318"/>
      <c r="BDV91" s="318"/>
      <c r="BDW91" s="318"/>
      <c r="BDX91" s="318"/>
      <c r="BDY91" s="318"/>
      <c r="BDZ91" s="318"/>
      <c r="BEA91" s="318"/>
      <c r="BEB91" s="318"/>
      <c r="BEC91" s="318"/>
      <c r="BED91" s="318"/>
      <c r="BEE91" s="318"/>
      <c r="BEF91" s="318"/>
      <c r="BEG91" s="318"/>
      <c r="BEH91" s="318"/>
      <c r="BEI91" s="318"/>
      <c r="BEJ91" s="318"/>
      <c r="BEK91" s="318"/>
      <c r="BEL91" s="318"/>
      <c r="BEM91" s="318"/>
      <c r="BEN91" s="318"/>
      <c r="BEO91" s="318"/>
      <c r="BEP91" s="318"/>
      <c r="BEQ91" s="318"/>
      <c r="BER91" s="318"/>
      <c r="BES91" s="318"/>
      <c r="BET91" s="318"/>
      <c r="BEU91" s="318"/>
      <c r="BEV91" s="318"/>
      <c r="BEW91" s="318"/>
      <c r="BEX91" s="318"/>
      <c r="BEY91" s="318"/>
      <c r="BEZ91" s="318"/>
      <c r="BFA91" s="318"/>
      <c r="BFB91" s="318"/>
      <c r="BFC91" s="318"/>
      <c r="BFD91" s="318"/>
      <c r="BFE91" s="318"/>
      <c r="BFF91" s="318"/>
      <c r="BFG91" s="318"/>
      <c r="BFH91" s="318"/>
      <c r="BFI91" s="318"/>
      <c r="BFJ91" s="318"/>
      <c r="BFK91" s="318"/>
      <c r="BFL91" s="318"/>
      <c r="BFM91" s="318"/>
      <c r="BFN91" s="318"/>
      <c r="BFO91" s="318"/>
      <c r="BFP91" s="318"/>
      <c r="BFQ91" s="318"/>
      <c r="BFR91" s="318"/>
      <c r="BFS91" s="318"/>
      <c r="BFT91" s="318"/>
      <c r="BFU91" s="318"/>
      <c r="BFV91" s="318"/>
      <c r="BFW91" s="318"/>
      <c r="BFX91" s="318"/>
      <c r="BFY91" s="318"/>
      <c r="BFZ91" s="318"/>
      <c r="BGA91" s="318"/>
      <c r="BGB91" s="318"/>
      <c r="BGC91" s="318"/>
      <c r="BGD91" s="318"/>
      <c r="BGE91" s="318"/>
      <c r="BGF91" s="318"/>
      <c r="BGG91" s="318"/>
      <c r="BGH91" s="318"/>
      <c r="BGI91" s="318"/>
      <c r="BGJ91" s="318"/>
      <c r="BGK91" s="318"/>
      <c r="BGL91" s="318"/>
      <c r="BGM91" s="318"/>
      <c r="BGN91" s="318"/>
      <c r="BGO91" s="318"/>
      <c r="BGP91" s="318"/>
      <c r="BGQ91" s="318"/>
      <c r="BGR91" s="318"/>
      <c r="BGS91" s="318"/>
      <c r="BGT91" s="318"/>
      <c r="BGU91" s="318"/>
      <c r="BGV91" s="318"/>
      <c r="BGW91" s="318"/>
      <c r="BGX91" s="318"/>
      <c r="BGY91" s="318"/>
      <c r="BGZ91" s="318"/>
      <c r="BHA91" s="318"/>
      <c r="BHB91" s="318"/>
      <c r="BHC91" s="318"/>
      <c r="BHD91" s="318"/>
      <c r="BHE91" s="318"/>
      <c r="BHF91" s="318"/>
      <c r="BHG91" s="318"/>
      <c r="BHH91" s="318"/>
      <c r="BHI91" s="318"/>
      <c r="BHJ91" s="318"/>
      <c r="BHK91" s="318"/>
      <c r="BHL91" s="318"/>
      <c r="BHM91" s="318"/>
      <c r="BHN91" s="318"/>
      <c r="BHO91" s="318"/>
      <c r="BHP91" s="318"/>
      <c r="BHQ91" s="318"/>
      <c r="BHR91" s="318"/>
      <c r="BHS91" s="318"/>
      <c r="BHT91" s="318"/>
      <c r="BHU91" s="318"/>
      <c r="BHV91" s="318"/>
      <c r="BHW91" s="318"/>
      <c r="BHX91" s="318"/>
      <c r="BHY91" s="318"/>
      <c r="BHZ91" s="318"/>
      <c r="BIA91" s="318"/>
      <c r="BIB91" s="318"/>
      <c r="BIC91" s="318"/>
      <c r="BID91" s="318"/>
      <c r="BIE91" s="318"/>
      <c r="BIF91" s="318"/>
      <c r="BIG91" s="318"/>
      <c r="BIH91" s="318"/>
      <c r="BII91" s="318"/>
      <c r="BIJ91" s="318"/>
      <c r="BIK91" s="318"/>
      <c r="BIL91" s="318"/>
      <c r="BIM91" s="318"/>
      <c r="BIN91" s="318"/>
      <c r="BIO91" s="318"/>
      <c r="BIP91" s="318"/>
      <c r="BIQ91" s="318"/>
      <c r="BIR91" s="318"/>
      <c r="BIS91" s="318"/>
      <c r="BIT91" s="318"/>
      <c r="BIU91" s="318"/>
      <c r="BIV91" s="318"/>
      <c r="BIW91" s="318"/>
      <c r="BIX91" s="318"/>
      <c r="BIY91" s="318"/>
      <c r="BIZ91" s="318"/>
      <c r="BJA91" s="318"/>
      <c r="BJB91" s="318"/>
      <c r="BJC91" s="318"/>
      <c r="BJD91" s="318"/>
      <c r="BJE91" s="318"/>
      <c r="BJF91" s="318"/>
      <c r="BJG91" s="318"/>
      <c r="BJH91" s="318"/>
      <c r="BJI91" s="318"/>
      <c r="BJJ91" s="318"/>
      <c r="BJK91" s="318"/>
      <c r="BJL91" s="318"/>
      <c r="BJM91" s="318"/>
      <c r="BJN91" s="318"/>
      <c r="BJO91" s="318"/>
      <c r="BJP91" s="318"/>
      <c r="BJQ91" s="318"/>
      <c r="BJR91" s="318"/>
      <c r="BJS91" s="318"/>
      <c r="BJT91" s="318"/>
      <c r="BJU91" s="318"/>
      <c r="BJV91" s="318"/>
      <c r="BJW91" s="318"/>
      <c r="BJX91" s="318"/>
      <c r="BJY91" s="318"/>
      <c r="BJZ91" s="318"/>
      <c r="BKA91" s="318"/>
      <c r="BKB91" s="318"/>
      <c r="BKC91" s="318"/>
      <c r="BKD91" s="318"/>
      <c r="BKE91" s="318"/>
      <c r="BKF91" s="318"/>
      <c r="BKG91" s="318"/>
      <c r="BKH91" s="318"/>
      <c r="BKI91" s="318"/>
      <c r="BKJ91" s="318"/>
      <c r="BKK91" s="318"/>
      <c r="BKL91" s="318"/>
      <c r="BKM91" s="318"/>
      <c r="BKN91" s="318"/>
      <c r="BKO91" s="318"/>
      <c r="BKP91" s="318"/>
      <c r="BKQ91" s="318"/>
      <c r="BKR91" s="318"/>
      <c r="BKS91" s="318"/>
      <c r="BKT91" s="318"/>
      <c r="BKU91" s="318"/>
      <c r="BKV91" s="318"/>
      <c r="BKW91" s="318"/>
      <c r="BKX91" s="318"/>
      <c r="BKY91" s="318"/>
      <c r="BKZ91" s="318"/>
      <c r="BLA91" s="318"/>
      <c r="BLB91" s="318"/>
      <c r="BLC91" s="318"/>
      <c r="BLD91" s="318"/>
      <c r="BLE91" s="318"/>
      <c r="BLF91" s="318"/>
      <c r="BLG91" s="318"/>
      <c r="BLH91" s="318"/>
      <c r="BLI91" s="318"/>
      <c r="BLJ91" s="318"/>
      <c r="BLK91" s="318"/>
      <c r="BLL91" s="318"/>
      <c r="BLM91" s="318"/>
      <c r="BLN91" s="318"/>
      <c r="BLO91" s="318"/>
      <c r="BLP91" s="318"/>
      <c r="BLQ91" s="318"/>
      <c r="BLR91" s="318"/>
      <c r="BLS91" s="318"/>
      <c r="BLT91" s="318"/>
      <c r="BLU91" s="318"/>
      <c r="BLV91" s="318"/>
      <c r="BLW91" s="318"/>
      <c r="BLX91" s="318"/>
      <c r="BLY91" s="318"/>
      <c r="BLZ91" s="318"/>
      <c r="BMA91" s="318"/>
      <c r="BMB91" s="318"/>
      <c r="BMC91" s="318"/>
      <c r="BMD91" s="318"/>
      <c r="BME91" s="318"/>
      <c r="BMF91" s="318"/>
      <c r="BMG91" s="318"/>
      <c r="BMH91" s="318"/>
      <c r="BMI91" s="318"/>
      <c r="BMJ91" s="318"/>
      <c r="BMK91" s="318"/>
      <c r="BML91" s="318"/>
      <c r="BMM91" s="318"/>
      <c r="BMN91" s="318"/>
      <c r="BMO91" s="318"/>
      <c r="BMP91" s="318"/>
      <c r="BMQ91" s="318"/>
      <c r="BMR91" s="318"/>
      <c r="BMS91" s="318"/>
      <c r="BMT91" s="318"/>
      <c r="BMU91" s="318"/>
      <c r="BMV91" s="318"/>
      <c r="BMW91" s="318"/>
      <c r="BMX91" s="318"/>
      <c r="BMY91" s="318"/>
      <c r="BMZ91" s="318"/>
      <c r="BNA91" s="318"/>
      <c r="BNB91" s="318"/>
      <c r="BNC91" s="318"/>
      <c r="BND91" s="318"/>
      <c r="BNE91" s="318"/>
      <c r="BNF91" s="318"/>
      <c r="BNG91" s="318"/>
      <c r="BNH91" s="318"/>
      <c r="BNI91" s="318"/>
      <c r="BNJ91" s="318"/>
      <c r="BNK91" s="318"/>
      <c r="BNL91" s="318"/>
      <c r="BNM91" s="318"/>
      <c r="BNN91" s="318"/>
      <c r="BNO91" s="318"/>
      <c r="BNP91" s="318"/>
      <c r="BNQ91" s="318"/>
      <c r="BNR91" s="318"/>
      <c r="BNS91" s="318"/>
      <c r="BNT91" s="318"/>
      <c r="BNU91" s="318"/>
      <c r="BNV91" s="318"/>
      <c r="BNW91" s="318"/>
      <c r="BNX91" s="318"/>
      <c r="BNY91" s="318"/>
      <c r="BNZ91" s="318"/>
      <c r="BOA91" s="318"/>
      <c r="BOB91" s="318"/>
      <c r="BOC91" s="318"/>
      <c r="BOD91" s="318"/>
      <c r="BOE91" s="318"/>
      <c r="BOF91" s="318"/>
      <c r="BOG91" s="318"/>
      <c r="BOH91" s="318"/>
      <c r="BOI91" s="318"/>
      <c r="BOJ91" s="318"/>
      <c r="BOK91" s="318"/>
      <c r="BOL91" s="318"/>
      <c r="BOM91" s="318"/>
      <c r="BON91" s="318"/>
      <c r="BOO91" s="318"/>
      <c r="BOP91" s="318"/>
      <c r="BOQ91" s="318"/>
      <c r="BOR91" s="318"/>
      <c r="BOS91" s="318"/>
      <c r="BOT91" s="318"/>
      <c r="BOU91" s="318"/>
      <c r="BOV91" s="318"/>
      <c r="BOW91" s="318"/>
      <c r="BOX91" s="318"/>
      <c r="BOY91" s="318"/>
      <c r="BOZ91" s="318"/>
      <c r="BPA91" s="318"/>
      <c r="BPB91" s="318"/>
      <c r="BPC91" s="318"/>
      <c r="BPD91" s="318"/>
      <c r="BPE91" s="318"/>
      <c r="BPF91" s="318"/>
      <c r="BPG91" s="318"/>
      <c r="BPH91" s="318"/>
      <c r="BPI91" s="318"/>
      <c r="BPJ91" s="318"/>
      <c r="BPK91" s="318"/>
      <c r="BPL91" s="318"/>
      <c r="BPM91" s="318"/>
      <c r="BPN91" s="318"/>
      <c r="BPO91" s="318"/>
      <c r="BPP91" s="318"/>
      <c r="BPQ91" s="318"/>
      <c r="BPR91" s="318"/>
      <c r="BPS91" s="318"/>
      <c r="BPT91" s="318"/>
      <c r="BPU91" s="318"/>
      <c r="BPV91" s="318"/>
      <c r="BPW91" s="318"/>
      <c r="BPX91" s="318"/>
      <c r="BPY91" s="318"/>
      <c r="BPZ91" s="318"/>
      <c r="BQA91" s="318"/>
      <c r="BQB91" s="318"/>
      <c r="BQC91" s="318"/>
      <c r="BQD91" s="318"/>
      <c r="BQE91" s="318"/>
      <c r="BQF91" s="318"/>
      <c r="BQG91" s="318"/>
      <c r="BQH91" s="318"/>
      <c r="BQI91" s="318"/>
      <c r="BQJ91" s="318"/>
      <c r="BQK91" s="318"/>
      <c r="BQL91" s="318"/>
      <c r="BQM91" s="318"/>
      <c r="BQN91" s="318"/>
      <c r="BQO91" s="318"/>
      <c r="BQP91" s="318"/>
      <c r="BQQ91" s="318"/>
      <c r="BQR91" s="318"/>
      <c r="BQS91" s="318"/>
      <c r="BQT91" s="318"/>
      <c r="BQU91" s="318"/>
      <c r="BQV91" s="318"/>
      <c r="BQW91" s="318"/>
      <c r="BQX91" s="318"/>
      <c r="BQY91" s="318"/>
      <c r="BQZ91" s="318"/>
      <c r="BRA91" s="318"/>
      <c r="BRB91" s="318"/>
      <c r="BRC91" s="318"/>
      <c r="BRD91" s="318"/>
      <c r="BRE91" s="318"/>
      <c r="BRF91" s="318"/>
      <c r="BRG91" s="318"/>
      <c r="BRH91" s="318"/>
      <c r="BRI91" s="318"/>
      <c r="BRJ91" s="318"/>
      <c r="BRK91" s="318"/>
      <c r="BRL91" s="318"/>
      <c r="BRM91" s="318"/>
      <c r="BRN91" s="318"/>
      <c r="BRO91" s="318"/>
      <c r="BRP91" s="318"/>
      <c r="BRQ91" s="318"/>
      <c r="BRR91" s="318"/>
      <c r="BRS91" s="318"/>
      <c r="BRT91" s="318"/>
      <c r="BRU91" s="318"/>
      <c r="BRV91" s="318"/>
      <c r="BRW91" s="318"/>
      <c r="BRX91" s="318"/>
      <c r="BRY91" s="318"/>
      <c r="BRZ91" s="318"/>
      <c r="BSA91" s="318"/>
      <c r="BSB91" s="318"/>
      <c r="BSC91" s="318"/>
      <c r="BSD91" s="318"/>
      <c r="BSE91" s="318"/>
      <c r="BSF91" s="318"/>
      <c r="BSG91" s="318"/>
      <c r="BSH91" s="318"/>
      <c r="BSI91" s="318"/>
      <c r="BSJ91" s="318"/>
      <c r="BSK91" s="318"/>
      <c r="BSL91" s="318"/>
      <c r="BSM91" s="318"/>
      <c r="BSN91" s="318"/>
      <c r="BSO91" s="318"/>
      <c r="BSP91" s="318"/>
      <c r="BSQ91" s="318"/>
      <c r="BSR91" s="318"/>
      <c r="BSS91" s="318"/>
      <c r="BST91" s="318"/>
      <c r="BSU91" s="318"/>
      <c r="BSV91" s="318"/>
      <c r="BSW91" s="318"/>
      <c r="BSX91" s="318"/>
      <c r="BSY91" s="318"/>
      <c r="BSZ91" s="318"/>
      <c r="BTA91" s="318"/>
      <c r="BTB91" s="318"/>
      <c r="BTC91" s="318"/>
      <c r="BTD91" s="318"/>
      <c r="BTE91" s="318"/>
      <c r="BTF91" s="318"/>
      <c r="BTG91" s="318"/>
      <c r="BTH91" s="318"/>
      <c r="BTI91" s="318"/>
      <c r="BTJ91" s="318"/>
      <c r="BTK91" s="318"/>
      <c r="BTL91" s="318"/>
      <c r="BTM91" s="318"/>
      <c r="BTN91" s="318"/>
      <c r="BTO91" s="318"/>
      <c r="BTP91" s="318"/>
      <c r="BTQ91" s="318"/>
      <c r="BTR91" s="318"/>
      <c r="BTS91" s="318"/>
      <c r="BTT91" s="318"/>
      <c r="BTU91" s="318"/>
      <c r="BTV91" s="318"/>
      <c r="BTW91" s="318"/>
      <c r="BTX91" s="318"/>
      <c r="BTY91" s="318"/>
      <c r="BTZ91" s="318"/>
      <c r="BUA91" s="318"/>
      <c r="BUB91" s="318"/>
      <c r="BUC91" s="318"/>
      <c r="BUD91" s="318"/>
      <c r="BUE91" s="318"/>
      <c r="BUF91" s="318"/>
      <c r="BUG91" s="318"/>
      <c r="BUH91" s="318"/>
      <c r="BUI91" s="318"/>
      <c r="BUJ91" s="318"/>
      <c r="BUK91" s="318"/>
      <c r="BUL91" s="318"/>
      <c r="BUM91" s="318"/>
      <c r="BUN91" s="318"/>
      <c r="BUO91" s="318"/>
      <c r="BUP91" s="318"/>
      <c r="BUQ91" s="318"/>
      <c r="BUR91" s="318"/>
      <c r="BUS91" s="318"/>
      <c r="BUT91" s="318"/>
      <c r="BUU91" s="318"/>
      <c r="BUV91" s="318"/>
      <c r="BUW91" s="318"/>
      <c r="BUX91" s="318"/>
      <c r="BUY91" s="318"/>
      <c r="BUZ91" s="318"/>
      <c r="BVA91" s="318"/>
      <c r="BVB91" s="318"/>
      <c r="BVC91" s="318"/>
      <c r="BVD91" s="318"/>
      <c r="BVE91" s="318"/>
      <c r="BVF91" s="318"/>
      <c r="BVG91" s="318"/>
      <c r="BVH91" s="318"/>
      <c r="BVI91" s="318"/>
      <c r="BVJ91" s="318"/>
      <c r="BVK91" s="318"/>
      <c r="BVL91" s="318"/>
      <c r="BVM91" s="318"/>
      <c r="BVN91" s="318"/>
      <c r="BVO91" s="318"/>
      <c r="BVP91" s="318"/>
      <c r="BVQ91" s="318"/>
      <c r="BVR91" s="318"/>
      <c r="BVS91" s="318"/>
      <c r="BVT91" s="318"/>
      <c r="BVU91" s="318"/>
      <c r="BVV91" s="318"/>
      <c r="BVW91" s="318"/>
      <c r="BVX91" s="318"/>
      <c r="BVY91" s="318"/>
      <c r="BVZ91" s="318"/>
      <c r="BWA91" s="318"/>
      <c r="BWB91" s="318"/>
      <c r="BWC91" s="318"/>
      <c r="BWD91" s="318"/>
      <c r="BWE91" s="318"/>
      <c r="BWF91" s="318"/>
      <c r="BWG91" s="318"/>
      <c r="BWH91" s="318"/>
      <c r="BWI91" s="318"/>
      <c r="BWJ91" s="318"/>
      <c r="BWK91" s="318"/>
      <c r="BWL91" s="318"/>
      <c r="BWM91" s="318"/>
      <c r="BWN91" s="318"/>
      <c r="BWO91" s="318"/>
      <c r="BWP91" s="318"/>
      <c r="BWQ91" s="318"/>
      <c r="BWR91" s="318"/>
      <c r="BWS91" s="318"/>
      <c r="BWT91" s="318"/>
      <c r="BWU91" s="318"/>
      <c r="BWV91" s="318"/>
      <c r="BWW91" s="318"/>
      <c r="BWX91" s="318"/>
      <c r="BWY91" s="318"/>
      <c r="BWZ91" s="318"/>
      <c r="BXA91" s="318"/>
      <c r="BXB91" s="318"/>
      <c r="BXC91" s="318"/>
      <c r="BXD91" s="318"/>
      <c r="BXE91" s="318"/>
      <c r="BXF91" s="318"/>
      <c r="BXG91" s="318"/>
      <c r="BXH91" s="318"/>
      <c r="BXI91" s="318"/>
      <c r="BXJ91" s="318"/>
      <c r="BXK91" s="318"/>
      <c r="BXL91" s="318"/>
      <c r="BXM91" s="318"/>
      <c r="BXN91" s="318"/>
      <c r="BXO91" s="318"/>
      <c r="BXP91" s="318"/>
      <c r="BXQ91" s="318"/>
      <c r="BXR91" s="318"/>
      <c r="BXS91" s="318"/>
      <c r="BXT91" s="318"/>
      <c r="BXU91" s="318"/>
      <c r="BXV91" s="318"/>
      <c r="BXW91" s="318"/>
      <c r="BXX91" s="318"/>
      <c r="BXY91" s="318"/>
      <c r="BXZ91" s="318"/>
      <c r="BYA91" s="318"/>
      <c r="BYB91" s="318"/>
      <c r="BYC91" s="318"/>
      <c r="BYD91" s="318"/>
      <c r="BYE91" s="318"/>
      <c r="BYF91" s="318"/>
      <c r="BYG91" s="318"/>
      <c r="BYH91" s="318"/>
      <c r="BYI91" s="318"/>
      <c r="BYJ91" s="318"/>
      <c r="BYK91" s="318"/>
      <c r="BYL91" s="318"/>
      <c r="BYM91" s="318"/>
      <c r="BYN91" s="318"/>
      <c r="BYO91" s="318"/>
      <c r="BYP91" s="318"/>
      <c r="BYQ91" s="318"/>
      <c r="BYR91" s="318"/>
      <c r="BYS91" s="318"/>
      <c r="BYT91" s="318"/>
      <c r="BYU91" s="318"/>
      <c r="BYV91" s="318"/>
      <c r="BYW91" s="318"/>
      <c r="BYX91" s="318"/>
      <c r="BYY91" s="318"/>
      <c r="BYZ91" s="318"/>
      <c r="BZA91" s="318"/>
      <c r="BZB91" s="318"/>
      <c r="BZC91" s="318"/>
      <c r="BZD91" s="318"/>
      <c r="BZE91" s="318"/>
      <c r="BZF91" s="318"/>
      <c r="BZG91" s="318"/>
      <c r="BZH91" s="318"/>
      <c r="BZI91" s="318"/>
      <c r="BZJ91" s="318"/>
      <c r="BZK91" s="318"/>
      <c r="BZL91" s="318"/>
      <c r="BZM91" s="318"/>
      <c r="BZN91" s="318"/>
      <c r="BZO91" s="318"/>
      <c r="BZP91" s="318"/>
      <c r="BZQ91" s="318"/>
      <c r="BZR91" s="318"/>
      <c r="BZS91" s="318"/>
      <c r="BZT91" s="318"/>
      <c r="BZU91" s="318"/>
      <c r="BZV91" s="318"/>
      <c r="BZW91" s="318"/>
      <c r="BZX91" s="318"/>
      <c r="BZY91" s="318"/>
      <c r="BZZ91" s="318"/>
      <c r="CAA91" s="318"/>
      <c r="CAB91" s="318"/>
      <c r="CAC91" s="318"/>
      <c r="CAD91" s="318"/>
      <c r="CAE91" s="318"/>
      <c r="CAF91" s="318"/>
      <c r="CAG91" s="318"/>
      <c r="CAH91" s="318"/>
      <c r="CAI91" s="318"/>
      <c r="CAJ91" s="318"/>
      <c r="CAK91" s="318"/>
      <c r="CAL91" s="318"/>
      <c r="CAM91" s="318"/>
      <c r="CAN91" s="318"/>
      <c r="CAO91" s="318"/>
      <c r="CAP91" s="318"/>
      <c r="CAQ91" s="318"/>
      <c r="CAR91" s="318"/>
      <c r="CAS91" s="318"/>
      <c r="CAT91" s="318"/>
      <c r="CAU91" s="318"/>
      <c r="CAV91" s="318"/>
      <c r="CAW91" s="318"/>
      <c r="CAX91" s="318"/>
      <c r="CAY91" s="318"/>
      <c r="CAZ91" s="318"/>
      <c r="CBA91" s="318"/>
      <c r="CBB91" s="318"/>
      <c r="CBC91" s="318"/>
      <c r="CBD91" s="318"/>
      <c r="CBE91" s="318"/>
      <c r="CBF91" s="318"/>
      <c r="CBG91" s="318"/>
      <c r="CBH91" s="318"/>
      <c r="CBI91" s="318"/>
      <c r="CBJ91" s="318"/>
      <c r="CBK91" s="318"/>
      <c r="CBL91" s="318"/>
      <c r="CBM91" s="318"/>
      <c r="CBN91" s="318"/>
      <c r="CBO91" s="318"/>
      <c r="CBP91" s="318"/>
      <c r="CBQ91" s="318"/>
      <c r="CBR91" s="318"/>
      <c r="CBS91" s="318"/>
      <c r="CBT91" s="318"/>
      <c r="CBU91" s="318"/>
      <c r="CBV91" s="318"/>
      <c r="CBW91" s="318"/>
      <c r="CBX91" s="318"/>
      <c r="CBY91" s="318"/>
      <c r="CBZ91" s="318"/>
      <c r="CCA91" s="318"/>
      <c r="CCB91" s="318"/>
      <c r="CCC91" s="318"/>
      <c r="CCD91" s="318"/>
      <c r="CCE91" s="318"/>
      <c r="CCF91" s="318"/>
      <c r="CCG91" s="318"/>
      <c r="CCH91" s="318"/>
      <c r="CCI91" s="318"/>
      <c r="CCJ91" s="318"/>
      <c r="CCK91" s="318"/>
      <c r="CCL91" s="318"/>
      <c r="CCM91" s="318"/>
      <c r="CCN91" s="318"/>
      <c r="CCO91" s="318"/>
      <c r="CCP91" s="318"/>
      <c r="CCQ91" s="318"/>
      <c r="CCR91" s="318"/>
      <c r="CCS91" s="318"/>
      <c r="CCT91" s="318"/>
      <c r="CCU91" s="318"/>
      <c r="CCV91" s="318"/>
      <c r="CCW91" s="318"/>
      <c r="CCX91" s="318"/>
      <c r="CCY91" s="318"/>
      <c r="CCZ91" s="318"/>
      <c r="CDA91" s="318"/>
      <c r="CDB91" s="318"/>
      <c r="CDC91" s="318"/>
      <c r="CDD91" s="318"/>
      <c r="CDE91" s="318"/>
      <c r="CDF91" s="318"/>
      <c r="CDG91" s="318"/>
      <c r="CDH91" s="318"/>
      <c r="CDI91" s="318"/>
      <c r="CDJ91" s="318"/>
      <c r="CDK91" s="318"/>
      <c r="CDL91" s="318"/>
      <c r="CDM91" s="318"/>
      <c r="CDN91" s="318"/>
      <c r="CDO91" s="318"/>
      <c r="CDP91" s="318"/>
      <c r="CDQ91" s="318"/>
      <c r="CDR91" s="318"/>
      <c r="CDS91" s="318"/>
      <c r="CDT91" s="318"/>
      <c r="CDU91" s="318"/>
      <c r="CDV91" s="318"/>
      <c r="CDW91" s="318"/>
      <c r="CDX91" s="318"/>
      <c r="CDY91" s="318"/>
      <c r="CDZ91" s="318"/>
      <c r="CEA91" s="318"/>
      <c r="CEB91" s="318"/>
      <c r="CEC91" s="318"/>
      <c r="CED91" s="318"/>
      <c r="CEE91" s="318"/>
      <c r="CEF91" s="318"/>
      <c r="CEG91" s="318"/>
      <c r="CEH91" s="318"/>
      <c r="CEI91" s="318"/>
      <c r="CEJ91" s="318"/>
      <c r="CEK91" s="318"/>
      <c r="CEL91" s="318"/>
      <c r="CEM91" s="318"/>
      <c r="CEN91" s="318"/>
      <c r="CEO91" s="318"/>
      <c r="CEP91" s="318"/>
      <c r="CEQ91" s="318"/>
      <c r="CER91" s="318"/>
      <c r="CES91" s="318"/>
      <c r="CET91" s="318"/>
      <c r="CEU91" s="318"/>
      <c r="CEV91" s="318"/>
      <c r="CEW91" s="318"/>
      <c r="CEX91" s="318"/>
      <c r="CEY91" s="318"/>
      <c r="CEZ91" s="318"/>
      <c r="CFA91" s="318"/>
      <c r="CFB91" s="318"/>
      <c r="CFC91" s="318"/>
      <c r="CFD91" s="318"/>
      <c r="CFE91" s="318"/>
      <c r="CFF91" s="318"/>
      <c r="CFG91" s="318"/>
      <c r="CFH91" s="318"/>
      <c r="CFI91" s="318"/>
      <c r="CFJ91" s="318"/>
      <c r="CFK91" s="318"/>
      <c r="CFL91" s="318"/>
      <c r="CFM91" s="318"/>
      <c r="CFN91" s="318"/>
      <c r="CFO91" s="318"/>
      <c r="CFP91" s="318"/>
      <c r="CFQ91" s="318"/>
      <c r="CFR91" s="318"/>
      <c r="CFS91" s="318"/>
      <c r="CFT91" s="318"/>
      <c r="CFU91" s="318"/>
      <c r="CFV91" s="318"/>
      <c r="CFW91" s="318"/>
      <c r="CFX91" s="318"/>
      <c r="CFY91" s="318"/>
      <c r="CFZ91" s="318"/>
      <c r="CGA91" s="318"/>
      <c r="CGB91" s="318"/>
      <c r="CGC91" s="318"/>
      <c r="CGD91" s="318"/>
      <c r="CGE91" s="318"/>
      <c r="CGF91" s="318"/>
      <c r="CGG91" s="318"/>
      <c r="CGH91" s="318"/>
      <c r="CGI91" s="318"/>
      <c r="CGJ91" s="318"/>
      <c r="CGK91" s="318"/>
      <c r="CGL91" s="318"/>
      <c r="CGM91" s="318"/>
      <c r="CGN91" s="318"/>
      <c r="CGO91" s="318"/>
      <c r="CGP91" s="318"/>
      <c r="CGQ91" s="318"/>
      <c r="CGR91" s="318"/>
      <c r="CGS91" s="318"/>
      <c r="CGT91" s="318"/>
      <c r="CGU91" s="318"/>
      <c r="CGV91" s="318"/>
      <c r="CGW91" s="318"/>
      <c r="CGX91" s="318"/>
      <c r="CGY91" s="318"/>
      <c r="CGZ91" s="318"/>
      <c r="CHA91" s="318"/>
      <c r="CHB91" s="318"/>
      <c r="CHC91" s="318"/>
      <c r="CHD91" s="318"/>
      <c r="CHE91" s="318"/>
      <c r="CHF91" s="318"/>
      <c r="CHG91" s="318"/>
      <c r="CHH91" s="318"/>
      <c r="CHI91" s="318"/>
      <c r="CHJ91" s="318"/>
      <c r="CHK91" s="318"/>
      <c r="CHL91" s="318"/>
      <c r="CHM91" s="318"/>
      <c r="CHN91" s="318"/>
      <c r="CHO91" s="318"/>
      <c r="CHP91" s="318"/>
      <c r="CHQ91" s="318"/>
      <c r="CHR91" s="318"/>
      <c r="CHS91" s="318"/>
      <c r="CHT91" s="318"/>
      <c r="CHU91" s="318"/>
      <c r="CHV91" s="318"/>
      <c r="CHW91" s="318"/>
      <c r="CHX91" s="318"/>
      <c r="CHY91" s="318"/>
      <c r="CHZ91" s="318"/>
      <c r="CIA91" s="318"/>
      <c r="CIB91" s="318"/>
      <c r="CIC91" s="318"/>
      <c r="CID91" s="318"/>
      <c r="CIE91" s="318"/>
      <c r="CIF91" s="318"/>
      <c r="CIG91" s="318"/>
      <c r="CIH91" s="318"/>
      <c r="CII91" s="318"/>
      <c r="CIJ91" s="318"/>
      <c r="CIK91" s="318"/>
      <c r="CIL91" s="318"/>
      <c r="CIM91" s="318"/>
      <c r="CIN91" s="318"/>
      <c r="CIO91" s="318"/>
      <c r="CIP91" s="318"/>
      <c r="CIQ91" s="318"/>
      <c r="CIR91" s="318"/>
      <c r="CIS91" s="318"/>
      <c r="CIT91" s="318"/>
      <c r="CIU91" s="318"/>
      <c r="CIV91" s="318"/>
      <c r="CIW91" s="318"/>
      <c r="CIX91" s="318"/>
      <c r="CIY91" s="318"/>
      <c r="CIZ91" s="318"/>
      <c r="CJA91" s="318"/>
      <c r="CJB91" s="318"/>
      <c r="CJC91" s="318"/>
      <c r="CJD91" s="318"/>
      <c r="CJE91" s="318"/>
      <c r="CJF91" s="318"/>
      <c r="CJG91" s="318"/>
      <c r="CJH91" s="318"/>
      <c r="CJI91" s="318"/>
      <c r="CJJ91" s="318"/>
      <c r="CJK91" s="318"/>
      <c r="CJL91" s="318"/>
      <c r="CJM91" s="318"/>
      <c r="CJN91" s="318"/>
      <c r="CJO91" s="318"/>
      <c r="CJP91" s="318"/>
      <c r="CJQ91" s="318"/>
      <c r="CJR91" s="318"/>
      <c r="CJS91" s="318"/>
      <c r="CJT91" s="318"/>
      <c r="CJU91" s="318"/>
      <c r="CJV91" s="318"/>
      <c r="CJW91" s="318"/>
      <c r="CJX91" s="318"/>
      <c r="CJY91" s="318"/>
      <c r="CJZ91" s="318"/>
      <c r="CKA91" s="318"/>
      <c r="CKB91" s="318"/>
      <c r="CKC91" s="318"/>
      <c r="CKD91" s="318"/>
      <c r="CKE91" s="318"/>
      <c r="CKF91" s="318"/>
      <c r="CKG91" s="318"/>
      <c r="CKH91" s="318"/>
      <c r="CKI91" s="318"/>
      <c r="CKJ91" s="318"/>
      <c r="CKK91" s="318"/>
      <c r="CKL91" s="318"/>
      <c r="CKM91" s="318"/>
      <c r="CKN91" s="318"/>
      <c r="CKO91" s="318"/>
      <c r="CKP91" s="318"/>
      <c r="CKQ91" s="318"/>
      <c r="CKR91" s="318"/>
      <c r="CKS91" s="318"/>
      <c r="CKT91" s="318"/>
      <c r="CKU91" s="318"/>
      <c r="CKV91" s="318"/>
      <c r="CKW91" s="318"/>
      <c r="CKX91" s="318"/>
      <c r="CKY91" s="318"/>
      <c r="CKZ91" s="318"/>
      <c r="CLA91" s="318"/>
      <c r="CLB91" s="318"/>
      <c r="CLC91" s="318"/>
      <c r="CLD91" s="318"/>
      <c r="CLE91" s="318"/>
      <c r="CLF91" s="318"/>
      <c r="CLG91" s="318"/>
      <c r="CLH91" s="318"/>
      <c r="CLI91" s="318"/>
      <c r="CLJ91" s="318"/>
      <c r="CLK91" s="318"/>
      <c r="CLL91" s="318"/>
      <c r="CLM91" s="318"/>
      <c r="CLN91" s="318"/>
      <c r="CLO91" s="318"/>
      <c r="CLP91" s="318"/>
      <c r="CLQ91" s="318"/>
      <c r="CLR91" s="318"/>
      <c r="CLS91" s="318"/>
      <c r="CLT91" s="318"/>
      <c r="CLU91" s="318"/>
      <c r="CLV91" s="318"/>
      <c r="CLW91" s="318"/>
      <c r="CLX91" s="318"/>
      <c r="CLY91" s="318"/>
      <c r="CLZ91" s="318"/>
      <c r="CMA91" s="318"/>
      <c r="CMB91" s="318"/>
      <c r="CMC91" s="318"/>
      <c r="CMD91" s="318"/>
      <c r="CME91" s="318"/>
      <c r="CMF91" s="318"/>
      <c r="CMG91" s="318"/>
      <c r="CMH91" s="318"/>
      <c r="CMI91" s="318"/>
      <c r="CMJ91" s="318"/>
      <c r="CMK91" s="318"/>
      <c r="CML91" s="318"/>
      <c r="CMM91" s="318"/>
      <c r="CMN91" s="318"/>
      <c r="CMO91" s="318"/>
      <c r="CMP91" s="318"/>
      <c r="CMQ91" s="318"/>
      <c r="CMR91" s="318"/>
      <c r="CMS91" s="318"/>
      <c r="CMT91" s="318"/>
      <c r="CMU91" s="318"/>
      <c r="CMV91" s="318"/>
      <c r="CMW91" s="318"/>
      <c r="CMX91" s="318"/>
      <c r="CMY91" s="318"/>
      <c r="CMZ91" s="318"/>
      <c r="CNA91" s="318"/>
      <c r="CNB91" s="318"/>
      <c r="CNC91" s="318"/>
      <c r="CND91" s="318"/>
      <c r="CNE91" s="318"/>
      <c r="CNF91" s="318"/>
      <c r="CNG91" s="318"/>
      <c r="CNH91" s="318"/>
      <c r="CNI91" s="318"/>
      <c r="CNJ91" s="318"/>
      <c r="CNK91" s="318"/>
      <c r="CNL91" s="318"/>
      <c r="CNM91" s="318"/>
      <c r="CNN91" s="318"/>
      <c r="CNO91" s="318"/>
      <c r="CNP91" s="318"/>
      <c r="CNQ91" s="318"/>
      <c r="CNR91" s="318"/>
      <c r="CNS91" s="318"/>
      <c r="CNT91" s="318"/>
      <c r="CNU91" s="318"/>
      <c r="CNV91" s="318"/>
      <c r="CNW91" s="318"/>
      <c r="CNX91" s="318"/>
      <c r="CNY91" s="318"/>
      <c r="CNZ91" s="318"/>
      <c r="COA91" s="318"/>
      <c r="COB91" s="318"/>
      <c r="COC91" s="318"/>
      <c r="COD91" s="318"/>
      <c r="COE91" s="318"/>
      <c r="COF91" s="318"/>
      <c r="COG91" s="318"/>
      <c r="COH91" s="318"/>
      <c r="COI91" s="318"/>
      <c r="COJ91" s="318"/>
      <c r="COK91" s="318"/>
      <c r="COL91" s="318"/>
      <c r="COM91" s="318"/>
      <c r="CON91" s="318"/>
      <c r="COO91" s="318"/>
      <c r="COP91" s="318"/>
      <c r="COQ91" s="318"/>
      <c r="COR91" s="318"/>
      <c r="COS91" s="318"/>
      <c r="COT91" s="318"/>
      <c r="COU91" s="318"/>
      <c r="COV91" s="318"/>
      <c r="COW91" s="318"/>
      <c r="COX91" s="318"/>
      <c r="COY91" s="318"/>
      <c r="COZ91" s="318"/>
      <c r="CPA91" s="318"/>
      <c r="CPB91" s="318"/>
      <c r="CPC91" s="318"/>
      <c r="CPD91" s="318"/>
      <c r="CPE91" s="318"/>
      <c r="CPF91" s="318"/>
      <c r="CPG91" s="318"/>
      <c r="CPH91" s="318"/>
      <c r="CPI91" s="318"/>
      <c r="CPJ91" s="318"/>
      <c r="CPK91" s="318"/>
      <c r="CPL91" s="318"/>
      <c r="CPM91" s="318"/>
      <c r="CPN91" s="318"/>
      <c r="CPO91" s="318"/>
      <c r="CPP91" s="318"/>
      <c r="CPQ91" s="318"/>
      <c r="CPR91" s="318"/>
      <c r="CPS91" s="318"/>
      <c r="CPT91" s="318"/>
      <c r="CPU91" s="318"/>
      <c r="CPV91" s="318"/>
      <c r="CPW91" s="318"/>
      <c r="CPX91" s="318"/>
      <c r="CPY91" s="318"/>
      <c r="CPZ91" s="318"/>
      <c r="CQA91" s="318"/>
      <c r="CQB91" s="318"/>
      <c r="CQC91" s="318"/>
      <c r="CQD91" s="318"/>
      <c r="CQE91" s="318"/>
      <c r="CQF91" s="318"/>
      <c r="CQG91" s="318"/>
      <c r="CQH91" s="318"/>
      <c r="CQI91" s="318"/>
      <c r="CQJ91" s="318"/>
      <c r="CQK91" s="318"/>
      <c r="CQL91" s="318"/>
      <c r="CQM91" s="318"/>
      <c r="CQN91" s="318"/>
      <c r="CQO91" s="318"/>
      <c r="CQP91" s="318"/>
      <c r="CQQ91" s="318"/>
      <c r="CQR91" s="318"/>
      <c r="CQS91" s="318"/>
      <c r="CQT91" s="318"/>
      <c r="CQU91" s="318"/>
      <c r="CQV91" s="318"/>
      <c r="CQW91" s="318"/>
      <c r="CQX91" s="318"/>
      <c r="CQY91" s="318"/>
      <c r="CQZ91" s="318"/>
      <c r="CRA91" s="318"/>
      <c r="CRB91" s="318"/>
      <c r="CRC91" s="318"/>
      <c r="CRD91" s="318"/>
      <c r="CRE91" s="318"/>
      <c r="CRF91" s="318"/>
      <c r="CRG91" s="318"/>
      <c r="CRH91" s="318"/>
      <c r="CRI91" s="318"/>
      <c r="CRJ91" s="318"/>
      <c r="CRK91" s="318"/>
      <c r="CRL91" s="318"/>
      <c r="CRM91" s="318"/>
      <c r="CRN91" s="318"/>
      <c r="CRO91" s="318"/>
      <c r="CRP91" s="318"/>
      <c r="CRQ91" s="318"/>
      <c r="CRR91" s="318"/>
      <c r="CRS91" s="318"/>
      <c r="CRT91" s="318"/>
      <c r="CRU91" s="318"/>
      <c r="CRV91" s="318"/>
      <c r="CRW91" s="318"/>
      <c r="CRX91" s="318"/>
      <c r="CRY91" s="318"/>
      <c r="CRZ91" s="318"/>
      <c r="CSA91" s="318"/>
      <c r="CSB91" s="318"/>
      <c r="CSC91" s="318"/>
      <c r="CSD91" s="318"/>
      <c r="CSE91" s="318"/>
      <c r="CSF91" s="318"/>
      <c r="CSG91" s="318"/>
      <c r="CSH91" s="318"/>
      <c r="CSI91" s="318"/>
      <c r="CSJ91" s="318"/>
      <c r="CSK91" s="318"/>
      <c r="CSL91" s="318"/>
      <c r="CSM91" s="318"/>
      <c r="CSN91" s="318"/>
      <c r="CSO91" s="318"/>
      <c r="CSP91" s="318"/>
      <c r="CSQ91" s="318"/>
      <c r="CSR91" s="318"/>
      <c r="CSS91" s="318"/>
      <c r="CST91" s="318"/>
      <c r="CSU91" s="318"/>
      <c r="CSV91" s="318"/>
      <c r="CSW91" s="318"/>
      <c r="CSX91" s="318"/>
      <c r="CSY91" s="318"/>
      <c r="CSZ91" s="318"/>
      <c r="CTA91" s="318"/>
      <c r="CTB91" s="318"/>
      <c r="CTC91" s="318"/>
      <c r="CTD91" s="318"/>
      <c r="CTE91" s="318"/>
      <c r="CTF91" s="318"/>
      <c r="CTG91" s="318"/>
      <c r="CTH91" s="318"/>
      <c r="CTI91" s="318"/>
      <c r="CTJ91" s="318"/>
      <c r="CTK91" s="318"/>
      <c r="CTL91" s="318"/>
      <c r="CTM91" s="318"/>
      <c r="CTN91" s="318"/>
      <c r="CTO91" s="318"/>
      <c r="CTP91" s="318"/>
      <c r="CTQ91" s="318"/>
      <c r="CTR91" s="318"/>
      <c r="CTS91" s="318"/>
      <c r="CTT91" s="318"/>
      <c r="CTU91" s="318"/>
      <c r="CTV91" s="318"/>
      <c r="CTW91" s="318"/>
      <c r="CTX91" s="318"/>
      <c r="CTY91" s="318"/>
      <c r="CTZ91" s="318"/>
      <c r="CUA91" s="318"/>
      <c r="CUB91" s="318"/>
      <c r="CUC91" s="318"/>
      <c r="CUD91" s="318"/>
      <c r="CUE91" s="318"/>
      <c r="CUF91" s="318"/>
      <c r="CUG91" s="318"/>
      <c r="CUH91" s="318"/>
      <c r="CUI91" s="318"/>
      <c r="CUJ91" s="318"/>
      <c r="CUK91" s="318"/>
      <c r="CUL91" s="318"/>
      <c r="CUM91" s="318"/>
      <c r="CUN91" s="318"/>
      <c r="CUO91" s="318"/>
      <c r="CUP91" s="318"/>
      <c r="CUQ91" s="318"/>
      <c r="CUR91" s="318"/>
      <c r="CUS91" s="318"/>
      <c r="CUT91" s="318"/>
      <c r="CUU91" s="318"/>
      <c r="CUV91" s="318"/>
      <c r="CUW91" s="318"/>
      <c r="CUX91" s="318"/>
      <c r="CUY91" s="318"/>
      <c r="CUZ91" s="318"/>
      <c r="CVA91" s="318"/>
      <c r="CVB91" s="318"/>
      <c r="CVC91" s="318"/>
      <c r="CVD91" s="318"/>
      <c r="CVE91" s="318"/>
      <c r="CVF91" s="318"/>
      <c r="CVG91" s="318"/>
      <c r="CVH91" s="318"/>
      <c r="CVI91" s="318"/>
      <c r="CVJ91" s="318"/>
      <c r="CVK91" s="318"/>
      <c r="CVL91" s="318"/>
      <c r="CVM91" s="318"/>
      <c r="CVN91" s="318"/>
      <c r="CVO91" s="318"/>
      <c r="CVP91" s="318"/>
      <c r="CVQ91" s="318"/>
      <c r="CVR91" s="318"/>
      <c r="CVS91" s="318"/>
      <c r="CVT91" s="318"/>
      <c r="CVU91" s="318"/>
      <c r="CVV91" s="318"/>
      <c r="CVW91" s="318"/>
      <c r="CVX91" s="318"/>
      <c r="CVY91" s="318"/>
      <c r="CVZ91" s="318"/>
      <c r="CWA91" s="318"/>
      <c r="CWB91" s="318"/>
      <c r="CWC91" s="318"/>
      <c r="CWD91" s="318"/>
      <c r="CWE91" s="318"/>
      <c r="CWF91" s="318"/>
      <c r="CWG91" s="318"/>
      <c r="CWH91" s="318"/>
      <c r="CWI91" s="318"/>
      <c r="CWJ91" s="318"/>
      <c r="CWK91" s="318"/>
      <c r="CWL91" s="318"/>
      <c r="CWM91" s="318"/>
      <c r="CWN91" s="318"/>
      <c r="CWO91" s="318"/>
      <c r="CWP91" s="318"/>
      <c r="CWQ91" s="318"/>
      <c r="CWR91" s="318"/>
      <c r="CWS91" s="318"/>
      <c r="CWT91" s="318"/>
      <c r="CWU91" s="318"/>
      <c r="CWV91" s="318"/>
      <c r="CWW91" s="318"/>
      <c r="CWX91" s="318"/>
      <c r="CWY91" s="318"/>
      <c r="CWZ91" s="318"/>
      <c r="CXA91" s="318"/>
      <c r="CXB91" s="318"/>
      <c r="CXC91" s="318"/>
      <c r="CXD91" s="318"/>
      <c r="CXE91" s="318"/>
      <c r="CXF91" s="318"/>
      <c r="CXG91" s="318"/>
      <c r="CXH91" s="318"/>
      <c r="CXI91" s="318"/>
      <c r="CXJ91" s="318"/>
      <c r="CXK91" s="318"/>
      <c r="CXL91" s="318"/>
      <c r="CXM91" s="318"/>
      <c r="CXN91" s="318"/>
      <c r="CXO91" s="318"/>
      <c r="CXP91" s="318"/>
      <c r="CXQ91" s="318"/>
      <c r="CXR91" s="318"/>
      <c r="CXS91" s="318"/>
      <c r="CXT91" s="318"/>
      <c r="CXU91" s="318"/>
      <c r="CXV91" s="318"/>
      <c r="CXW91" s="318"/>
      <c r="CXX91" s="318"/>
      <c r="CXY91" s="318"/>
      <c r="CXZ91" s="318"/>
      <c r="CYA91" s="318"/>
      <c r="CYB91" s="318"/>
      <c r="CYC91" s="318"/>
      <c r="CYD91" s="318"/>
      <c r="CYE91" s="318"/>
      <c r="CYF91" s="318"/>
      <c r="CYG91" s="318"/>
      <c r="CYH91" s="318"/>
      <c r="CYI91" s="318"/>
      <c r="CYJ91" s="318"/>
      <c r="CYK91" s="318"/>
      <c r="CYL91" s="318"/>
      <c r="CYM91" s="318"/>
      <c r="CYN91" s="318"/>
      <c r="CYO91" s="318"/>
      <c r="CYP91" s="318"/>
      <c r="CYQ91" s="318"/>
      <c r="CYR91" s="318"/>
      <c r="CYS91" s="318"/>
      <c r="CYT91" s="318"/>
      <c r="CYU91" s="318"/>
      <c r="CYV91" s="318"/>
      <c r="CYW91" s="318"/>
      <c r="CYX91" s="318"/>
      <c r="CYY91" s="318"/>
      <c r="CYZ91" s="318"/>
      <c r="CZA91" s="318"/>
      <c r="CZB91" s="318"/>
      <c r="CZC91" s="318"/>
      <c r="CZD91" s="318"/>
      <c r="CZE91" s="318"/>
      <c r="CZF91" s="318"/>
      <c r="CZG91" s="318"/>
      <c r="CZH91" s="318"/>
      <c r="CZI91" s="318"/>
      <c r="CZJ91" s="318"/>
      <c r="CZK91" s="318"/>
      <c r="CZL91" s="318"/>
      <c r="CZM91" s="318"/>
      <c r="CZN91" s="318"/>
      <c r="CZO91" s="318"/>
      <c r="CZP91" s="318"/>
      <c r="CZQ91" s="318"/>
      <c r="CZR91" s="318"/>
      <c r="CZS91" s="318"/>
      <c r="CZT91" s="318"/>
      <c r="CZU91" s="318"/>
      <c r="CZV91" s="318"/>
      <c r="CZW91" s="318"/>
      <c r="CZX91" s="318"/>
      <c r="CZY91" s="318"/>
      <c r="CZZ91" s="318"/>
      <c r="DAA91" s="318"/>
      <c r="DAB91" s="318"/>
      <c r="DAC91" s="318"/>
      <c r="DAD91" s="318"/>
      <c r="DAE91" s="318"/>
      <c r="DAF91" s="318"/>
      <c r="DAG91" s="318"/>
      <c r="DAH91" s="318"/>
      <c r="DAI91" s="318"/>
      <c r="DAJ91" s="318"/>
      <c r="DAK91" s="318"/>
      <c r="DAL91" s="318"/>
      <c r="DAM91" s="318"/>
      <c r="DAN91" s="318"/>
      <c r="DAO91" s="318"/>
      <c r="DAP91" s="318"/>
      <c r="DAQ91" s="318"/>
      <c r="DAR91" s="318"/>
      <c r="DAS91" s="318"/>
      <c r="DAT91" s="318"/>
      <c r="DAU91" s="318"/>
      <c r="DAV91" s="318"/>
      <c r="DAW91" s="318"/>
      <c r="DAX91" s="318"/>
      <c r="DAY91" s="318"/>
      <c r="DAZ91" s="318"/>
      <c r="DBA91" s="318"/>
      <c r="DBB91" s="318"/>
      <c r="DBC91" s="318"/>
      <c r="DBD91" s="318"/>
      <c r="DBE91" s="318"/>
      <c r="DBF91" s="318"/>
      <c r="DBG91" s="318"/>
      <c r="DBH91" s="318"/>
      <c r="DBI91" s="318"/>
      <c r="DBJ91" s="318"/>
      <c r="DBK91" s="318"/>
      <c r="DBL91" s="318"/>
      <c r="DBM91" s="318"/>
      <c r="DBN91" s="318"/>
      <c r="DBO91" s="318"/>
      <c r="DBP91" s="318"/>
      <c r="DBQ91" s="318"/>
      <c r="DBR91" s="318"/>
      <c r="DBS91" s="318"/>
      <c r="DBT91" s="318"/>
      <c r="DBU91" s="318"/>
      <c r="DBV91" s="318"/>
      <c r="DBW91" s="318"/>
      <c r="DBX91" s="318"/>
      <c r="DBY91" s="318"/>
      <c r="DBZ91" s="318"/>
      <c r="DCA91" s="318"/>
      <c r="DCB91" s="318"/>
      <c r="DCC91" s="318"/>
      <c r="DCD91" s="318"/>
      <c r="DCE91" s="318"/>
      <c r="DCF91" s="318"/>
      <c r="DCG91" s="318"/>
      <c r="DCH91" s="318"/>
      <c r="DCI91" s="318"/>
      <c r="DCJ91" s="318"/>
      <c r="DCK91" s="318"/>
      <c r="DCL91" s="318"/>
      <c r="DCM91" s="318"/>
      <c r="DCN91" s="318"/>
      <c r="DCO91" s="318"/>
      <c r="DCP91" s="318"/>
      <c r="DCQ91" s="318"/>
      <c r="DCR91" s="318"/>
      <c r="DCS91" s="318"/>
      <c r="DCT91" s="318"/>
      <c r="DCU91" s="318"/>
      <c r="DCV91" s="318"/>
      <c r="DCW91" s="318"/>
      <c r="DCX91" s="318"/>
      <c r="DCY91" s="318"/>
      <c r="DCZ91" s="318"/>
      <c r="DDA91" s="318"/>
      <c r="DDB91" s="318"/>
      <c r="DDC91" s="318"/>
      <c r="DDD91" s="318"/>
      <c r="DDE91" s="318"/>
      <c r="DDF91" s="318"/>
      <c r="DDG91" s="318"/>
      <c r="DDH91" s="318"/>
      <c r="DDI91" s="318"/>
      <c r="DDJ91" s="318"/>
      <c r="DDK91" s="318"/>
      <c r="DDL91" s="318"/>
      <c r="DDM91" s="318"/>
      <c r="DDN91" s="318"/>
      <c r="DDO91" s="318"/>
      <c r="DDP91" s="318"/>
      <c r="DDQ91" s="318"/>
      <c r="DDR91" s="318"/>
      <c r="DDS91" s="318"/>
      <c r="DDT91" s="318"/>
      <c r="DDU91" s="318"/>
      <c r="DDV91" s="318"/>
      <c r="DDW91" s="318"/>
      <c r="DDX91" s="318"/>
      <c r="DDY91" s="318"/>
      <c r="DDZ91" s="318"/>
      <c r="DEA91" s="318"/>
      <c r="DEB91" s="318"/>
      <c r="DEC91" s="318"/>
      <c r="DED91" s="318"/>
      <c r="DEE91" s="318"/>
      <c r="DEF91" s="318"/>
      <c r="DEG91" s="318"/>
      <c r="DEH91" s="318"/>
      <c r="DEI91" s="318"/>
      <c r="DEJ91" s="318"/>
      <c r="DEK91" s="318"/>
      <c r="DEL91" s="318"/>
      <c r="DEM91" s="318"/>
      <c r="DEN91" s="318"/>
      <c r="DEO91" s="318"/>
      <c r="DEP91" s="318"/>
      <c r="DEQ91" s="318"/>
      <c r="DER91" s="318"/>
      <c r="DES91" s="318"/>
      <c r="DET91" s="318"/>
      <c r="DEU91" s="318"/>
      <c r="DEV91" s="318"/>
      <c r="DEW91" s="318"/>
      <c r="DEX91" s="318"/>
      <c r="DEY91" s="318"/>
      <c r="DEZ91" s="318"/>
      <c r="DFA91" s="318"/>
      <c r="DFB91" s="318"/>
      <c r="DFC91" s="318"/>
      <c r="DFD91" s="318"/>
      <c r="DFE91" s="318"/>
      <c r="DFF91" s="318"/>
      <c r="DFG91" s="318"/>
      <c r="DFH91" s="318"/>
      <c r="DFI91" s="318"/>
      <c r="DFJ91" s="318"/>
      <c r="DFK91" s="318"/>
      <c r="DFL91" s="318"/>
      <c r="DFM91" s="318"/>
      <c r="DFN91" s="318"/>
      <c r="DFO91" s="318"/>
      <c r="DFP91" s="318"/>
      <c r="DFQ91" s="318"/>
      <c r="DFR91" s="318"/>
      <c r="DFS91" s="318"/>
      <c r="DFT91" s="318"/>
      <c r="DFU91" s="318"/>
      <c r="DFV91" s="318"/>
      <c r="DFW91" s="318"/>
      <c r="DFX91" s="318"/>
      <c r="DFY91" s="318"/>
      <c r="DFZ91" s="318"/>
      <c r="DGA91" s="318"/>
      <c r="DGB91" s="318"/>
      <c r="DGC91" s="318"/>
      <c r="DGD91" s="318"/>
      <c r="DGE91" s="318"/>
      <c r="DGF91" s="318"/>
      <c r="DGG91" s="318"/>
      <c r="DGH91" s="318"/>
      <c r="DGI91" s="318"/>
      <c r="DGJ91" s="318"/>
      <c r="DGK91" s="318"/>
      <c r="DGL91" s="318"/>
      <c r="DGM91" s="318"/>
      <c r="DGN91" s="318"/>
      <c r="DGO91" s="318"/>
      <c r="DGP91" s="318"/>
      <c r="DGQ91" s="318"/>
      <c r="DGR91" s="318"/>
      <c r="DGS91" s="318"/>
      <c r="DGT91" s="318"/>
      <c r="DGU91" s="318"/>
      <c r="DGV91" s="318"/>
      <c r="DGW91" s="318"/>
      <c r="DGX91" s="318"/>
      <c r="DGY91" s="318"/>
      <c r="DGZ91" s="318"/>
      <c r="DHA91" s="318"/>
      <c r="DHB91" s="318"/>
      <c r="DHC91" s="318"/>
      <c r="DHD91" s="318"/>
      <c r="DHE91" s="318"/>
      <c r="DHF91" s="318"/>
      <c r="DHG91" s="318"/>
      <c r="DHH91" s="318"/>
      <c r="DHI91" s="318"/>
      <c r="DHJ91" s="318"/>
      <c r="DHK91" s="318"/>
      <c r="DHL91" s="318"/>
      <c r="DHM91" s="318"/>
      <c r="DHN91" s="318"/>
      <c r="DHO91" s="318"/>
      <c r="DHP91" s="318"/>
      <c r="DHQ91" s="318"/>
      <c r="DHR91" s="318"/>
      <c r="DHS91" s="318"/>
      <c r="DHT91" s="318"/>
      <c r="DHU91" s="318"/>
      <c r="DHV91" s="318"/>
      <c r="DHW91" s="318"/>
      <c r="DHX91" s="318"/>
      <c r="DHY91" s="318"/>
      <c r="DHZ91" s="318"/>
      <c r="DIA91" s="318"/>
      <c r="DIB91" s="318"/>
      <c r="DIC91" s="318"/>
      <c r="DID91" s="318"/>
      <c r="DIE91" s="318"/>
      <c r="DIF91" s="318"/>
      <c r="DIG91" s="318"/>
      <c r="DIH91" s="318"/>
      <c r="DII91" s="318"/>
      <c r="DIJ91" s="318"/>
      <c r="DIK91" s="318"/>
      <c r="DIL91" s="318"/>
      <c r="DIM91" s="318"/>
      <c r="DIN91" s="318"/>
      <c r="DIO91" s="318"/>
      <c r="DIP91" s="318"/>
      <c r="DIQ91" s="318"/>
      <c r="DIR91" s="318"/>
      <c r="DIS91" s="318"/>
      <c r="DIT91" s="318"/>
      <c r="DIU91" s="318"/>
      <c r="DIV91" s="318"/>
      <c r="DIW91" s="318"/>
      <c r="DIX91" s="318"/>
      <c r="DIY91" s="318"/>
      <c r="DIZ91" s="318"/>
      <c r="DJA91" s="318"/>
      <c r="DJB91" s="318"/>
      <c r="DJC91" s="318"/>
      <c r="DJD91" s="318"/>
      <c r="DJE91" s="318"/>
      <c r="DJF91" s="318"/>
      <c r="DJG91" s="318"/>
      <c r="DJH91" s="318"/>
      <c r="DJI91" s="318"/>
      <c r="DJJ91" s="318"/>
      <c r="DJK91" s="318"/>
      <c r="DJL91" s="318"/>
      <c r="DJM91" s="318"/>
      <c r="DJN91" s="318"/>
      <c r="DJO91" s="318"/>
      <c r="DJP91" s="318"/>
      <c r="DJQ91" s="318"/>
      <c r="DJR91" s="318"/>
      <c r="DJS91" s="318"/>
      <c r="DJT91" s="318"/>
      <c r="DJU91" s="318"/>
      <c r="DJV91" s="318"/>
      <c r="DJW91" s="318"/>
      <c r="DJX91" s="318"/>
      <c r="DJY91" s="318"/>
      <c r="DJZ91" s="318"/>
      <c r="DKA91" s="318"/>
      <c r="DKB91" s="318"/>
      <c r="DKC91" s="318"/>
      <c r="DKD91" s="318"/>
      <c r="DKE91" s="318"/>
      <c r="DKF91" s="318"/>
      <c r="DKG91" s="318"/>
      <c r="DKH91" s="318"/>
      <c r="DKI91" s="318"/>
      <c r="DKJ91" s="318"/>
      <c r="DKK91" s="318"/>
      <c r="DKL91" s="318"/>
      <c r="DKM91" s="318"/>
      <c r="DKN91" s="318"/>
      <c r="DKO91" s="318"/>
      <c r="DKP91" s="318"/>
      <c r="DKQ91" s="318"/>
      <c r="DKR91" s="318"/>
      <c r="DKS91" s="318"/>
      <c r="DKT91" s="318"/>
      <c r="DKU91" s="318"/>
      <c r="DKV91" s="318"/>
      <c r="DKW91" s="318"/>
      <c r="DKX91" s="318"/>
      <c r="DKY91" s="318"/>
      <c r="DKZ91" s="318"/>
      <c r="DLA91" s="318"/>
      <c r="DLB91" s="318"/>
      <c r="DLC91" s="318"/>
      <c r="DLD91" s="318"/>
      <c r="DLE91" s="318"/>
      <c r="DLF91" s="318"/>
      <c r="DLG91" s="318"/>
      <c r="DLH91" s="318"/>
      <c r="DLI91" s="318"/>
      <c r="DLJ91" s="318"/>
      <c r="DLK91" s="318"/>
      <c r="DLL91" s="318"/>
      <c r="DLM91" s="318"/>
      <c r="DLN91" s="318"/>
      <c r="DLO91" s="318"/>
      <c r="DLP91" s="318"/>
      <c r="DLQ91" s="318"/>
      <c r="DLR91" s="318"/>
      <c r="DLS91" s="318"/>
      <c r="DLT91" s="318"/>
      <c r="DLU91" s="318"/>
      <c r="DLV91" s="318"/>
      <c r="DLW91" s="318"/>
      <c r="DLX91" s="318"/>
      <c r="DLY91" s="318"/>
      <c r="DLZ91" s="318"/>
      <c r="DMA91" s="318"/>
      <c r="DMB91" s="318"/>
      <c r="DMC91" s="318"/>
      <c r="DMD91" s="318"/>
      <c r="DME91" s="318"/>
      <c r="DMF91" s="318"/>
      <c r="DMG91" s="318"/>
      <c r="DMH91" s="318"/>
      <c r="DMI91" s="318"/>
      <c r="DMJ91" s="318"/>
      <c r="DMK91" s="318"/>
      <c r="DML91" s="318"/>
      <c r="DMM91" s="318"/>
      <c r="DMN91" s="318"/>
      <c r="DMO91" s="318"/>
      <c r="DMP91" s="318"/>
      <c r="DMQ91" s="318"/>
      <c r="DMR91" s="318"/>
      <c r="DMS91" s="318"/>
      <c r="DMT91" s="318"/>
      <c r="DMU91" s="318"/>
      <c r="DMV91" s="318"/>
      <c r="DMW91" s="318"/>
      <c r="DMX91" s="318"/>
      <c r="DMY91" s="318"/>
      <c r="DMZ91" s="318"/>
      <c r="DNA91" s="318"/>
      <c r="DNB91" s="318"/>
      <c r="DNC91" s="318"/>
      <c r="DND91" s="318"/>
      <c r="DNE91" s="318"/>
      <c r="DNF91" s="318"/>
      <c r="DNG91" s="318"/>
      <c r="DNH91" s="318"/>
      <c r="DNI91" s="318"/>
      <c r="DNJ91" s="318"/>
      <c r="DNK91" s="318"/>
      <c r="DNL91" s="318"/>
      <c r="DNM91" s="318"/>
      <c r="DNN91" s="318"/>
      <c r="DNO91" s="318"/>
      <c r="DNP91" s="318"/>
      <c r="DNQ91" s="318"/>
      <c r="DNR91" s="318"/>
      <c r="DNS91" s="318"/>
      <c r="DNT91" s="318"/>
      <c r="DNU91" s="318"/>
      <c r="DNV91" s="318"/>
      <c r="DNW91" s="318"/>
      <c r="DNX91" s="318"/>
      <c r="DNY91" s="318"/>
      <c r="DNZ91" s="318"/>
      <c r="DOA91" s="318"/>
      <c r="DOB91" s="318"/>
      <c r="DOC91" s="318"/>
      <c r="DOD91" s="318"/>
      <c r="DOE91" s="318"/>
      <c r="DOF91" s="318"/>
      <c r="DOG91" s="318"/>
      <c r="DOH91" s="318"/>
      <c r="DOI91" s="318"/>
      <c r="DOJ91" s="318"/>
      <c r="DOK91" s="318"/>
      <c r="DOL91" s="318"/>
      <c r="DOM91" s="318"/>
      <c r="DON91" s="318"/>
      <c r="DOO91" s="318"/>
      <c r="DOP91" s="318"/>
      <c r="DOQ91" s="318"/>
      <c r="DOR91" s="318"/>
      <c r="DOS91" s="318"/>
      <c r="DOT91" s="318"/>
      <c r="DOU91" s="318"/>
      <c r="DOV91" s="318"/>
      <c r="DOW91" s="318"/>
      <c r="DOX91" s="318"/>
      <c r="DOY91" s="318"/>
      <c r="DOZ91" s="318"/>
      <c r="DPA91" s="318"/>
      <c r="DPB91" s="318"/>
      <c r="DPC91" s="318"/>
      <c r="DPD91" s="318"/>
      <c r="DPE91" s="318"/>
      <c r="DPF91" s="318"/>
      <c r="DPG91" s="318"/>
      <c r="DPH91" s="318"/>
      <c r="DPI91" s="318"/>
      <c r="DPJ91" s="318"/>
      <c r="DPK91" s="318"/>
      <c r="DPL91" s="318"/>
      <c r="DPM91" s="318"/>
      <c r="DPN91" s="318"/>
      <c r="DPO91" s="318"/>
      <c r="DPP91" s="318"/>
      <c r="DPQ91" s="318"/>
      <c r="DPR91" s="318"/>
      <c r="DPS91" s="318"/>
      <c r="DPT91" s="318"/>
      <c r="DPU91" s="318"/>
      <c r="DPV91" s="318"/>
      <c r="DPW91" s="318"/>
      <c r="DPX91" s="318"/>
      <c r="DPY91" s="318"/>
      <c r="DPZ91" s="318"/>
      <c r="DQA91" s="318"/>
      <c r="DQB91" s="318"/>
      <c r="DQC91" s="318"/>
      <c r="DQD91" s="318"/>
      <c r="DQE91" s="318"/>
      <c r="DQF91" s="318"/>
      <c r="DQG91" s="318"/>
      <c r="DQH91" s="318"/>
      <c r="DQI91" s="318"/>
      <c r="DQJ91" s="318"/>
      <c r="DQK91" s="318"/>
      <c r="DQL91" s="318"/>
      <c r="DQM91" s="318"/>
      <c r="DQN91" s="318"/>
      <c r="DQO91" s="318"/>
      <c r="DQP91" s="318"/>
      <c r="DQQ91" s="318"/>
      <c r="DQR91" s="318"/>
      <c r="DQS91" s="318"/>
      <c r="DQT91" s="318"/>
      <c r="DQU91" s="318"/>
      <c r="DQV91" s="318"/>
      <c r="DQW91" s="318"/>
      <c r="DQX91" s="318"/>
      <c r="DQY91" s="318"/>
      <c r="DQZ91" s="318"/>
      <c r="DRA91" s="318"/>
      <c r="DRB91" s="318"/>
      <c r="DRC91" s="318"/>
      <c r="DRD91" s="318"/>
      <c r="DRE91" s="318"/>
      <c r="DRF91" s="318"/>
      <c r="DRG91" s="318"/>
      <c r="DRH91" s="318"/>
      <c r="DRI91" s="318"/>
      <c r="DRJ91" s="318"/>
      <c r="DRK91" s="318"/>
      <c r="DRL91" s="318"/>
      <c r="DRM91" s="318"/>
      <c r="DRN91" s="318"/>
      <c r="DRO91" s="318"/>
      <c r="DRP91" s="318"/>
      <c r="DRQ91" s="318"/>
      <c r="DRR91" s="318"/>
      <c r="DRS91" s="318"/>
      <c r="DRT91" s="318"/>
      <c r="DRU91" s="318"/>
      <c r="DRV91" s="318"/>
      <c r="DRW91" s="318"/>
      <c r="DRX91" s="318"/>
      <c r="DRY91" s="318"/>
      <c r="DRZ91" s="318"/>
      <c r="DSA91" s="318"/>
      <c r="DSB91" s="318"/>
      <c r="DSC91" s="318"/>
      <c r="DSD91" s="318"/>
      <c r="DSE91" s="318"/>
      <c r="DSF91" s="318"/>
      <c r="DSG91" s="318"/>
      <c r="DSH91" s="318"/>
      <c r="DSI91" s="318"/>
      <c r="DSJ91" s="318"/>
      <c r="DSK91" s="318"/>
      <c r="DSL91" s="318"/>
      <c r="DSM91" s="318"/>
      <c r="DSN91" s="318"/>
      <c r="DSO91" s="318"/>
      <c r="DSP91" s="318"/>
      <c r="DSQ91" s="318"/>
      <c r="DSR91" s="318"/>
      <c r="DSS91" s="318"/>
      <c r="DST91" s="318"/>
      <c r="DSU91" s="318"/>
      <c r="DSV91" s="318"/>
      <c r="DSW91" s="318"/>
      <c r="DSX91" s="318"/>
      <c r="DSY91" s="318"/>
      <c r="DSZ91" s="318"/>
      <c r="DTA91" s="318"/>
      <c r="DTB91" s="318"/>
      <c r="DTC91" s="318"/>
      <c r="DTD91" s="318"/>
      <c r="DTE91" s="318"/>
      <c r="DTF91" s="318"/>
      <c r="DTG91" s="318"/>
      <c r="DTH91" s="318"/>
      <c r="DTI91" s="318"/>
      <c r="DTJ91" s="318"/>
      <c r="DTK91" s="318"/>
      <c r="DTL91" s="318"/>
      <c r="DTM91" s="318"/>
      <c r="DTN91" s="318"/>
      <c r="DTO91" s="318"/>
      <c r="DTP91" s="318"/>
      <c r="DTQ91" s="318"/>
      <c r="DTR91" s="318"/>
      <c r="DTS91" s="318"/>
      <c r="DTT91" s="318"/>
      <c r="DTU91" s="318"/>
      <c r="DTV91" s="318"/>
      <c r="DTW91" s="318"/>
      <c r="DTX91" s="318"/>
      <c r="DTY91" s="318"/>
      <c r="DTZ91" s="318"/>
      <c r="DUA91" s="318"/>
      <c r="DUB91" s="318"/>
      <c r="DUC91" s="318"/>
      <c r="DUD91" s="318"/>
      <c r="DUE91" s="318"/>
      <c r="DUF91" s="318"/>
      <c r="DUG91" s="318"/>
      <c r="DUH91" s="318"/>
      <c r="DUI91" s="318"/>
      <c r="DUJ91" s="318"/>
      <c r="DUK91" s="318"/>
      <c r="DUL91" s="318"/>
      <c r="DUM91" s="318"/>
      <c r="DUN91" s="318"/>
      <c r="DUO91" s="318"/>
      <c r="DUP91" s="318"/>
      <c r="DUQ91" s="318"/>
      <c r="DUR91" s="318"/>
      <c r="DUS91" s="318"/>
      <c r="DUT91" s="318"/>
      <c r="DUU91" s="318"/>
      <c r="DUV91" s="318"/>
      <c r="DUW91" s="318"/>
      <c r="DUX91" s="318"/>
      <c r="DUY91" s="318"/>
      <c r="DUZ91" s="318"/>
      <c r="DVA91" s="318"/>
      <c r="DVB91" s="318"/>
      <c r="DVC91" s="318"/>
      <c r="DVD91" s="318"/>
      <c r="DVE91" s="318"/>
      <c r="DVF91" s="318"/>
      <c r="DVG91" s="318"/>
      <c r="DVH91" s="318"/>
      <c r="DVI91" s="318"/>
      <c r="DVJ91" s="318"/>
      <c r="DVK91" s="318"/>
      <c r="DVL91" s="318"/>
      <c r="DVM91" s="318"/>
      <c r="DVN91" s="318"/>
      <c r="DVO91" s="318"/>
      <c r="DVP91" s="318"/>
      <c r="DVQ91" s="318"/>
      <c r="DVR91" s="318"/>
      <c r="DVS91" s="318"/>
      <c r="DVT91" s="318"/>
      <c r="DVU91" s="318"/>
      <c r="DVV91" s="318"/>
      <c r="DVW91" s="318"/>
      <c r="DVX91" s="318"/>
      <c r="DVY91" s="318"/>
      <c r="DVZ91" s="318"/>
      <c r="DWA91" s="318"/>
      <c r="DWB91" s="318"/>
      <c r="DWC91" s="318"/>
      <c r="DWD91" s="318"/>
      <c r="DWE91" s="318"/>
      <c r="DWF91" s="318"/>
      <c r="DWG91" s="318"/>
      <c r="DWH91" s="318"/>
      <c r="DWI91" s="318"/>
      <c r="DWJ91" s="318"/>
      <c r="DWK91" s="318"/>
      <c r="DWL91" s="318"/>
      <c r="DWM91" s="318"/>
      <c r="DWN91" s="318"/>
      <c r="DWO91" s="318"/>
      <c r="DWP91" s="318"/>
      <c r="DWQ91" s="318"/>
      <c r="DWR91" s="318"/>
      <c r="DWS91" s="318"/>
      <c r="DWT91" s="318"/>
      <c r="DWU91" s="318"/>
      <c r="DWV91" s="318"/>
      <c r="DWW91" s="318"/>
      <c r="DWX91" s="318"/>
      <c r="DWY91" s="318"/>
      <c r="DWZ91" s="318"/>
      <c r="DXA91" s="318"/>
      <c r="DXB91" s="318"/>
      <c r="DXC91" s="318"/>
      <c r="DXD91" s="318"/>
      <c r="DXE91" s="318"/>
      <c r="DXF91" s="318"/>
      <c r="DXG91" s="318"/>
      <c r="DXH91" s="318"/>
      <c r="DXI91" s="318"/>
      <c r="DXJ91" s="318"/>
      <c r="DXK91" s="318"/>
      <c r="DXL91" s="318"/>
      <c r="DXM91" s="318"/>
      <c r="DXN91" s="318"/>
      <c r="DXO91" s="318"/>
      <c r="DXP91" s="318"/>
      <c r="DXQ91" s="318"/>
      <c r="DXR91" s="318"/>
      <c r="DXS91" s="318"/>
      <c r="DXT91" s="318"/>
      <c r="DXU91" s="318"/>
      <c r="DXV91" s="318"/>
      <c r="DXW91" s="318"/>
      <c r="DXX91" s="318"/>
      <c r="DXY91" s="318"/>
      <c r="DXZ91" s="318"/>
      <c r="DYA91" s="318"/>
      <c r="DYB91" s="318"/>
      <c r="DYC91" s="318"/>
      <c r="DYD91" s="318"/>
      <c r="DYE91" s="318"/>
      <c r="DYF91" s="318"/>
      <c r="DYG91" s="318"/>
      <c r="DYH91" s="318"/>
      <c r="DYI91" s="318"/>
      <c r="DYJ91" s="318"/>
      <c r="DYK91" s="318"/>
      <c r="DYL91" s="318"/>
      <c r="DYM91" s="318"/>
      <c r="DYN91" s="318"/>
      <c r="DYO91" s="318"/>
      <c r="DYP91" s="318"/>
      <c r="DYQ91" s="318"/>
      <c r="DYR91" s="318"/>
      <c r="DYS91" s="318"/>
      <c r="DYT91" s="318"/>
      <c r="DYU91" s="318"/>
      <c r="DYV91" s="318"/>
      <c r="DYW91" s="318"/>
      <c r="DYX91" s="318"/>
      <c r="DYY91" s="318"/>
      <c r="DYZ91" s="318"/>
      <c r="DZA91" s="318"/>
      <c r="DZB91" s="318"/>
      <c r="DZC91" s="318"/>
      <c r="DZD91" s="318"/>
      <c r="DZE91" s="318"/>
      <c r="DZF91" s="318"/>
      <c r="DZG91" s="318"/>
      <c r="DZH91" s="318"/>
      <c r="DZI91" s="318"/>
      <c r="DZJ91" s="318"/>
      <c r="DZK91" s="318"/>
      <c r="DZL91" s="318"/>
      <c r="DZM91" s="318"/>
      <c r="DZN91" s="318"/>
      <c r="DZO91" s="318"/>
      <c r="DZP91" s="318"/>
      <c r="DZQ91" s="318"/>
      <c r="DZR91" s="318"/>
      <c r="DZS91" s="318"/>
      <c r="DZT91" s="318"/>
      <c r="DZU91" s="318"/>
      <c r="DZV91" s="318"/>
      <c r="DZW91" s="318"/>
      <c r="DZX91" s="318"/>
      <c r="DZY91" s="318"/>
      <c r="DZZ91" s="318"/>
      <c r="EAA91" s="318"/>
      <c r="EAB91" s="318"/>
      <c r="EAC91" s="318"/>
      <c r="EAD91" s="318"/>
      <c r="EAE91" s="318"/>
      <c r="EAF91" s="318"/>
      <c r="EAG91" s="318"/>
      <c r="EAH91" s="318"/>
      <c r="EAI91" s="318"/>
      <c r="EAJ91" s="318"/>
      <c r="EAK91" s="318"/>
      <c r="EAL91" s="318"/>
      <c r="EAM91" s="318"/>
      <c r="EAN91" s="318"/>
      <c r="EAO91" s="318"/>
      <c r="EAP91" s="318"/>
      <c r="EAQ91" s="318"/>
      <c r="EAR91" s="318"/>
      <c r="EAS91" s="318"/>
      <c r="EAT91" s="318"/>
      <c r="EAU91" s="318"/>
      <c r="EAV91" s="318"/>
      <c r="EAW91" s="318"/>
      <c r="EAX91" s="318"/>
      <c r="EAY91" s="318"/>
      <c r="EAZ91" s="318"/>
      <c r="EBA91" s="318"/>
      <c r="EBB91" s="318"/>
      <c r="EBC91" s="318"/>
      <c r="EBD91" s="318"/>
      <c r="EBE91" s="318"/>
      <c r="EBF91" s="318"/>
      <c r="EBG91" s="318"/>
      <c r="EBH91" s="318"/>
      <c r="EBI91" s="318"/>
      <c r="EBJ91" s="318"/>
      <c r="EBK91" s="318"/>
      <c r="EBL91" s="318"/>
      <c r="EBM91" s="318"/>
      <c r="EBN91" s="318"/>
      <c r="EBO91" s="318"/>
      <c r="EBP91" s="318"/>
      <c r="EBQ91" s="318"/>
      <c r="EBR91" s="318"/>
      <c r="EBS91" s="318"/>
      <c r="EBT91" s="318"/>
      <c r="EBU91" s="318"/>
      <c r="EBV91" s="318"/>
      <c r="EBW91" s="318"/>
      <c r="EBX91" s="318"/>
      <c r="EBY91" s="318"/>
      <c r="EBZ91" s="318"/>
      <c r="ECA91" s="318"/>
      <c r="ECB91" s="318"/>
      <c r="ECC91" s="318"/>
      <c r="ECD91" s="318"/>
      <c r="ECE91" s="318"/>
      <c r="ECF91" s="318"/>
      <c r="ECG91" s="318"/>
      <c r="ECH91" s="318"/>
      <c r="ECI91" s="318"/>
      <c r="ECJ91" s="318"/>
      <c r="ECK91" s="318"/>
      <c r="ECL91" s="318"/>
      <c r="ECM91" s="318"/>
      <c r="ECN91" s="318"/>
      <c r="ECO91" s="318"/>
      <c r="ECP91" s="318"/>
      <c r="ECQ91" s="318"/>
      <c r="ECR91" s="318"/>
      <c r="ECS91" s="318"/>
      <c r="ECT91" s="318"/>
      <c r="ECU91" s="318"/>
      <c r="ECV91" s="318"/>
      <c r="ECW91" s="318"/>
      <c r="ECX91" s="318"/>
      <c r="ECY91" s="318"/>
      <c r="ECZ91" s="318"/>
      <c r="EDA91" s="318"/>
      <c r="EDB91" s="318"/>
      <c r="EDC91" s="318"/>
      <c r="EDD91" s="318"/>
      <c r="EDE91" s="318"/>
      <c r="EDF91" s="318"/>
      <c r="EDG91" s="318"/>
      <c r="EDH91" s="318"/>
      <c r="EDI91" s="318"/>
      <c r="EDJ91" s="318"/>
      <c r="EDK91" s="318"/>
      <c r="EDL91" s="318"/>
      <c r="EDM91" s="318"/>
      <c r="EDN91" s="318"/>
      <c r="EDO91" s="318"/>
      <c r="EDP91" s="318"/>
      <c r="EDQ91" s="318"/>
      <c r="EDR91" s="318"/>
      <c r="EDS91" s="318"/>
      <c r="EDT91" s="318"/>
      <c r="EDU91" s="318"/>
      <c r="EDV91" s="318"/>
      <c r="EDW91" s="318"/>
      <c r="EDX91" s="318"/>
      <c r="EDY91" s="318"/>
      <c r="EDZ91" s="318"/>
      <c r="EEA91" s="318"/>
      <c r="EEB91" s="318"/>
      <c r="EEC91" s="318"/>
      <c r="EED91" s="318"/>
      <c r="EEE91" s="318"/>
      <c r="EEF91" s="318"/>
      <c r="EEG91" s="318"/>
      <c r="EEH91" s="318"/>
      <c r="EEI91" s="318"/>
      <c r="EEJ91" s="318"/>
      <c r="EEK91" s="318"/>
      <c r="EEL91" s="318"/>
      <c r="EEM91" s="318"/>
      <c r="EEN91" s="318"/>
      <c r="EEO91" s="318"/>
      <c r="EEP91" s="318"/>
      <c r="EEQ91" s="318"/>
      <c r="EER91" s="318"/>
      <c r="EES91" s="318"/>
      <c r="EET91" s="318"/>
      <c r="EEU91" s="318"/>
      <c r="EEV91" s="318"/>
      <c r="EEW91" s="318"/>
      <c r="EEX91" s="318"/>
      <c r="EEY91" s="318"/>
      <c r="EEZ91" s="318"/>
      <c r="EFA91" s="318"/>
      <c r="EFB91" s="318"/>
      <c r="EFC91" s="318"/>
      <c r="EFD91" s="318"/>
      <c r="EFE91" s="318"/>
      <c r="EFF91" s="318"/>
      <c r="EFG91" s="318"/>
      <c r="EFH91" s="318"/>
      <c r="EFI91" s="318"/>
      <c r="EFJ91" s="318"/>
      <c r="EFK91" s="318"/>
      <c r="EFL91" s="318"/>
      <c r="EFM91" s="318"/>
      <c r="EFN91" s="318"/>
      <c r="EFO91" s="318"/>
      <c r="EFP91" s="318"/>
      <c r="EFQ91" s="318"/>
      <c r="EFR91" s="318"/>
      <c r="EFS91" s="318"/>
      <c r="EFT91" s="318"/>
      <c r="EFU91" s="318"/>
      <c r="EFV91" s="318"/>
      <c r="EFW91" s="318"/>
      <c r="EFX91" s="318"/>
      <c r="EFY91" s="318"/>
      <c r="EFZ91" s="318"/>
      <c r="EGA91" s="318"/>
      <c r="EGB91" s="318"/>
      <c r="EGC91" s="318"/>
      <c r="EGD91" s="318"/>
      <c r="EGE91" s="318"/>
      <c r="EGF91" s="318"/>
      <c r="EGG91" s="318"/>
      <c r="EGH91" s="318"/>
      <c r="EGI91" s="318"/>
      <c r="EGJ91" s="318"/>
      <c r="EGK91" s="318"/>
      <c r="EGL91" s="318"/>
      <c r="EGM91" s="318"/>
      <c r="EGN91" s="318"/>
      <c r="EGO91" s="318"/>
      <c r="EGP91" s="318"/>
      <c r="EGQ91" s="318"/>
      <c r="EGR91" s="318"/>
      <c r="EGS91" s="318"/>
      <c r="EGT91" s="318"/>
      <c r="EGU91" s="318"/>
      <c r="EGV91" s="318"/>
      <c r="EGW91" s="318"/>
      <c r="EGX91" s="318"/>
      <c r="EGY91" s="318"/>
      <c r="EGZ91" s="318"/>
      <c r="EHA91" s="318"/>
      <c r="EHB91" s="318"/>
      <c r="EHC91" s="318"/>
      <c r="EHD91" s="318"/>
      <c r="EHE91" s="318"/>
      <c r="EHF91" s="318"/>
      <c r="EHG91" s="318"/>
      <c r="EHH91" s="318"/>
      <c r="EHI91" s="318"/>
      <c r="EHJ91" s="318"/>
      <c r="EHK91" s="318"/>
      <c r="EHL91" s="318"/>
      <c r="EHM91" s="318"/>
      <c r="EHN91" s="318"/>
      <c r="EHO91" s="318"/>
      <c r="EHP91" s="318"/>
      <c r="EHQ91" s="318"/>
      <c r="EHR91" s="318"/>
      <c r="EHS91" s="318"/>
      <c r="EHT91" s="318"/>
      <c r="EHU91" s="318"/>
      <c r="EHV91" s="318"/>
      <c r="EHW91" s="318"/>
      <c r="EHX91" s="318"/>
      <c r="EHY91" s="318"/>
      <c r="EHZ91" s="318"/>
      <c r="EIA91" s="318"/>
      <c r="EIB91" s="318"/>
      <c r="EIC91" s="318"/>
      <c r="EID91" s="318"/>
      <c r="EIE91" s="318"/>
      <c r="EIF91" s="318"/>
      <c r="EIG91" s="318"/>
      <c r="EIH91" s="318"/>
      <c r="EII91" s="318"/>
      <c r="EIJ91" s="318"/>
      <c r="EIK91" s="318"/>
      <c r="EIL91" s="318"/>
      <c r="EIM91" s="318"/>
      <c r="EIN91" s="318"/>
      <c r="EIO91" s="318"/>
      <c r="EIP91" s="318"/>
      <c r="EIQ91" s="318"/>
      <c r="EIR91" s="318"/>
      <c r="EIS91" s="318"/>
      <c r="EIT91" s="318"/>
      <c r="EIU91" s="318"/>
      <c r="EIV91" s="318"/>
      <c r="EIW91" s="318"/>
      <c r="EIX91" s="318"/>
      <c r="EIY91" s="318"/>
      <c r="EIZ91" s="318"/>
      <c r="EJA91" s="318"/>
      <c r="EJB91" s="318"/>
      <c r="EJC91" s="318"/>
      <c r="EJD91" s="318"/>
      <c r="EJE91" s="318"/>
      <c r="EJF91" s="318"/>
      <c r="EJG91" s="318"/>
      <c r="EJH91" s="318"/>
      <c r="EJI91" s="318"/>
      <c r="EJJ91" s="318"/>
      <c r="EJK91" s="318"/>
      <c r="EJL91" s="318"/>
      <c r="EJM91" s="318"/>
      <c r="EJN91" s="318"/>
      <c r="EJO91" s="318"/>
      <c r="EJP91" s="318"/>
      <c r="EJQ91" s="318"/>
      <c r="EJR91" s="318"/>
      <c r="EJS91" s="318"/>
      <c r="EJT91" s="318"/>
      <c r="EJU91" s="318"/>
      <c r="EJV91" s="318"/>
      <c r="EJW91" s="318"/>
      <c r="EJX91" s="318"/>
      <c r="EJY91" s="318"/>
      <c r="EJZ91" s="318"/>
      <c r="EKA91" s="318"/>
      <c r="EKB91" s="318"/>
      <c r="EKC91" s="318"/>
      <c r="EKD91" s="318"/>
      <c r="EKE91" s="318"/>
      <c r="EKF91" s="318"/>
      <c r="EKG91" s="318"/>
      <c r="EKH91" s="318"/>
      <c r="EKI91" s="318"/>
      <c r="EKJ91" s="318"/>
      <c r="EKK91" s="318"/>
      <c r="EKL91" s="318"/>
      <c r="EKM91" s="318"/>
      <c r="EKN91" s="318"/>
      <c r="EKO91" s="318"/>
      <c r="EKP91" s="318"/>
      <c r="EKQ91" s="318"/>
      <c r="EKR91" s="318"/>
      <c r="EKS91" s="318"/>
      <c r="EKT91" s="318"/>
      <c r="EKU91" s="318"/>
      <c r="EKV91" s="318"/>
      <c r="EKW91" s="318"/>
      <c r="EKX91" s="318"/>
      <c r="EKY91" s="318"/>
      <c r="EKZ91" s="318"/>
      <c r="ELA91" s="318"/>
      <c r="ELB91" s="318"/>
      <c r="ELC91" s="318"/>
      <c r="ELD91" s="318"/>
      <c r="ELE91" s="318"/>
      <c r="ELF91" s="318"/>
      <c r="ELG91" s="318"/>
      <c r="ELH91" s="318"/>
      <c r="ELI91" s="318"/>
      <c r="ELJ91" s="318"/>
      <c r="ELK91" s="318"/>
      <c r="ELL91" s="318"/>
      <c r="ELM91" s="318"/>
      <c r="ELN91" s="318"/>
      <c r="ELO91" s="318"/>
      <c r="ELP91" s="318"/>
      <c r="ELQ91" s="318"/>
      <c r="ELR91" s="318"/>
      <c r="ELS91" s="318"/>
      <c r="ELT91" s="318"/>
      <c r="ELU91" s="318"/>
      <c r="ELV91" s="318"/>
      <c r="ELW91" s="318"/>
      <c r="ELX91" s="318"/>
      <c r="ELY91" s="318"/>
      <c r="ELZ91" s="318"/>
      <c r="EMA91" s="318"/>
      <c r="EMB91" s="318"/>
      <c r="EMC91" s="318"/>
      <c r="EMD91" s="318"/>
      <c r="EME91" s="318"/>
      <c r="EMF91" s="318"/>
      <c r="EMG91" s="318"/>
      <c r="EMH91" s="318"/>
      <c r="EMI91" s="318"/>
      <c r="EMJ91" s="318"/>
      <c r="EMK91" s="318"/>
      <c r="EML91" s="318"/>
      <c r="EMM91" s="318"/>
      <c r="EMN91" s="318"/>
      <c r="EMO91" s="318"/>
      <c r="EMP91" s="318"/>
      <c r="EMQ91" s="318"/>
      <c r="EMR91" s="318"/>
      <c r="EMS91" s="318"/>
      <c r="EMT91" s="318"/>
      <c r="EMU91" s="318"/>
      <c r="EMV91" s="318"/>
      <c r="EMW91" s="318"/>
      <c r="EMX91" s="318"/>
      <c r="EMY91" s="318"/>
      <c r="EMZ91" s="318"/>
      <c r="ENA91" s="318"/>
      <c r="ENB91" s="318"/>
      <c r="ENC91" s="318"/>
      <c r="END91" s="318"/>
      <c r="ENE91" s="318"/>
      <c r="ENF91" s="318"/>
      <c r="ENG91" s="318"/>
      <c r="ENH91" s="318"/>
      <c r="ENI91" s="318"/>
      <c r="ENJ91" s="318"/>
      <c r="ENK91" s="318"/>
      <c r="ENL91" s="318"/>
      <c r="ENM91" s="318"/>
      <c r="ENN91" s="318"/>
      <c r="ENO91" s="318"/>
      <c r="ENP91" s="318"/>
      <c r="ENQ91" s="318"/>
      <c r="ENR91" s="318"/>
      <c r="ENS91" s="318"/>
      <c r="ENT91" s="318"/>
      <c r="ENU91" s="318"/>
      <c r="ENV91" s="318"/>
      <c r="ENW91" s="318"/>
      <c r="ENX91" s="318"/>
      <c r="ENY91" s="318"/>
      <c r="ENZ91" s="318"/>
      <c r="EOA91" s="318"/>
      <c r="EOB91" s="318"/>
      <c r="EOC91" s="318"/>
      <c r="EOD91" s="318"/>
      <c r="EOE91" s="318"/>
      <c r="EOF91" s="318"/>
      <c r="EOG91" s="318"/>
      <c r="EOH91" s="318"/>
      <c r="EOI91" s="318"/>
      <c r="EOJ91" s="318"/>
      <c r="EOK91" s="318"/>
      <c r="EOL91" s="318"/>
      <c r="EOM91" s="318"/>
      <c r="EON91" s="318"/>
      <c r="EOO91" s="318"/>
      <c r="EOP91" s="318"/>
      <c r="EOQ91" s="318"/>
      <c r="EOR91" s="318"/>
      <c r="EOS91" s="318"/>
      <c r="EOT91" s="318"/>
      <c r="EOU91" s="318"/>
      <c r="EOV91" s="318"/>
      <c r="EOW91" s="318"/>
      <c r="EOX91" s="318"/>
      <c r="EOY91" s="318"/>
      <c r="EOZ91" s="318"/>
      <c r="EPA91" s="318"/>
      <c r="EPB91" s="318"/>
      <c r="EPC91" s="318"/>
      <c r="EPD91" s="318"/>
      <c r="EPE91" s="318"/>
      <c r="EPF91" s="318"/>
      <c r="EPG91" s="318"/>
      <c r="EPH91" s="318"/>
      <c r="EPI91" s="318"/>
      <c r="EPJ91" s="318"/>
      <c r="EPK91" s="318"/>
      <c r="EPL91" s="318"/>
      <c r="EPM91" s="318"/>
      <c r="EPN91" s="318"/>
      <c r="EPO91" s="318"/>
      <c r="EPP91" s="318"/>
      <c r="EPQ91" s="318"/>
      <c r="EPR91" s="318"/>
      <c r="EPS91" s="318"/>
      <c r="EPT91" s="318"/>
      <c r="EPU91" s="318"/>
      <c r="EPV91" s="318"/>
      <c r="EPW91" s="318"/>
      <c r="EPX91" s="318"/>
      <c r="EPY91" s="318"/>
      <c r="EPZ91" s="318"/>
      <c r="EQA91" s="318"/>
      <c r="EQB91" s="318"/>
      <c r="EQC91" s="318"/>
      <c r="EQD91" s="318"/>
      <c r="EQE91" s="318"/>
      <c r="EQF91" s="318"/>
      <c r="EQG91" s="318"/>
      <c r="EQH91" s="318"/>
      <c r="EQI91" s="318"/>
      <c r="EQJ91" s="318"/>
      <c r="EQK91" s="318"/>
      <c r="EQL91" s="318"/>
      <c r="EQM91" s="318"/>
      <c r="EQN91" s="318"/>
      <c r="EQO91" s="318"/>
      <c r="EQP91" s="318"/>
      <c r="EQQ91" s="318"/>
      <c r="EQR91" s="318"/>
      <c r="EQS91" s="318"/>
      <c r="EQT91" s="318"/>
      <c r="EQU91" s="318"/>
      <c r="EQV91" s="318"/>
      <c r="EQW91" s="318"/>
      <c r="EQX91" s="318"/>
      <c r="EQY91" s="318"/>
      <c r="EQZ91" s="318"/>
      <c r="ERA91" s="318"/>
      <c r="ERB91" s="318"/>
      <c r="ERC91" s="318"/>
      <c r="ERD91" s="318"/>
      <c r="ERE91" s="318"/>
      <c r="ERF91" s="318"/>
      <c r="ERG91" s="318"/>
      <c r="ERH91" s="318"/>
      <c r="ERI91" s="318"/>
      <c r="ERJ91" s="318"/>
      <c r="ERK91" s="318"/>
      <c r="ERL91" s="318"/>
      <c r="ERM91" s="318"/>
      <c r="ERN91" s="318"/>
      <c r="ERO91" s="318"/>
      <c r="ERP91" s="318"/>
      <c r="ERQ91" s="318"/>
      <c r="ERR91" s="318"/>
      <c r="ERS91" s="318"/>
      <c r="ERT91" s="318"/>
      <c r="ERU91" s="318"/>
      <c r="ERV91" s="318"/>
      <c r="ERW91" s="318"/>
      <c r="ERX91" s="318"/>
      <c r="ERY91" s="318"/>
      <c r="ERZ91" s="318"/>
      <c r="ESA91" s="318"/>
      <c r="ESB91" s="318"/>
      <c r="ESC91" s="318"/>
      <c r="ESD91" s="318"/>
      <c r="ESE91" s="318"/>
      <c r="ESF91" s="318"/>
      <c r="ESG91" s="318"/>
      <c r="ESH91" s="318"/>
      <c r="ESI91" s="318"/>
      <c r="ESJ91" s="318"/>
      <c r="ESK91" s="318"/>
      <c r="ESL91" s="318"/>
      <c r="ESM91" s="318"/>
      <c r="ESN91" s="318"/>
      <c r="ESO91" s="318"/>
      <c r="ESP91" s="318"/>
      <c r="ESQ91" s="318"/>
      <c r="ESR91" s="318"/>
      <c r="ESS91" s="318"/>
      <c r="EST91" s="318"/>
      <c r="ESU91" s="318"/>
      <c r="ESV91" s="318"/>
      <c r="ESW91" s="318"/>
      <c r="ESX91" s="318"/>
      <c r="ESY91" s="318"/>
      <c r="ESZ91" s="318"/>
      <c r="ETA91" s="318"/>
      <c r="ETB91" s="318"/>
      <c r="ETC91" s="318"/>
      <c r="ETD91" s="318"/>
      <c r="ETE91" s="318"/>
      <c r="ETF91" s="318"/>
      <c r="ETG91" s="318"/>
      <c r="ETH91" s="318"/>
      <c r="ETI91" s="318"/>
      <c r="ETJ91" s="318"/>
      <c r="ETK91" s="318"/>
      <c r="ETL91" s="318"/>
      <c r="ETM91" s="318"/>
      <c r="ETN91" s="318"/>
      <c r="ETO91" s="318"/>
      <c r="ETP91" s="318"/>
      <c r="ETQ91" s="318"/>
      <c r="ETR91" s="318"/>
      <c r="ETS91" s="318"/>
      <c r="ETT91" s="318"/>
      <c r="ETU91" s="318"/>
      <c r="ETV91" s="318"/>
      <c r="ETW91" s="318"/>
      <c r="ETX91" s="318"/>
      <c r="ETY91" s="318"/>
      <c r="ETZ91" s="318"/>
      <c r="EUA91" s="318"/>
      <c r="EUB91" s="318"/>
      <c r="EUC91" s="318"/>
      <c r="EUD91" s="318"/>
      <c r="EUE91" s="318"/>
      <c r="EUF91" s="318"/>
      <c r="EUG91" s="318"/>
      <c r="EUH91" s="318"/>
      <c r="EUI91" s="318"/>
      <c r="EUJ91" s="318"/>
      <c r="EUK91" s="318"/>
      <c r="EUL91" s="318"/>
      <c r="EUM91" s="318"/>
      <c r="EUN91" s="318"/>
      <c r="EUO91" s="318"/>
      <c r="EUP91" s="318"/>
      <c r="EUQ91" s="318"/>
      <c r="EUR91" s="318"/>
      <c r="EUS91" s="318"/>
      <c r="EUT91" s="318"/>
      <c r="EUU91" s="318"/>
      <c r="EUV91" s="318"/>
      <c r="EUW91" s="318"/>
      <c r="EUX91" s="318"/>
      <c r="EUY91" s="318"/>
      <c r="EUZ91" s="318"/>
      <c r="EVA91" s="318"/>
      <c r="EVB91" s="318"/>
      <c r="EVC91" s="318"/>
      <c r="EVD91" s="318"/>
      <c r="EVE91" s="318"/>
      <c r="EVF91" s="318"/>
      <c r="EVG91" s="318"/>
      <c r="EVH91" s="318"/>
      <c r="EVI91" s="318"/>
      <c r="EVJ91" s="318"/>
      <c r="EVK91" s="318"/>
      <c r="EVL91" s="318"/>
      <c r="EVM91" s="318"/>
      <c r="EVN91" s="318"/>
      <c r="EVO91" s="318"/>
      <c r="EVP91" s="318"/>
      <c r="EVQ91" s="318"/>
      <c r="EVR91" s="318"/>
      <c r="EVS91" s="318"/>
      <c r="EVT91" s="318"/>
      <c r="EVU91" s="318"/>
      <c r="EVV91" s="318"/>
      <c r="EVW91" s="318"/>
      <c r="EVX91" s="318"/>
      <c r="EVY91" s="318"/>
      <c r="EVZ91" s="318"/>
      <c r="EWA91" s="318"/>
      <c r="EWB91" s="318"/>
      <c r="EWC91" s="318"/>
      <c r="EWD91" s="318"/>
      <c r="EWE91" s="318"/>
      <c r="EWF91" s="318"/>
      <c r="EWG91" s="318"/>
      <c r="EWH91" s="318"/>
      <c r="EWI91" s="318"/>
      <c r="EWJ91" s="318"/>
      <c r="EWK91" s="318"/>
      <c r="EWL91" s="318"/>
      <c r="EWM91" s="318"/>
      <c r="EWN91" s="318"/>
      <c r="EWO91" s="318"/>
      <c r="EWP91" s="318"/>
      <c r="EWQ91" s="318"/>
      <c r="EWR91" s="318"/>
      <c r="EWS91" s="318"/>
      <c r="EWT91" s="318"/>
      <c r="EWU91" s="318"/>
      <c r="EWV91" s="318"/>
      <c r="EWW91" s="318"/>
      <c r="EWX91" s="318"/>
      <c r="EWY91" s="318"/>
      <c r="EWZ91" s="318"/>
      <c r="EXA91" s="318"/>
      <c r="EXB91" s="318"/>
      <c r="EXC91" s="318"/>
      <c r="EXD91" s="318"/>
      <c r="EXE91" s="318"/>
      <c r="EXF91" s="318"/>
      <c r="EXG91" s="318"/>
      <c r="EXH91" s="318"/>
      <c r="EXI91" s="318"/>
      <c r="EXJ91" s="318"/>
      <c r="EXK91" s="318"/>
      <c r="EXL91" s="318"/>
      <c r="EXM91" s="318"/>
      <c r="EXN91" s="318"/>
      <c r="EXO91" s="318"/>
      <c r="EXP91" s="318"/>
      <c r="EXQ91" s="318"/>
      <c r="EXR91" s="318"/>
      <c r="EXS91" s="318"/>
      <c r="EXT91" s="318"/>
      <c r="EXU91" s="318"/>
      <c r="EXV91" s="318"/>
      <c r="EXW91" s="318"/>
      <c r="EXX91" s="318"/>
      <c r="EXY91" s="318"/>
      <c r="EXZ91" s="318"/>
      <c r="EYA91" s="318"/>
      <c r="EYB91" s="318"/>
      <c r="EYC91" s="318"/>
      <c r="EYD91" s="318"/>
      <c r="EYE91" s="318"/>
      <c r="EYF91" s="318"/>
      <c r="EYG91" s="318"/>
      <c r="EYH91" s="318"/>
      <c r="EYI91" s="318"/>
      <c r="EYJ91" s="318"/>
      <c r="EYK91" s="318"/>
      <c r="EYL91" s="318"/>
      <c r="EYM91" s="318"/>
      <c r="EYN91" s="318"/>
      <c r="EYO91" s="318"/>
      <c r="EYP91" s="318"/>
      <c r="EYQ91" s="318"/>
      <c r="EYR91" s="318"/>
      <c r="EYS91" s="318"/>
      <c r="EYT91" s="318"/>
      <c r="EYU91" s="318"/>
      <c r="EYV91" s="318"/>
      <c r="EYW91" s="318"/>
      <c r="EYX91" s="318"/>
      <c r="EYY91" s="318"/>
      <c r="EYZ91" s="318"/>
      <c r="EZA91" s="318"/>
      <c r="EZB91" s="318"/>
      <c r="EZC91" s="318"/>
      <c r="EZD91" s="318"/>
      <c r="EZE91" s="318"/>
      <c r="EZF91" s="318"/>
      <c r="EZG91" s="318"/>
      <c r="EZH91" s="318"/>
      <c r="EZI91" s="318"/>
      <c r="EZJ91" s="318"/>
      <c r="EZK91" s="318"/>
      <c r="EZL91" s="318"/>
      <c r="EZM91" s="318"/>
      <c r="EZN91" s="318"/>
      <c r="EZO91" s="318"/>
      <c r="EZP91" s="318"/>
      <c r="EZQ91" s="318"/>
      <c r="EZR91" s="318"/>
      <c r="EZS91" s="318"/>
      <c r="EZT91" s="318"/>
      <c r="EZU91" s="318"/>
      <c r="EZV91" s="318"/>
      <c r="EZW91" s="318"/>
      <c r="EZX91" s="318"/>
      <c r="EZY91" s="318"/>
      <c r="EZZ91" s="318"/>
      <c r="FAA91" s="318"/>
      <c r="FAB91" s="318"/>
      <c r="FAC91" s="318"/>
      <c r="FAD91" s="318"/>
      <c r="FAE91" s="318"/>
      <c r="FAF91" s="318"/>
      <c r="FAG91" s="318"/>
      <c r="FAH91" s="318"/>
      <c r="FAI91" s="318"/>
      <c r="FAJ91" s="318"/>
      <c r="FAK91" s="318"/>
      <c r="FAL91" s="318"/>
      <c r="FAM91" s="318"/>
      <c r="FAN91" s="318"/>
      <c r="FAO91" s="318"/>
      <c r="FAP91" s="318"/>
      <c r="FAQ91" s="318"/>
      <c r="FAR91" s="318"/>
      <c r="FAS91" s="318"/>
      <c r="FAT91" s="318"/>
      <c r="FAU91" s="318"/>
      <c r="FAV91" s="318"/>
      <c r="FAW91" s="318"/>
      <c r="FAX91" s="318"/>
      <c r="FAY91" s="318"/>
      <c r="FAZ91" s="318"/>
      <c r="FBA91" s="318"/>
      <c r="FBB91" s="318"/>
      <c r="FBC91" s="318"/>
      <c r="FBD91" s="318"/>
      <c r="FBE91" s="318"/>
      <c r="FBF91" s="318"/>
      <c r="FBG91" s="318"/>
      <c r="FBH91" s="318"/>
      <c r="FBI91" s="318"/>
      <c r="FBJ91" s="318"/>
      <c r="FBK91" s="318"/>
      <c r="FBL91" s="318"/>
      <c r="FBM91" s="318"/>
      <c r="FBN91" s="318"/>
      <c r="FBO91" s="318"/>
      <c r="FBP91" s="318"/>
      <c r="FBQ91" s="318"/>
      <c r="FBR91" s="318"/>
      <c r="FBS91" s="318"/>
      <c r="FBT91" s="318"/>
      <c r="FBU91" s="318"/>
      <c r="FBV91" s="318"/>
      <c r="FBW91" s="318"/>
      <c r="FBX91" s="318"/>
      <c r="FBY91" s="318"/>
      <c r="FBZ91" s="318"/>
      <c r="FCA91" s="318"/>
      <c r="FCB91" s="318"/>
      <c r="FCC91" s="318"/>
      <c r="FCD91" s="318"/>
      <c r="FCE91" s="318"/>
      <c r="FCF91" s="318"/>
      <c r="FCG91" s="318"/>
      <c r="FCH91" s="318"/>
      <c r="FCI91" s="318"/>
      <c r="FCJ91" s="318"/>
      <c r="FCK91" s="318"/>
      <c r="FCL91" s="318"/>
      <c r="FCM91" s="318"/>
      <c r="FCN91" s="318"/>
      <c r="FCO91" s="318"/>
      <c r="FCP91" s="318"/>
      <c r="FCQ91" s="318"/>
      <c r="FCR91" s="318"/>
      <c r="FCS91" s="318"/>
      <c r="FCT91" s="318"/>
      <c r="FCU91" s="318"/>
      <c r="FCV91" s="318"/>
      <c r="FCW91" s="318"/>
      <c r="FCX91" s="318"/>
      <c r="FCY91" s="318"/>
      <c r="FCZ91" s="318"/>
      <c r="FDA91" s="318"/>
      <c r="FDB91" s="318"/>
      <c r="FDC91" s="318"/>
      <c r="FDD91" s="318"/>
      <c r="FDE91" s="318"/>
      <c r="FDF91" s="318"/>
      <c r="FDG91" s="318"/>
      <c r="FDH91" s="318"/>
      <c r="FDI91" s="318"/>
      <c r="FDJ91" s="318"/>
      <c r="FDK91" s="318"/>
      <c r="FDL91" s="318"/>
      <c r="FDM91" s="318"/>
      <c r="FDN91" s="318"/>
      <c r="FDO91" s="318"/>
      <c r="FDP91" s="318"/>
      <c r="FDQ91" s="318"/>
      <c r="FDR91" s="318"/>
      <c r="FDS91" s="318"/>
      <c r="FDT91" s="318"/>
      <c r="FDU91" s="318"/>
      <c r="FDV91" s="318"/>
      <c r="FDW91" s="318"/>
      <c r="FDX91" s="318"/>
      <c r="FDY91" s="318"/>
      <c r="FDZ91" s="318"/>
      <c r="FEA91" s="318"/>
      <c r="FEB91" s="318"/>
      <c r="FEC91" s="318"/>
      <c r="FED91" s="318"/>
      <c r="FEE91" s="318"/>
      <c r="FEF91" s="318"/>
      <c r="FEG91" s="318"/>
      <c r="FEH91" s="318"/>
      <c r="FEI91" s="318"/>
      <c r="FEJ91" s="318"/>
      <c r="FEK91" s="318"/>
      <c r="FEL91" s="318"/>
      <c r="FEM91" s="318"/>
      <c r="FEN91" s="318"/>
      <c r="FEO91" s="318"/>
      <c r="FEP91" s="318"/>
      <c r="FEQ91" s="318"/>
      <c r="FER91" s="318"/>
      <c r="FES91" s="318"/>
      <c r="FET91" s="318"/>
      <c r="FEU91" s="318"/>
      <c r="FEV91" s="318"/>
      <c r="FEW91" s="318"/>
      <c r="FEX91" s="318"/>
      <c r="FEY91" s="318"/>
      <c r="FEZ91" s="318"/>
      <c r="FFA91" s="318"/>
      <c r="FFB91" s="318"/>
      <c r="FFC91" s="318"/>
      <c r="FFD91" s="318"/>
      <c r="FFE91" s="318"/>
      <c r="FFF91" s="318"/>
      <c r="FFG91" s="318"/>
      <c r="FFH91" s="318"/>
      <c r="FFI91" s="318"/>
      <c r="FFJ91" s="318"/>
      <c r="FFK91" s="318"/>
      <c r="FFL91" s="318"/>
      <c r="FFM91" s="318"/>
      <c r="FFN91" s="318"/>
      <c r="FFO91" s="318"/>
      <c r="FFP91" s="318"/>
      <c r="FFQ91" s="318"/>
      <c r="FFR91" s="318"/>
      <c r="FFS91" s="318"/>
      <c r="FFT91" s="318"/>
      <c r="FFU91" s="318"/>
      <c r="FFV91" s="318"/>
      <c r="FFW91" s="318"/>
      <c r="FFX91" s="318"/>
      <c r="FFY91" s="318"/>
      <c r="FFZ91" s="318"/>
      <c r="FGA91" s="318"/>
      <c r="FGB91" s="318"/>
      <c r="FGC91" s="318"/>
      <c r="FGD91" s="318"/>
      <c r="FGE91" s="318"/>
      <c r="FGF91" s="318"/>
      <c r="FGG91" s="318"/>
      <c r="FGH91" s="318"/>
      <c r="FGI91" s="318"/>
      <c r="FGJ91" s="318"/>
      <c r="FGK91" s="318"/>
      <c r="FGL91" s="318"/>
      <c r="FGM91" s="318"/>
      <c r="FGN91" s="318"/>
      <c r="FGO91" s="318"/>
      <c r="FGP91" s="318"/>
      <c r="FGQ91" s="318"/>
      <c r="FGR91" s="318"/>
      <c r="FGS91" s="318"/>
      <c r="FGT91" s="318"/>
      <c r="FGU91" s="318"/>
      <c r="FGV91" s="318"/>
      <c r="FGW91" s="318"/>
      <c r="FGX91" s="318"/>
      <c r="FGY91" s="318"/>
      <c r="FGZ91" s="318"/>
      <c r="FHA91" s="318"/>
      <c r="FHB91" s="318"/>
      <c r="FHC91" s="318"/>
      <c r="FHD91" s="318"/>
      <c r="FHE91" s="318"/>
      <c r="FHF91" s="318"/>
      <c r="FHG91" s="318"/>
      <c r="FHH91" s="318"/>
      <c r="FHI91" s="318"/>
      <c r="FHJ91" s="318"/>
      <c r="FHK91" s="318"/>
      <c r="FHL91" s="318"/>
      <c r="FHM91" s="318"/>
      <c r="FHN91" s="318"/>
      <c r="FHO91" s="318"/>
      <c r="FHP91" s="318"/>
      <c r="FHQ91" s="318"/>
      <c r="FHR91" s="318"/>
      <c r="FHS91" s="318"/>
      <c r="FHT91" s="318"/>
      <c r="FHU91" s="318"/>
      <c r="FHV91" s="318"/>
      <c r="FHW91" s="318"/>
      <c r="FHX91" s="318"/>
      <c r="FHY91" s="318"/>
      <c r="FHZ91" s="318"/>
      <c r="FIA91" s="318"/>
      <c r="FIB91" s="318"/>
      <c r="FIC91" s="318"/>
      <c r="FID91" s="318"/>
      <c r="FIE91" s="318"/>
      <c r="FIF91" s="318"/>
      <c r="FIG91" s="318"/>
      <c r="FIH91" s="318"/>
      <c r="FII91" s="318"/>
      <c r="FIJ91" s="318"/>
      <c r="FIK91" s="318"/>
      <c r="FIL91" s="318"/>
      <c r="FIM91" s="318"/>
      <c r="FIN91" s="318"/>
      <c r="FIO91" s="318"/>
      <c r="FIP91" s="318"/>
      <c r="FIQ91" s="318"/>
      <c r="FIR91" s="318"/>
      <c r="FIS91" s="318"/>
      <c r="FIT91" s="318"/>
      <c r="FIU91" s="318"/>
      <c r="FIV91" s="318"/>
      <c r="FIW91" s="318"/>
      <c r="FIX91" s="318"/>
      <c r="FIY91" s="318"/>
      <c r="FIZ91" s="318"/>
      <c r="FJA91" s="318"/>
      <c r="FJB91" s="318"/>
      <c r="FJC91" s="318"/>
      <c r="FJD91" s="318"/>
      <c r="FJE91" s="318"/>
      <c r="FJF91" s="318"/>
      <c r="FJG91" s="318"/>
      <c r="FJH91" s="318"/>
      <c r="FJI91" s="318"/>
      <c r="FJJ91" s="318"/>
      <c r="FJK91" s="318"/>
      <c r="FJL91" s="318"/>
      <c r="FJM91" s="318"/>
      <c r="FJN91" s="318"/>
      <c r="FJO91" s="318"/>
      <c r="FJP91" s="318"/>
      <c r="FJQ91" s="318"/>
      <c r="FJR91" s="318"/>
      <c r="FJS91" s="318"/>
      <c r="FJT91" s="318"/>
      <c r="FJU91" s="318"/>
      <c r="FJV91" s="318"/>
      <c r="FJW91" s="318"/>
      <c r="FJX91" s="318"/>
      <c r="FJY91" s="318"/>
      <c r="FJZ91" s="318"/>
      <c r="FKA91" s="318"/>
      <c r="FKB91" s="318"/>
      <c r="FKC91" s="318"/>
      <c r="FKD91" s="318"/>
      <c r="FKE91" s="318"/>
      <c r="FKF91" s="318"/>
      <c r="FKG91" s="318"/>
      <c r="FKH91" s="318"/>
      <c r="FKI91" s="318"/>
      <c r="FKJ91" s="318"/>
      <c r="FKK91" s="318"/>
      <c r="FKL91" s="318"/>
      <c r="FKM91" s="318"/>
      <c r="FKN91" s="318"/>
      <c r="FKO91" s="318"/>
      <c r="FKP91" s="318"/>
      <c r="FKQ91" s="318"/>
      <c r="FKR91" s="318"/>
      <c r="FKS91" s="318"/>
      <c r="FKT91" s="318"/>
      <c r="FKU91" s="318"/>
      <c r="FKV91" s="318"/>
      <c r="FKW91" s="318"/>
      <c r="FKX91" s="318"/>
      <c r="FKY91" s="318"/>
      <c r="FKZ91" s="318"/>
      <c r="FLA91" s="318"/>
      <c r="FLB91" s="318"/>
      <c r="FLC91" s="318"/>
      <c r="FLD91" s="318"/>
      <c r="FLE91" s="318"/>
      <c r="FLF91" s="318"/>
      <c r="FLG91" s="318"/>
      <c r="FLH91" s="318"/>
      <c r="FLI91" s="318"/>
      <c r="FLJ91" s="318"/>
      <c r="FLK91" s="318"/>
      <c r="FLL91" s="318"/>
      <c r="FLM91" s="318"/>
      <c r="FLN91" s="318"/>
      <c r="FLO91" s="318"/>
      <c r="FLP91" s="318"/>
      <c r="FLQ91" s="318"/>
      <c r="FLR91" s="318"/>
      <c r="FLS91" s="318"/>
      <c r="FLT91" s="318"/>
      <c r="FLU91" s="318"/>
      <c r="FLV91" s="318"/>
      <c r="FLW91" s="318"/>
      <c r="FLX91" s="318"/>
      <c r="FLY91" s="318"/>
      <c r="FLZ91" s="318"/>
      <c r="FMA91" s="318"/>
      <c r="FMB91" s="318"/>
      <c r="FMC91" s="318"/>
      <c r="FMD91" s="318"/>
      <c r="FME91" s="318"/>
      <c r="FMF91" s="318"/>
      <c r="FMG91" s="318"/>
      <c r="FMH91" s="318"/>
      <c r="FMI91" s="318"/>
      <c r="FMJ91" s="318"/>
      <c r="FMK91" s="318"/>
      <c r="FML91" s="318"/>
      <c r="FMM91" s="318"/>
      <c r="FMN91" s="318"/>
      <c r="FMO91" s="318"/>
      <c r="FMP91" s="318"/>
      <c r="FMQ91" s="318"/>
      <c r="FMR91" s="318"/>
      <c r="FMS91" s="318"/>
      <c r="FMT91" s="318"/>
      <c r="FMU91" s="318"/>
      <c r="FMV91" s="318"/>
      <c r="FMW91" s="318"/>
      <c r="FMX91" s="318"/>
      <c r="FMY91" s="318"/>
      <c r="FMZ91" s="318"/>
      <c r="FNA91" s="318"/>
      <c r="FNB91" s="318"/>
      <c r="FNC91" s="318"/>
      <c r="FND91" s="318"/>
      <c r="FNE91" s="318"/>
      <c r="FNF91" s="318"/>
      <c r="FNG91" s="318"/>
      <c r="FNH91" s="318"/>
      <c r="FNI91" s="318"/>
      <c r="FNJ91" s="318"/>
      <c r="FNK91" s="318"/>
      <c r="FNL91" s="318"/>
      <c r="FNM91" s="318"/>
      <c r="FNN91" s="318"/>
      <c r="FNO91" s="318"/>
      <c r="FNP91" s="318"/>
      <c r="FNQ91" s="318"/>
      <c r="FNR91" s="318"/>
      <c r="FNS91" s="318"/>
      <c r="FNT91" s="318"/>
      <c r="FNU91" s="318"/>
      <c r="FNV91" s="318"/>
      <c r="FNW91" s="318"/>
      <c r="FNX91" s="318"/>
      <c r="FNY91" s="318"/>
      <c r="FNZ91" s="318"/>
      <c r="FOA91" s="318"/>
      <c r="FOB91" s="318"/>
      <c r="FOC91" s="318"/>
      <c r="FOD91" s="318"/>
      <c r="FOE91" s="318"/>
      <c r="FOF91" s="318"/>
      <c r="FOG91" s="318"/>
      <c r="FOH91" s="318"/>
      <c r="FOI91" s="318"/>
      <c r="FOJ91" s="318"/>
      <c r="FOK91" s="318"/>
      <c r="FOL91" s="318"/>
      <c r="FOM91" s="318"/>
      <c r="FON91" s="318"/>
      <c r="FOO91" s="318"/>
      <c r="FOP91" s="318"/>
      <c r="FOQ91" s="318"/>
      <c r="FOR91" s="318"/>
      <c r="FOS91" s="318"/>
      <c r="FOT91" s="318"/>
      <c r="FOU91" s="318"/>
      <c r="FOV91" s="318"/>
      <c r="FOW91" s="318"/>
      <c r="FOX91" s="318"/>
      <c r="FOY91" s="318"/>
      <c r="FOZ91" s="318"/>
      <c r="FPA91" s="318"/>
      <c r="FPB91" s="318"/>
      <c r="FPC91" s="318"/>
      <c r="FPD91" s="318"/>
      <c r="FPE91" s="318"/>
      <c r="FPF91" s="318"/>
      <c r="FPG91" s="318"/>
      <c r="FPH91" s="318"/>
      <c r="FPI91" s="318"/>
      <c r="FPJ91" s="318"/>
      <c r="FPK91" s="318"/>
      <c r="FPL91" s="318"/>
      <c r="FPM91" s="318"/>
      <c r="FPN91" s="318"/>
      <c r="FPO91" s="318"/>
      <c r="FPP91" s="318"/>
      <c r="FPQ91" s="318"/>
      <c r="FPR91" s="318"/>
      <c r="FPS91" s="318"/>
      <c r="FPT91" s="318"/>
      <c r="FPU91" s="318"/>
      <c r="FPV91" s="318"/>
      <c r="FPW91" s="318"/>
      <c r="FPX91" s="318"/>
      <c r="FPY91" s="318"/>
      <c r="FPZ91" s="318"/>
      <c r="FQA91" s="318"/>
      <c r="FQB91" s="318"/>
      <c r="FQC91" s="318"/>
      <c r="FQD91" s="318"/>
      <c r="FQE91" s="318"/>
      <c r="FQF91" s="318"/>
      <c r="FQG91" s="318"/>
      <c r="FQH91" s="318"/>
      <c r="FQI91" s="318"/>
      <c r="FQJ91" s="318"/>
      <c r="FQK91" s="318"/>
      <c r="FQL91" s="318"/>
      <c r="FQM91" s="318"/>
      <c r="FQN91" s="318"/>
      <c r="FQO91" s="318"/>
      <c r="FQP91" s="318"/>
      <c r="FQQ91" s="318"/>
      <c r="FQR91" s="318"/>
      <c r="FQS91" s="318"/>
      <c r="FQT91" s="318"/>
      <c r="FQU91" s="318"/>
      <c r="FQV91" s="318"/>
      <c r="FQW91" s="318"/>
      <c r="FQX91" s="318"/>
      <c r="FQY91" s="318"/>
      <c r="FQZ91" s="318"/>
      <c r="FRA91" s="318"/>
      <c r="FRB91" s="318"/>
      <c r="FRC91" s="318"/>
      <c r="FRD91" s="318"/>
      <c r="FRE91" s="318"/>
      <c r="FRF91" s="318"/>
      <c r="FRG91" s="318"/>
      <c r="FRH91" s="318"/>
      <c r="FRI91" s="318"/>
      <c r="FRJ91" s="318"/>
      <c r="FRK91" s="318"/>
      <c r="FRL91" s="318"/>
      <c r="FRM91" s="318"/>
      <c r="FRN91" s="318"/>
      <c r="FRO91" s="318"/>
      <c r="FRP91" s="318"/>
      <c r="FRQ91" s="318"/>
      <c r="FRR91" s="318"/>
      <c r="FRS91" s="318"/>
      <c r="FRT91" s="318"/>
      <c r="FRU91" s="318"/>
      <c r="FRV91" s="318"/>
      <c r="FRW91" s="318"/>
      <c r="FRX91" s="318"/>
      <c r="FRY91" s="318"/>
      <c r="FRZ91" s="318"/>
      <c r="FSA91" s="318"/>
      <c r="FSB91" s="318"/>
      <c r="FSC91" s="318"/>
      <c r="FSD91" s="318"/>
      <c r="FSE91" s="318"/>
      <c r="FSF91" s="318"/>
      <c r="FSG91" s="318"/>
      <c r="FSH91" s="318"/>
      <c r="FSI91" s="318"/>
      <c r="FSJ91" s="318"/>
      <c r="FSK91" s="318"/>
      <c r="FSL91" s="318"/>
      <c r="FSM91" s="318"/>
      <c r="FSN91" s="318"/>
      <c r="FSO91" s="318"/>
      <c r="FSP91" s="318"/>
      <c r="FSQ91" s="318"/>
      <c r="FSR91" s="318"/>
      <c r="FSS91" s="318"/>
      <c r="FST91" s="318"/>
      <c r="FSU91" s="318"/>
      <c r="FSV91" s="318"/>
      <c r="FSW91" s="318"/>
      <c r="FSX91" s="318"/>
      <c r="FSY91" s="318"/>
      <c r="FSZ91" s="318"/>
      <c r="FTA91" s="318"/>
      <c r="FTB91" s="318"/>
      <c r="FTC91" s="318"/>
      <c r="FTD91" s="318"/>
      <c r="FTE91" s="318"/>
      <c r="FTF91" s="318"/>
      <c r="FTG91" s="318"/>
      <c r="FTH91" s="318"/>
      <c r="FTI91" s="318"/>
      <c r="FTJ91" s="318"/>
      <c r="FTK91" s="318"/>
      <c r="FTL91" s="318"/>
      <c r="FTM91" s="318"/>
      <c r="FTN91" s="318"/>
      <c r="FTO91" s="318"/>
      <c r="FTP91" s="318"/>
      <c r="FTQ91" s="318"/>
      <c r="FTR91" s="318"/>
      <c r="FTS91" s="318"/>
      <c r="FTT91" s="318"/>
      <c r="FTU91" s="318"/>
      <c r="FTV91" s="318"/>
      <c r="FTW91" s="318"/>
      <c r="FTX91" s="318"/>
      <c r="FTY91" s="318"/>
      <c r="FTZ91" s="318"/>
      <c r="FUA91" s="318"/>
      <c r="FUB91" s="318"/>
      <c r="FUC91" s="318"/>
      <c r="FUD91" s="318"/>
      <c r="FUE91" s="318"/>
      <c r="FUF91" s="318"/>
      <c r="FUG91" s="318"/>
      <c r="FUH91" s="318"/>
      <c r="FUI91" s="318"/>
      <c r="FUJ91" s="318"/>
      <c r="FUK91" s="318"/>
      <c r="FUL91" s="318"/>
      <c r="FUM91" s="318"/>
      <c r="FUN91" s="318"/>
      <c r="FUO91" s="318"/>
      <c r="FUP91" s="318"/>
      <c r="FUQ91" s="318"/>
      <c r="FUR91" s="318"/>
      <c r="FUS91" s="318"/>
      <c r="FUT91" s="318"/>
      <c r="FUU91" s="318"/>
      <c r="FUV91" s="318"/>
      <c r="FUW91" s="318"/>
      <c r="FUX91" s="318"/>
      <c r="FUY91" s="318"/>
      <c r="FUZ91" s="318"/>
      <c r="FVA91" s="318"/>
      <c r="FVB91" s="318"/>
      <c r="FVC91" s="318"/>
      <c r="FVD91" s="318"/>
      <c r="FVE91" s="318"/>
      <c r="FVF91" s="318"/>
      <c r="FVG91" s="318"/>
      <c r="FVH91" s="318"/>
      <c r="FVI91" s="318"/>
      <c r="FVJ91" s="318"/>
      <c r="FVK91" s="318"/>
      <c r="FVL91" s="318"/>
      <c r="FVM91" s="318"/>
      <c r="FVN91" s="318"/>
      <c r="FVO91" s="318"/>
      <c r="FVP91" s="318"/>
      <c r="FVQ91" s="318"/>
      <c r="FVR91" s="318"/>
      <c r="FVS91" s="318"/>
      <c r="FVT91" s="318"/>
      <c r="FVU91" s="318"/>
      <c r="FVV91" s="318"/>
      <c r="FVW91" s="318"/>
      <c r="FVX91" s="318"/>
      <c r="FVY91" s="318"/>
      <c r="FVZ91" s="318"/>
      <c r="FWA91" s="318"/>
      <c r="FWB91" s="318"/>
      <c r="FWC91" s="318"/>
      <c r="FWD91" s="318"/>
      <c r="FWE91" s="318"/>
      <c r="FWF91" s="318"/>
      <c r="FWG91" s="318"/>
      <c r="FWH91" s="318"/>
      <c r="FWI91" s="318"/>
      <c r="FWJ91" s="318"/>
      <c r="FWK91" s="318"/>
      <c r="FWL91" s="318"/>
      <c r="FWM91" s="318"/>
      <c r="FWN91" s="318"/>
      <c r="FWO91" s="318"/>
      <c r="FWP91" s="318"/>
      <c r="FWQ91" s="318"/>
      <c r="FWR91" s="318"/>
      <c r="FWS91" s="318"/>
      <c r="FWT91" s="318"/>
      <c r="FWU91" s="318"/>
      <c r="FWV91" s="318"/>
      <c r="FWW91" s="318"/>
      <c r="FWX91" s="318"/>
      <c r="FWY91" s="318"/>
      <c r="FWZ91" s="318"/>
      <c r="FXA91" s="318"/>
      <c r="FXB91" s="318"/>
      <c r="FXC91" s="318"/>
      <c r="FXD91" s="318"/>
      <c r="FXE91" s="318"/>
      <c r="FXF91" s="318"/>
      <c r="FXG91" s="318"/>
      <c r="FXH91" s="318"/>
      <c r="FXI91" s="318"/>
      <c r="FXJ91" s="318"/>
      <c r="FXK91" s="318"/>
      <c r="FXL91" s="318"/>
      <c r="FXM91" s="318"/>
      <c r="FXN91" s="318"/>
      <c r="FXO91" s="318"/>
      <c r="FXP91" s="318"/>
      <c r="FXQ91" s="318"/>
      <c r="FXR91" s="318"/>
      <c r="FXS91" s="318"/>
      <c r="FXT91" s="318"/>
      <c r="FXU91" s="318"/>
      <c r="FXV91" s="318"/>
      <c r="FXW91" s="318"/>
      <c r="FXX91" s="318"/>
      <c r="FXY91" s="318"/>
      <c r="FXZ91" s="318"/>
      <c r="FYA91" s="318"/>
      <c r="FYB91" s="318"/>
      <c r="FYC91" s="318"/>
      <c r="FYD91" s="318"/>
      <c r="FYE91" s="318"/>
      <c r="FYF91" s="318"/>
      <c r="FYG91" s="318"/>
      <c r="FYH91" s="318"/>
      <c r="FYI91" s="318"/>
      <c r="FYJ91" s="318"/>
      <c r="FYK91" s="318"/>
      <c r="FYL91" s="318"/>
      <c r="FYM91" s="318"/>
      <c r="FYN91" s="318"/>
      <c r="FYO91" s="318"/>
      <c r="FYP91" s="318"/>
      <c r="FYQ91" s="318"/>
      <c r="FYR91" s="318"/>
      <c r="FYS91" s="318"/>
      <c r="FYT91" s="318"/>
      <c r="FYU91" s="318"/>
      <c r="FYV91" s="318"/>
      <c r="FYW91" s="318"/>
      <c r="FYX91" s="318"/>
      <c r="FYY91" s="318"/>
      <c r="FYZ91" s="318"/>
      <c r="FZA91" s="318"/>
      <c r="FZB91" s="318"/>
      <c r="FZC91" s="318"/>
      <c r="FZD91" s="318"/>
      <c r="FZE91" s="318"/>
      <c r="FZF91" s="318"/>
      <c r="FZG91" s="318"/>
      <c r="FZH91" s="318"/>
      <c r="FZI91" s="318"/>
      <c r="FZJ91" s="318"/>
      <c r="FZK91" s="318"/>
      <c r="FZL91" s="318"/>
      <c r="FZM91" s="318"/>
      <c r="FZN91" s="318"/>
      <c r="FZO91" s="318"/>
      <c r="FZP91" s="318"/>
      <c r="FZQ91" s="318"/>
      <c r="FZR91" s="318"/>
      <c r="FZS91" s="318"/>
      <c r="FZT91" s="318"/>
      <c r="FZU91" s="318"/>
      <c r="FZV91" s="318"/>
      <c r="FZW91" s="318"/>
      <c r="FZX91" s="318"/>
      <c r="FZY91" s="318"/>
      <c r="FZZ91" s="318"/>
      <c r="GAA91" s="318"/>
      <c r="GAB91" s="318"/>
      <c r="GAC91" s="318"/>
      <c r="GAD91" s="318"/>
      <c r="GAE91" s="318"/>
      <c r="GAF91" s="318"/>
      <c r="GAG91" s="318"/>
      <c r="GAH91" s="318"/>
      <c r="GAI91" s="318"/>
      <c r="GAJ91" s="318"/>
      <c r="GAK91" s="318"/>
      <c r="GAL91" s="318"/>
      <c r="GAM91" s="318"/>
      <c r="GAN91" s="318"/>
      <c r="GAO91" s="318"/>
      <c r="GAP91" s="318"/>
      <c r="GAQ91" s="318"/>
      <c r="GAR91" s="318"/>
      <c r="GAS91" s="318"/>
      <c r="GAT91" s="318"/>
      <c r="GAU91" s="318"/>
      <c r="GAV91" s="318"/>
      <c r="GAW91" s="318"/>
      <c r="GAX91" s="318"/>
      <c r="GAY91" s="318"/>
      <c r="GAZ91" s="318"/>
      <c r="GBA91" s="318"/>
      <c r="GBB91" s="318"/>
      <c r="GBC91" s="318"/>
      <c r="GBD91" s="318"/>
      <c r="GBE91" s="318"/>
      <c r="GBF91" s="318"/>
      <c r="GBG91" s="318"/>
      <c r="GBH91" s="318"/>
      <c r="GBI91" s="318"/>
      <c r="GBJ91" s="318"/>
      <c r="GBK91" s="318"/>
      <c r="GBL91" s="318"/>
      <c r="GBM91" s="318"/>
      <c r="GBN91" s="318"/>
      <c r="GBO91" s="318"/>
      <c r="GBP91" s="318"/>
      <c r="GBQ91" s="318"/>
      <c r="GBR91" s="318"/>
      <c r="GBS91" s="318"/>
      <c r="GBT91" s="318"/>
      <c r="GBU91" s="318"/>
      <c r="GBV91" s="318"/>
      <c r="GBW91" s="318"/>
      <c r="GBX91" s="318"/>
      <c r="GBY91" s="318"/>
      <c r="GBZ91" s="318"/>
      <c r="GCA91" s="318"/>
      <c r="GCB91" s="318"/>
      <c r="GCC91" s="318"/>
      <c r="GCD91" s="318"/>
      <c r="GCE91" s="318"/>
      <c r="GCF91" s="318"/>
      <c r="GCG91" s="318"/>
      <c r="GCH91" s="318"/>
      <c r="GCI91" s="318"/>
      <c r="GCJ91" s="318"/>
      <c r="GCK91" s="318"/>
      <c r="GCL91" s="318"/>
      <c r="GCM91" s="318"/>
      <c r="GCN91" s="318"/>
      <c r="GCO91" s="318"/>
      <c r="GCP91" s="318"/>
      <c r="GCQ91" s="318"/>
      <c r="GCR91" s="318"/>
      <c r="GCS91" s="318"/>
      <c r="GCT91" s="318"/>
      <c r="GCU91" s="318"/>
      <c r="GCV91" s="318"/>
      <c r="GCW91" s="318"/>
      <c r="GCX91" s="318"/>
      <c r="GCY91" s="318"/>
      <c r="GCZ91" s="318"/>
      <c r="GDA91" s="318"/>
      <c r="GDB91" s="318"/>
      <c r="GDC91" s="318"/>
      <c r="GDD91" s="318"/>
      <c r="GDE91" s="318"/>
      <c r="GDF91" s="318"/>
      <c r="GDG91" s="318"/>
      <c r="GDH91" s="318"/>
      <c r="GDI91" s="318"/>
      <c r="GDJ91" s="318"/>
      <c r="GDK91" s="318"/>
      <c r="GDL91" s="318"/>
      <c r="GDM91" s="318"/>
      <c r="GDN91" s="318"/>
      <c r="GDO91" s="318"/>
      <c r="GDP91" s="318"/>
      <c r="GDQ91" s="318"/>
      <c r="GDR91" s="318"/>
      <c r="GDS91" s="318"/>
      <c r="GDT91" s="318"/>
      <c r="GDU91" s="318"/>
      <c r="GDV91" s="318"/>
      <c r="GDW91" s="318"/>
      <c r="GDX91" s="318"/>
      <c r="GDY91" s="318"/>
      <c r="GDZ91" s="318"/>
      <c r="GEA91" s="318"/>
      <c r="GEB91" s="318"/>
      <c r="GEC91" s="318"/>
      <c r="GED91" s="318"/>
      <c r="GEE91" s="318"/>
      <c r="GEF91" s="318"/>
      <c r="GEG91" s="318"/>
      <c r="GEH91" s="318"/>
      <c r="GEI91" s="318"/>
      <c r="GEJ91" s="318"/>
      <c r="GEK91" s="318"/>
      <c r="GEL91" s="318"/>
      <c r="GEM91" s="318"/>
      <c r="GEN91" s="318"/>
      <c r="GEO91" s="318"/>
      <c r="GEP91" s="318"/>
      <c r="GEQ91" s="318"/>
      <c r="GER91" s="318"/>
      <c r="GES91" s="318"/>
      <c r="GET91" s="318"/>
      <c r="GEU91" s="318"/>
      <c r="GEV91" s="318"/>
      <c r="GEW91" s="318"/>
      <c r="GEX91" s="318"/>
      <c r="GEY91" s="318"/>
      <c r="GEZ91" s="318"/>
      <c r="GFA91" s="318"/>
      <c r="GFB91" s="318"/>
      <c r="GFC91" s="318"/>
      <c r="GFD91" s="318"/>
      <c r="GFE91" s="318"/>
      <c r="GFF91" s="318"/>
      <c r="GFG91" s="318"/>
      <c r="GFH91" s="318"/>
      <c r="GFI91" s="318"/>
      <c r="GFJ91" s="318"/>
      <c r="GFK91" s="318"/>
      <c r="GFL91" s="318"/>
      <c r="GFM91" s="318"/>
      <c r="GFN91" s="318"/>
      <c r="GFO91" s="318"/>
      <c r="GFP91" s="318"/>
      <c r="GFQ91" s="318"/>
      <c r="GFR91" s="318"/>
      <c r="GFS91" s="318"/>
      <c r="GFT91" s="318"/>
      <c r="GFU91" s="318"/>
      <c r="GFV91" s="318"/>
      <c r="GFW91" s="318"/>
      <c r="GFX91" s="318"/>
      <c r="GFY91" s="318"/>
      <c r="GFZ91" s="318"/>
      <c r="GGA91" s="318"/>
      <c r="GGB91" s="318"/>
      <c r="GGC91" s="318"/>
      <c r="GGD91" s="318"/>
      <c r="GGE91" s="318"/>
      <c r="GGF91" s="318"/>
      <c r="GGG91" s="318"/>
      <c r="GGH91" s="318"/>
      <c r="GGI91" s="318"/>
      <c r="GGJ91" s="318"/>
      <c r="GGK91" s="318"/>
      <c r="GGL91" s="318"/>
      <c r="GGM91" s="318"/>
      <c r="GGN91" s="318"/>
      <c r="GGO91" s="318"/>
      <c r="GGP91" s="318"/>
      <c r="GGQ91" s="318"/>
      <c r="GGR91" s="318"/>
      <c r="GGS91" s="318"/>
      <c r="GGT91" s="318"/>
      <c r="GGU91" s="318"/>
      <c r="GGV91" s="318"/>
      <c r="GGW91" s="318"/>
      <c r="GGX91" s="318"/>
      <c r="GGY91" s="318"/>
      <c r="GGZ91" s="318"/>
      <c r="GHA91" s="318"/>
      <c r="GHB91" s="318"/>
      <c r="GHC91" s="318"/>
      <c r="GHD91" s="318"/>
      <c r="GHE91" s="318"/>
      <c r="GHF91" s="318"/>
      <c r="GHG91" s="318"/>
      <c r="GHH91" s="318"/>
      <c r="GHI91" s="318"/>
      <c r="GHJ91" s="318"/>
      <c r="GHK91" s="318"/>
      <c r="GHL91" s="318"/>
      <c r="GHM91" s="318"/>
      <c r="GHN91" s="318"/>
      <c r="GHO91" s="318"/>
      <c r="GHP91" s="318"/>
      <c r="GHQ91" s="318"/>
      <c r="GHR91" s="318"/>
      <c r="GHS91" s="318"/>
      <c r="GHT91" s="318"/>
      <c r="GHU91" s="318"/>
      <c r="GHV91" s="318"/>
      <c r="GHW91" s="318"/>
      <c r="GHX91" s="318"/>
      <c r="GHY91" s="318"/>
      <c r="GHZ91" s="318"/>
      <c r="GIA91" s="318"/>
      <c r="GIB91" s="318"/>
      <c r="GIC91" s="318"/>
      <c r="GID91" s="318"/>
      <c r="GIE91" s="318"/>
      <c r="GIF91" s="318"/>
      <c r="GIG91" s="318"/>
      <c r="GIH91" s="318"/>
      <c r="GII91" s="318"/>
      <c r="GIJ91" s="318"/>
      <c r="GIK91" s="318"/>
      <c r="GIL91" s="318"/>
      <c r="GIM91" s="318"/>
      <c r="GIN91" s="318"/>
      <c r="GIO91" s="318"/>
      <c r="GIP91" s="318"/>
      <c r="GIQ91" s="318"/>
      <c r="GIR91" s="318"/>
      <c r="GIS91" s="318"/>
      <c r="GIT91" s="318"/>
      <c r="GIU91" s="318"/>
      <c r="GIV91" s="318"/>
      <c r="GIW91" s="318"/>
      <c r="GIX91" s="318"/>
      <c r="GIY91" s="318"/>
      <c r="GIZ91" s="318"/>
      <c r="GJA91" s="318"/>
      <c r="GJB91" s="318"/>
      <c r="GJC91" s="318"/>
      <c r="GJD91" s="318"/>
      <c r="GJE91" s="318"/>
      <c r="GJF91" s="318"/>
      <c r="GJG91" s="318"/>
      <c r="GJH91" s="318"/>
      <c r="GJI91" s="318"/>
      <c r="GJJ91" s="318"/>
      <c r="GJK91" s="318"/>
      <c r="GJL91" s="318"/>
      <c r="GJM91" s="318"/>
      <c r="GJN91" s="318"/>
      <c r="GJO91" s="318"/>
      <c r="GJP91" s="318"/>
      <c r="GJQ91" s="318"/>
      <c r="GJR91" s="318"/>
      <c r="GJS91" s="318"/>
      <c r="GJT91" s="318"/>
      <c r="GJU91" s="318"/>
      <c r="GJV91" s="318"/>
      <c r="GJW91" s="318"/>
      <c r="GJX91" s="318"/>
      <c r="GJY91" s="318"/>
      <c r="GJZ91" s="318"/>
      <c r="GKA91" s="318"/>
      <c r="GKB91" s="318"/>
      <c r="GKC91" s="318"/>
      <c r="GKD91" s="318"/>
      <c r="GKE91" s="318"/>
      <c r="GKF91" s="318"/>
      <c r="GKG91" s="318"/>
      <c r="GKH91" s="318"/>
      <c r="GKI91" s="318"/>
      <c r="GKJ91" s="318"/>
      <c r="GKK91" s="318"/>
      <c r="GKL91" s="318"/>
      <c r="GKM91" s="318"/>
      <c r="GKN91" s="318"/>
      <c r="GKO91" s="318"/>
      <c r="GKP91" s="318"/>
      <c r="GKQ91" s="318"/>
      <c r="GKR91" s="318"/>
      <c r="GKS91" s="318"/>
      <c r="GKT91" s="318"/>
      <c r="GKU91" s="318"/>
      <c r="GKV91" s="318"/>
      <c r="GKW91" s="318"/>
      <c r="GKX91" s="318"/>
      <c r="GKY91" s="318"/>
      <c r="GKZ91" s="318"/>
      <c r="GLA91" s="318"/>
      <c r="GLB91" s="318"/>
      <c r="GLC91" s="318"/>
      <c r="GLD91" s="318"/>
      <c r="GLE91" s="318"/>
      <c r="GLF91" s="318"/>
      <c r="GLG91" s="318"/>
      <c r="GLH91" s="318"/>
      <c r="GLI91" s="318"/>
      <c r="GLJ91" s="318"/>
      <c r="GLK91" s="318"/>
      <c r="GLL91" s="318"/>
      <c r="GLM91" s="318"/>
      <c r="GLN91" s="318"/>
      <c r="GLO91" s="318"/>
      <c r="GLP91" s="318"/>
      <c r="GLQ91" s="318"/>
      <c r="GLR91" s="318"/>
      <c r="GLS91" s="318"/>
      <c r="GLT91" s="318"/>
      <c r="GLU91" s="318"/>
      <c r="GLV91" s="318"/>
      <c r="GLW91" s="318"/>
      <c r="GLX91" s="318"/>
      <c r="GLY91" s="318"/>
      <c r="GLZ91" s="318"/>
      <c r="GMA91" s="318"/>
      <c r="GMB91" s="318"/>
      <c r="GMC91" s="318"/>
      <c r="GMD91" s="318"/>
      <c r="GME91" s="318"/>
      <c r="GMF91" s="318"/>
      <c r="GMG91" s="318"/>
      <c r="GMH91" s="318"/>
      <c r="GMI91" s="318"/>
      <c r="GMJ91" s="318"/>
      <c r="GMK91" s="318"/>
      <c r="GML91" s="318"/>
      <c r="GMM91" s="318"/>
      <c r="GMN91" s="318"/>
      <c r="GMO91" s="318"/>
      <c r="GMP91" s="318"/>
      <c r="GMQ91" s="318"/>
      <c r="GMR91" s="318"/>
      <c r="GMS91" s="318"/>
      <c r="GMT91" s="318"/>
      <c r="GMU91" s="318"/>
      <c r="GMV91" s="318"/>
      <c r="GMW91" s="318"/>
      <c r="GMX91" s="318"/>
      <c r="GMY91" s="318"/>
      <c r="GMZ91" s="318"/>
      <c r="GNA91" s="318"/>
      <c r="GNB91" s="318"/>
      <c r="GNC91" s="318"/>
      <c r="GND91" s="318"/>
      <c r="GNE91" s="318"/>
      <c r="GNF91" s="318"/>
      <c r="GNG91" s="318"/>
      <c r="GNH91" s="318"/>
      <c r="GNI91" s="318"/>
      <c r="GNJ91" s="318"/>
      <c r="GNK91" s="318"/>
      <c r="GNL91" s="318"/>
      <c r="GNM91" s="318"/>
      <c r="GNN91" s="318"/>
      <c r="GNO91" s="318"/>
      <c r="GNP91" s="318"/>
      <c r="GNQ91" s="318"/>
      <c r="GNR91" s="318"/>
      <c r="GNS91" s="318"/>
      <c r="GNT91" s="318"/>
      <c r="GNU91" s="318"/>
      <c r="GNV91" s="318"/>
      <c r="GNW91" s="318"/>
      <c r="GNX91" s="318"/>
      <c r="GNY91" s="318"/>
      <c r="GNZ91" s="318"/>
      <c r="GOA91" s="318"/>
      <c r="GOB91" s="318"/>
      <c r="GOC91" s="318"/>
      <c r="GOD91" s="318"/>
      <c r="GOE91" s="318"/>
      <c r="GOF91" s="318"/>
      <c r="GOG91" s="318"/>
      <c r="GOH91" s="318"/>
      <c r="GOI91" s="318"/>
      <c r="GOJ91" s="318"/>
      <c r="GOK91" s="318"/>
      <c r="GOL91" s="318"/>
      <c r="GOM91" s="318"/>
      <c r="GON91" s="318"/>
      <c r="GOO91" s="318"/>
      <c r="GOP91" s="318"/>
      <c r="GOQ91" s="318"/>
      <c r="GOR91" s="318"/>
      <c r="GOS91" s="318"/>
      <c r="GOT91" s="318"/>
      <c r="GOU91" s="318"/>
      <c r="GOV91" s="318"/>
      <c r="GOW91" s="318"/>
      <c r="GOX91" s="318"/>
      <c r="GOY91" s="318"/>
      <c r="GOZ91" s="318"/>
      <c r="GPA91" s="318"/>
      <c r="GPB91" s="318"/>
      <c r="GPC91" s="318"/>
      <c r="GPD91" s="318"/>
      <c r="GPE91" s="318"/>
      <c r="GPF91" s="318"/>
      <c r="GPG91" s="318"/>
      <c r="GPH91" s="318"/>
      <c r="GPI91" s="318"/>
      <c r="GPJ91" s="318"/>
      <c r="GPK91" s="318"/>
      <c r="GPL91" s="318"/>
      <c r="GPM91" s="318"/>
      <c r="GPN91" s="318"/>
      <c r="GPO91" s="318"/>
      <c r="GPP91" s="318"/>
      <c r="GPQ91" s="318"/>
      <c r="GPR91" s="318"/>
      <c r="GPS91" s="318"/>
      <c r="GPT91" s="318"/>
      <c r="GPU91" s="318"/>
      <c r="GPV91" s="318"/>
      <c r="GPW91" s="318"/>
      <c r="GPX91" s="318"/>
      <c r="GPY91" s="318"/>
      <c r="GPZ91" s="318"/>
      <c r="GQA91" s="318"/>
      <c r="GQB91" s="318"/>
      <c r="GQC91" s="318"/>
      <c r="GQD91" s="318"/>
      <c r="GQE91" s="318"/>
      <c r="GQF91" s="318"/>
      <c r="GQG91" s="318"/>
      <c r="GQH91" s="318"/>
      <c r="GQI91" s="318"/>
      <c r="GQJ91" s="318"/>
      <c r="GQK91" s="318"/>
      <c r="GQL91" s="318"/>
      <c r="GQM91" s="318"/>
      <c r="GQN91" s="318"/>
      <c r="GQO91" s="318"/>
      <c r="GQP91" s="318"/>
      <c r="GQQ91" s="318"/>
      <c r="GQR91" s="318"/>
      <c r="GQS91" s="318"/>
      <c r="GQT91" s="318"/>
      <c r="GQU91" s="318"/>
      <c r="GQV91" s="318"/>
      <c r="GQW91" s="318"/>
      <c r="GQX91" s="318"/>
      <c r="GQY91" s="318"/>
      <c r="GQZ91" s="318"/>
      <c r="GRA91" s="318"/>
      <c r="GRB91" s="318"/>
      <c r="GRC91" s="318"/>
      <c r="GRD91" s="318"/>
      <c r="GRE91" s="318"/>
      <c r="GRF91" s="318"/>
      <c r="GRG91" s="318"/>
      <c r="GRH91" s="318"/>
      <c r="GRI91" s="318"/>
      <c r="GRJ91" s="318"/>
      <c r="GRK91" s="318"/>
      <c r="GRL91" s="318"/>
      <c r="GRM91" s="318"/>
      <c r="GRN91" s="318"/>
      <c r="GRO91" s="318"/>
      <c r="GRP91" s="318"/>
      <c r="GRQ91" s="318"/>
      <c r="GRR91" s="318"/>
      <c r="GRS91" s="318"/>
      <c r="GRT91" s="318"/>
      <c r="GRU91" s="318"/>
      <c r="GRV91" s="318"/>
      <c r="GRW91" s="318"/>
      <c r="GRX91" s="318"/>
      <c r="GRY91" s="318"/>
      <c r="GRZ91" s="318"/>
      <c r="GSA91" s="318"/>
      <c r="GSB91" s="318"/>
      <c r="GSC91" s="318"/>
      <c r="GSD91" s="318"/>
      <c r="GSE91" s="318"/>
      <c r="GSF91" s="318"/>
      <c r="GSG91" s="318"/>
      <c r="GSH91" s="318"/>
      <c r="GSI91" s="318"/>
      <c r="GSJ91" s="318"/>
      <c r="GSK91" s="318"/>
      <c r="GSL91" s="318"/>
      <c r="GSM91" s="318"/>
      <c r="GSN91" s="318"/>
      <c r="GSO91" s="318"/>
      <c r="GSP91" s="318"/>
      <c r="GSQ91" s="318"/>
      <c r="GSR91" s="318"/>
      <c r="GSS91" s="318"/>
      <c r="GST91" s="318"/>
      <c r="GSU91" s="318"/>
      <c r="GSV91" s="318"/>
      <c r="GSW91" s="318"/>
      <c r="GSX91" s="318"/>
      <c r="GSY91" s="318"/>
      <c r="GSZ91" s="318"/>
      <c r="GTA91" s="318"/>
      <c r="GTB91" s="318"/>
      <c r="GTC91" s="318"/>
      <c r="GTD91" s="318"/>
      <c r="GTE91" s="318"/>
      <c r="GTF91" s="318"/>
      <c r="GTG91" s="318"/>
      <c r="GTH91" s="318"/>
      <c r="GTI91" s="318"/>
      <c r="GTJ91" s="318"/>
      <c r="GTK91" s="318"/>
      <c r="GTL91" s="318"/>
      <c r="GTM91" s="318"/>
      <c r="GTN91" s="318"/>
      <c r="GTO91" s="318"/>
      <c r="GTP91" s="318"/>
      <c r="GTQ91" s="318"/>
      <c r="GTR91" s="318"/>
      <c r="GTS91" s="318"/>
      <c r="GTT91" s="318"/>
      <c r="GTU91" s="318"/>
      <c r="GTV91" s="318"/>
      <c r="GTW91" s="318"/>
      <c r="GTX91" s="318"/>
      <c r="GTY91" s="318"/>
      <c r="GTZ91" s="318"/>
      <c r="GUA91" s="318"/>
      <c r="GUB91" s="318"/>
      <c r="GUC91" s="318"/>
      <c r="GUD91" s="318"/>
      <c r="GUE91" s="318"/>
      <c r="GUF91" s="318"/>
      <c r="GUG91" s="318"/>
      <c r="GUH91" s="318"/>
      <c r="GUI91" s="318"/>
      <c r="GUJ91" s="318"/>
      <c r="GUK91" s="318"/>
      <c r="GUL91" s="318"/>
      <c r="GUM91" s="318"/>
      <c r="GUN91" s="318"/>
      <c r="GUO91" s="318"/>
      <c r="GUP91" s="318"/>
      <c r="GUQ91" s="318"/>
      <c r="GUR91" s="318"/>
      <c r="GUS91" s="318"/>
      <c r="GUT91" s="318"/>
      <c r="GUU91" s="318"/>
      <c r="GUV91" s="318"/>
      <c r="GUW91" s="318"/>
      <c r="GUX91" s="318"/>
      <c r="GUY91" s="318"/>
      <c r="GUZ91" s="318"/>
      <c r="GVA91" s="318"/>
      <c r="GVB91" s="318"/>
      <c r="GVC91" s="318"/>
      <c r="GVD91" s="318"/>
      <c r="GVE91" s="318"/>
      <c r="GVF91" s="318"/>
      <c r="GVG91" s="318"/>
      <c r="GVH91" s="318"/>
      <c r="GVI91" s="318"/>
      <c r="GVJ91" s="318"/>
      <c r="GVK91" s="318"/>
      <c r="GVL91" s="318"/>
      <c r="GVM91" s="318"/>
      <c r="GVN91" s="318"/>
      <c r="GVO91" s="318"/>
      <c r="GVP91" s="318"/>
      <c r="GVQ91" s="318"/>
      <c r="GVR91" s="318"/>
      <c r="GVS91" s="318"/>
      <c r="GVT91" s="318"/>
      <c r="GVU91" s="318"/>
      <c r="GVV91" s="318"/>
      <c r="GVW91" s="318"/>
      <c r="GVX91" s="318"/>
      <c r="GVY91" s="318"/>
      <c r="GVZ91" s="318"/>
      <c r="GWA91" s="318"/>
      <c r="GWB91" s="318"/>
      <c r="GWC91" s="318"/>
      <c r="GWD91" s="318"/>
      <c r="GWE91" s="318"/>
      <c r="GWF91" s="318"/>
      <c r="GWG91" s="318"/>
      <c r="GWH91" s="318"/>
      <c r="GWI91" s="318"/>
      <c r="GWJ91" s="318"/>
      <c r="GWK91" s="318"/>
      <c r="GWL91" s="318"/>
      <c r="GWM91" s="318"/>
      <c r="GWN91" s="318"/>
      <c r="GWO91" s="318"/>
      <c r="GWP91" s="318"/>
      <c r="GWQ91" s="318"/>
      <c r="GWR91" s="318"/>
      <c r="GWS91" s="318"/>
      <c r="GWT91" s="318"/>
      <c r="GWU91" s="318"/>
      <c r="GWV91" s="318"/>
      <c r="GWW91" s="318"/>
      <c r="GWX91" s="318"/>
      <c r="GWY91" s="318"/>
      <c r="GWZ91" s="318"/>
      <c r="GXA91" s="318"/>
      <c r="GXB91" s="318"/>
      <c r="GXC91" s="318"/>
      <c r="GXD91" s="318"/>
      <c r="GXE91" s="318"/>
      <c r="GXF91" s="318"/>
      <c r="GXG91" s="318"/>
      <c r="GXH91" s="318"/>
      <c r="GXI91" s="318"/>
      <c r="GXJ91" s="318"/>
      <c r="GXK91" s="318"/>
      <c r="GXL91" s="318"/>
      <c r="GXM91" s="318"/>
      <c r="GXN91" s="318"/>
      <c r="GXO91" s="318"/>
      <c r="GXP91" s="318"/>
      <c r="GXQ91" s="318"/>
      <c r="GXR91" s="318"/>
      <c r="GXS91" s="318"/>
      <c r="GXT91" s="318"/>
      <c r="GXU91" s="318"/>
      <c r="GXV91" s="318"/>
      <c r="GXW91" s="318"/>
      <c r="GXX91" s="318"/>
      <c r="GXY91" s="318"/>
      <c r="GXZ91" s="318"/>
      <c r="GYA91" s="318"/>
      <c r="GYB91" s="318"/>
      <c r="GYC91" s="318"/>
      <c r="GYD91" s="318"/>
      <c r="GYE91" s="318"/>
      <c r="GYF91" s="318"/>
      <c r="GYG91" s="318"/>
      <c r="GYH91" s="318"/>
      <c r="GYI91" s="318"/>
      <c r="GYJ91" s="318"/>
      <c r="GYK91" s="318"/>
      <c r="GYL91" s="318"/>
      <c r="GYM91" s="318"/>
      <c r="GYN91" s="318"/>
      <c r="GYO91" s="318"/>
      <c r="GYP91" s="318"/>
      <c r="GYQ91" s="318"/>
      <c r="GYR91" s="318"/>
      <c r="GYS91" s="318"/>
      <c r="GYT91" s="318"/>
      <c r="GYU91" s="318"/>
      <c r="GYV91" s="318"/>
      <c r="GYW91" s="318"/>
      <c r="GYX91" s="318"/>
      <c r="GYY91" s="318"/>
      <c r="GYZ91" s="318"/>
      <c r="GZA91" s="318"/>
      <c r="GZB91" s="318"/>
      <c r="GZC91" s="318"/>
      <c r="GZD91" s="318"/>
      <c r="GZE91" s="318"/>
      <c r="GZF91" s="318"/>
      <c r="GZG91" s="318"/>
      <c r="GZH91" s="318"/>
      <c r="GZI91" s="318"/>
      <c r="GZJ91" s="318"/>
      <c r="GZK91" s="318"/>
      <c r="GZL91" s="318"/>
      <c r="GZM91" s="318"/>
      <c r="GZN91" s="318"/>
      <c r="GZO91" s="318"/>
      <c r="GZP91" s="318"/>
      <c r="GZQ91" s="318"/>
      <c r="GZR91" s="318"/>
      <c r="GZS91" s="318"/>
      <c r="GZT91" s="318"/>
      <c r="GZU91" s="318"/>
      <c r="GZV91" s="318"/>
      <c r="GZW91" s="318"/>
      <c r="GZX91" s="318"/>
      <c r="GZY91" s="318"/>
      <c r="GZZ91" s="318"/>
      <c r="HAA91" s="318"/>
      <c r="HAB91" s="318"/>
      <c r="HAC91" s="318"/>
      <c r="HAD91" s="318"/>
      <c r="HAE91" s="318"/>
      <c r="HAF91" s="318"/>
      <c r="HAG91" s="318"/>
      <c r="HAH91" s="318"/>
      <c r="HAI91" s="318"/>
      <c r="HAJ91" s="318"/>
      <c r="HAK91" s="318"/>
      <c r="HAL91" s="318"/>
      <c r="HAM91" s="318"/>
      <c r="HAN91" s="318"/>
      <c r="HAO91" s="318"/>
      <c r="HAP91" s="318"/>
      <c r="HAQ91" s="318"/>
      <c r="HAR91" s="318"/>
      <c r="HAS91" s="318"/>
      <c r="HAT91" s="318"/>
      <c r="HAU91" s="318"/>
      <c r="HAV91" s="318"/>
      <c r="HAW91" s="318"/>
      <c r="HAX91" s="318"/>
      <c r="HAY91" s="318"/>
      <c r="HAZ91" s="318"/>
      <c r="HBA91" s="318"/>
      <c r="HBB91" s="318"/>
      <c r="HBC91" s="318"/>
      <c r="HBD91" s="318"/>
      <c r="HBE91" s="318"/>
      <c r="HBF91" s="318"/>
      <c r="HBG91" s="318"/>
      <c r="HBH91" s="318"/>
      <c r="HBI91" s="318"/>
      <c r="HBJ91" s="318"/>
      <c r="HBK91" s="318"/>
      <c r="HBL91" s="318"/>
      <c r="HBM91" s="318"/>
      <c r="HBN91" s="318"/>
      <c r="HBO91" s="318"/>
      <c r="HBP91" s="318"/>
      <c r="HBQ91" s="318"/>
      <c r="HBR91" s="318"/>
      <c r="HBS91" s="318"/>
      <c r="HBT91" s="318"/>
      <c r="HBU91" s="318"/>
      <c r="HBV91" s="318"/>
      <c r="HBW91" s="318"/>
      <c r="HBX91" s="318"/>
      <c r="HBY91" s="318"/>
      <c r="HBZ91" s="318"/>
      <c r="HCA91" s="318"/>
      <c r="HCB91" s="318"/>
      <c r="HCC91" s="318"/>
      <c r="HCD91" s="318"/>
      <c r="HCE91" s="318"/>
      <c r="HCF91" s="318"/>
      <c r="HCG91" s="318"/>
      <c r="HCH91" s="318"/>
      <c r="HCI91" s="318"/>
      <c r="HCJ91" s="318"/>
      <c r="HCK91" s="318"/>
      <c r="HCL91" s="318"/>
      <c r="HCM91" s="318"/>
      <c r="HCN91" s="318"/>
      <c r="HCO91" s="318"/>
      <c r="HCP91" s="318"/>
      <c r="HCQ91" s="318"/>
      <c r="HCR91" s="318"/>
      <c r="HCS91" s="318"/>
      <c r="HCT91" s="318"/>
      <c r="HCU91" s="318"/>
      <c r="HCV91" s="318"/>
      <c r="HCW91" s="318"/>
      <c r="HCX91" s="318"/>
      <c r="HCY91" s="318"/>
      <c r="HCZ91" s="318"/>
      <c r="HDA91" s="318"/>
      <c r="HDB91" s="318"/>
      <c r="HDC91" s="318"/>
      <c r="HDD91" s="318"/>
      <c r="HDE91" s="318"/>
      <c r="HDF91" s="318"/>
      <c r="HDG91" s="318"/>
      <c r="HDH91" s="318"/>
      <c r="HDI91" s="318"/>
      <c r="HDJ91" s="318"/>
      <c r="HDK91" s="318"/>
      <c r="HDL91" s="318"/>
      <c r="HDM91" s="318"/>
      <c r="HDN91" s="318"/>
      <c r="HDO91" s="318"/>
      <c r="HDP91" s="318"/>
      <c r="HDQ91" s="318"/>
      <c r="HDR91" s="318"/>
      <c r="HDS91" s="318"/>
      <c r="HDT91" s="318"/>
      <c r="HDU91" s="318"/>
      <c r="HDV91" s="318"/>
      <c r="HDW91" s="318"/>
      <c r="HDX91" s="318"/>
      <c r="HDY91" s="318"/>
      <c r="HDZ91" s="318"/>
      <c r="HEA91" s="318"/>
      <c r="HEB91" s="318"/>
      <c r="HEC91" s="318"/>
      <c r="HED91" s="318"/>
      <c r="HEE91" s="318"/>
      <c r="HEF91" s="318"/>
      <c r="HEG91" s="318"/>
      <c r="HEH91" s="318"/>
      <c r="HEI91" s="318"/>
      <c r="HEJ91" s="318"/>
      <c r="HEK91" s="318"/>
      <c r="HEL91" s="318"/>
      <c r="HEM91" s="318"/>
      <c r="HEN91" s="318"/>
      <c r="HEO91" s="318"/>
      <c r="HEP91" s="318"/>
      <c r="HEQ91" s="318"/>
      <c r="HER91" s="318"/>
      <c r="HES91" s="318"/>
      <c r="HET91" s="318"/>
      <c r="HEU91" s="318"/>
      <c r="HEV91" s="318"/>
      <c r="HEW91" s="318"/>
      <c r="HEX91" s="318"/>
      <c r="HEY91" s="318"/>
      <c r="HEZ91" s="318"/>
      <c r="HFA91" s="318"/>
      <c r="HFB91" s="318"/>
      <c r="HFC91" s="318"/>
      <c r="HFD91" s="318"/>
      <c r="HFE91" s="318"/>
      <c r="HFF91" s="318"/>
      <c r="HFG91" s="318"/>
      <c r="HFH91" s="318"/>
      <c r="HFI91" s="318"/>
      <c r="HFJ91" s="318"/>
      <c r="HFK91" s="318"/>
      <c r="HFL91" s="318"/>
      <c r="HFM91" s="318"/>
      <c r="HFN91" s="318"/>
      <c r="HFO91" s="318"/>
      <c r="HFP91" s="318"/>
      <c r="HFQ91" s="318"/>
      <c r="HFR91" s="318"/>
      <c r="HFS91" s="318"/>
      <c r="HFT91" s="318"/>
      <c r="HFU91" s="318"/>
      <c r="HFV91" s="318"/>
      <c r="HFW91" s="318"/>
      <c r="HFX91" s="318"/>
      <c r="HFY91" s="318"/>
      <c r="HFZ91" s="318"/>
      <c r="HGA91" s="318"/>
      <c r="HGB91" s="318"/>
      <c r="HGC91" s="318"/>
      <c r="HGD91" s="318"/>
      <c r="HGE91" s="318"/>
      <c r="HGF91" s="318"/>
      <c r="HGG91" s="318"/>
      <c r="HGH91" s="318"/>
      <c r="HGI91" s="318"/>
      <c r="HGJ91" s="318"/>
      <c r="HGK91" s="318"/>
      <c r="HGL91" s="318"/>
      <c r="HGM91" s="318"/>
      <c r="HGN91" s="318"/>
      <c r="HGO91" s="318"/>
      <c r="HGP91" s="318"/>
      <c r="HGQ91" s="318"/>
      <c r="HGR91" s="318"/>
      <c r="HGS91" s="318"/>
      <c r="HGT91" s="318"/>
      <c r="HGU91" s="318"/>
      <c r="HGV91" s="318"/>
      <c r="HGW91" s="318"/>
      <c r="HGX91" s="318"/>
      <c r="HGY91" s="318"/>
      <c r="HGZ91" s="318"/>
      <c r="HHA91" s="318"/>
      <c r="HHB91" s="318"/>
      <c r="HHC91" s="318"/>
      <c r="HHD91" s="318"/>
      <c r="HHE91" s="318"/>
      <c r="HHF91" s="318"/>
      <c r="HHG91" s="318"/>
      <c r="HHH91" s="318"/>
      <c r="HHI91" s="318"/>
      <c r="HHJ91" s="318"/>
      <c r="HHK91" s="318"/>
      <c r="HHL91" s="318"/>
      <c r="HHM91" s="318"/>
      <c r="HHN91" s="318"/>
      <c r="HHO91" s="318"/>
      <c r="HHP91" s="318"/>
      <c r="HHQ91" s="318"/>
      <c r="HHR91" s="318"/>
      <c r="HHS91" s="318"/>
      <c r="HHT91" s="318"/>
      <c r="HHU91" s="318"/>
      <c r="HHV91" s="318"/>
      <c r="HHW91" s="318"/>
      <c r="HHX91" s="318"/>
      <c r="HHY91" s="318"/>
      <c r="HHZ91" s="318"/>
      <c r="HIA91" s="318"/>
      <c r="HIB91" s="318"/>
      <c r="HIC91" s="318"/>
      <c r="HID91" s="318"/>
      <c r="HIE91" s="318"/>
      <c r="HIF91" s="318"/>
      <c r="HIG91" s="318"/>
      <c r="HIH91" s="318"/>
      <c r="HII91" s="318"/>
      <c r="HIJ91" s="318"/>
      <c r="HIK91" s="318"/>
      <c r="HIL91" s="318"/>
      <c r="HIM91" s="318"/>
      <c r="HIN91" s="318"/>
      <c r="HIO91" s="318"/>
      <c r="HIP91" s="318"/>
      <c r="HIQ91" s="318"/>
      <c r="HIR91" s="318"/>
      <c r="HIS91" s="318"/>
      <c r="HIT91" s="318"/>
      <c r="HIU91" s="318"/>
      <c r="HIV91" s="318"/>
      <c r="HIW91" s="318"/>
      <c r="HIX91" s="318"/>
      <c r="HIY91" s="318"/>
      <c r="HIZ91" s="318"/>
      <c r="HJA91" s="318"/>
      <c r="HJB91" s="318"/>
      <c r="HJC91" s="318"/>
      <c r="HJD91" s="318"/>
      <c r="HJE91" s="318"/>
      <c r="HJF91" s="318"/>
      <c r="HJG91" s="318"/>
      <c r="HJH91" s="318"/>
      <c r="HJI91" s="318"/>
      <c r="HJJ91" s="318"/>
      <c r="HJK91" s="318"/>
      <c r="HJL91" s="318"/>
      <c r="HJM91" s="318"/>
      <c r="HJN91" s="318"/>
      <c r="HJO91" s="318"/>
      <c r="HJP91" s="318"/>
      <c r="HJQ91" s="318"/>
      <c r="HJR91" s="318"/>
      <c r="HJS91" s="318"/>
      <c r="HJT91" s="318"/>
      <c r="HJU91" s="318"/>
      <c r="HJV91" s="318"/>
      <c r="HJW91" s="318"/>
      <c r="HJX91" s="318"/>
      <c r="HJY91" s="318"/>
      <c r="HJZ91" s="318"/>
      <c r="HKA91" s="318"/>
      <c r="HKB91" s="318"/>
      <c r="HKC91" s="318"/>
      <c r="HKD91" s="318"/>
      <c r="HKE91" s="318"/>
      <c r="HKF91" s="318"/>
      <c r="HKG91" s="318"/>
      <c r="HKH91" s="318"/>
      <c r="HKI91" s="318"/>
      <c r="HKJ91" s="318"/>
      <c r="HKK91" s="318"/>
      <c r="HKL91" s="318"/>
      <c r="HKM91" s="318"/>
      <c r="HKN91" s="318"/>
      <c r="HKO91" s="318"/>
      <c r="HKP91" s="318"/>
      <c r="HKQ91" s="318"/>
      <c r="HKR91" s="318"/>
      <c r="HKS91" s="318"/>
      <c r="HKT91" s="318"/>
      <c r="HKU91" s="318"/>
      <c r="HKV91" s="318"/>
      <c r="HKW91" s="318"/>
      <c r="HKX91" s="318"/>
      <c r="HKY91" s="318"/>
      <c r="HKZ91" s="318"/>
      <c r="HLA91" s="318"/>
      <c r="HLB91" s="318"/>
      <c r="HLC91" s="318"/>
      <c r="HLD91" s="318"/>
      <c r="HLE91" s="318"/>
      <c r="HLF91" s="318"/>
      <c r="HLG91" s="318"/>
      <c r="HLH91" s="318"/>
      <c r="HLI91" s="318"/>
      <c r="HLJ91" s="318"/>
      <c r="HLK91" s="318"/>
      <c r="HLL91" s="318"/>
      <c r="HLM91" s="318"/>
      <c r="HLN91" s="318"/>
      <c r="HLO91" s="318"/>
      <c r="HLP91" s="318"/>
      <c r="HLQ91" s="318"/>
      <c r="HLR91" s="318"/>
      <c r="HLS91" s="318"/>
      <c r="HLT91" s="318"/>
      <c r="HLU91" s="318"/>
      <c r="HLV91" s="318"/>
      <c r="HLW91" s="318"/>
      <c r="HLX91" s="318"/>
      <c r="HLY91" s="318"/>
      <c r="HLZ91" s="318"/>
      <c r="HMA91" s="318"/>
      <c r="HMB91" s="318"/>
      <c r="HMC91" s="318"/>
      <c r="HMD91" s="318"/>
      <c r="HME91" s="318"/>
      <c r="HMF91" s="318"/>
      <c r="HMG91" s="318"/>
      <c r="HMH91" s="318"/>
      <c r="HMI91" s="318"/>
      <c r="HMJ91" s="318"/>
      <c r="HMK91" s="318"/>
      <c r="HML91" s="318"/>
      <c r="HMM91" s="318"/>
      <c r="HMN91" s="318"/>
      <c r="HMO91" s="318"/>
      <c r="HMP91" s="318"/>
      <c r="HMQ91" s="318"/>
      <c r="HMR91" s="318"/>
      <c r="HMS91" s="318"/>
      <c r="HMT91" s="318"/>
      <c r="HMU91" s="318"/>
      <c r="HMV91" s="318"/>
      <c r="HMW91" s="318"/>
      <c r="HMX91" s="318"/>
      <c r="HMY91" s="318"/>
      <c r="HMZ91" s="318"/>
      <c r="HNA91" s="318"/>
      <c r="HNB91" s="318"/>
      <c r="HNC91" s="318"/>
      <c r="HND91" s="318"/>
      <c r="HNE91" s="318"/>
      <c r="HNF91" s="318"/>
      <c r="HNG91" s="318"/>
      <c r="HNH91" s="318"/>
      <c r="HNI91" s="318"/>
      <c r="HNJ91" s="318"/>
      <c r="HNK91" s="318"/>
      <c r="HNL91" s="318"/>
      <c r="HNM91" s="318"/>
      <c r="HNN91" s="318"/>
      <c r="HNO91" s="318"/>
      <c r="HNP91" s="318"/>
      <c r="HNQ91" s="318"/>
      <c r="HNR91" s="318"/>
      <c r="HNS91" s="318"/>
      <c r="HNT91" s="318"/>
      <c r="HNU91" s="318"/>
      <c r="HNV91" s="318"/>
      <c r="HNW91" s="318"/>
      <c r="HNX91" s="318"/>
      <c r="HNY91" s="318"/>
      <c r="HNZ91" s="318"/>
      <c r="HOA91" s="318"/>
      <c r="HOB91" s="318"/>
      <c r="HOC91" s="318"/>
      <c r="HOD91" s="318"/>
      <c r="HOE91" s="318"/>
      <c r="HOF91" s="318"/>
      <c r="HOG91" s="318"/>
      <c r="HOH91" s="318"/>
      <c r="HOI91" s="318"/>
      <c r="HOJ91" s="318"/>
      <c r="HOK91" s="318"/>
      <c r="HOL91" s="318"/>
      <c r="HOM91" s="318"/>
      <c r="HON91" s="318"/>
      <c r="HOO91" s="318"/>
      <c r="HOP91" s="318"/>
      <c r="HOQ91" s="318"/>
      <c r="HOR91" s="318"/>
      <c r="HOS91" s="318"/>
      <c r="HOT91" s="318"/>
      <c r="HOU91" s="318"/>
      <c r="HOV91" s="318"/>
      <c r="HOW91" s="318"/>
      <c r="HOX91" s="318"/>
      <c r="HOY91" s="318"/>
      <c r="HOZ91" s="318"/>
      <c r="HPA91" s="318"/>
      <c r="HPB91" s="318"/>
      <c r="HPC91" s="318"/>
      <c r="HPD91" s="318"/>
      <c r="HPE91" s="318"/>
      <c r="HPF91" s="318"/>
      <c r="HPG91" s="318"/>
      <c r="HPH91" s="318"/>
      <c r="HPI91" s="318"/>
      <c r="HPJ91" s="318"/>
      <c r="HPK91" s="318"/>
      <c r="HPL91" s="318"/>
      <c r="HPM91" s="318"/>
      <c r="HPN91" s="318"/>
      <c r="HPO91" s="318"/>
      <c r="HPP91" s="318"/>
      <c r="HPQ91" s="318"/>
      <c r="HPR91" s="318"/>
      <c r="HPS91" s="318"/>
      <c r="HPT91" s="318"/>
      <c r="HPU91" s="318"/>
      <c r="HPV91" s="318"/>
      <c r="HPW91" s="318"/>
      <c r="HPX91" s="318"/>
      <c r="HPY91" s="318"/>
      <c r="HPZ91" s="318"/>
      <c r="HQA91" s="318"/>
      <c r="HQB91" s="318"/>
      <c r="HQC91" s="318"/>
      <c r="HQD91" s="318"/>
      <c r="HQE91" s="318"/>
      <c r="HQF91" s="318"/>
      <c r="HQG91" s="318"/>
      <c r="HQH91" s="318"/>
      <c r="HQI91" s="318"/>
      <c r="HQJ91" s="318"/>
      <c r="HQK91" s="318"/>
      <c r="HQL91" s="318"/>
      <c r="HQM91" s="318"/>
      <c r="HQN91" s="318"/>
      <c r="HQO91" s="318"/>
      <c r="HQP91" s="318"/>
      <c r="HQQ91" s="318"/>
      <c r="HQR91" s="318"/>
      <c r="HQS91" s="318"/>
      <c r="HQT91" s="318"/>
      <c r="HQU91" s="318"/>
      <c r="HQV91" s="318"/>
      <c r="HQW91" s="318"/>
      <c r="HQX91" s="318"/>
      <c r="HQY91" s="318"/>
      <c r="HQZ91" s="318"/>
      <c r="HRA91" s="318"/>
      <c r="HRB91" s="318"/>
      <c r="HRC91" s="318"/>
      <c r="HRD91" s="318"/>
      <c r="HRE91" s="318"/>
      <c r="HRF91" s="318"/>
      <c r="HRG91" s="318"/>
      <c r="HRH91" s="318"/>
      <c r="HRI91" s="318"/>
      <c r="HRJ91" s="318"/>
      <c r="HRK91" s="318"/>
      <c r="HRL91" s="318"/>
      <c r="HRM91" s="318"/>
      <c r="HRN91" s="318"/>
      <c r="HRO91" s="318"/>
      <c r="HRP91" s="318"/>
      <c r="HRQ91" s="318"/>
      <c r="HRR91" s="318"/>
      <c r="HRS91" s="318"/>
      <c r="HRT91" s="318"/>
      <c r="HRU91" s="318"/>
      <c r="HRV91" s="318"/>
      <c r="HRW91" s="318"/>
      <c r="HRX91" s="318"/>
      <c r="HRY91" s="318"/>
      <c r="HRZ91" s="318"/>
      <c r="HSA91" s="318"/>
      <c r="HSB91" s="318"/>
      <c r="HSC91" s="318"/>
      <c r="HSD91" s="318"/>
      <c r="HSE91" s="318"/>
      <c r="HSF91" s="318"/>
      <c r="HSG91" s="318"/>
      <c r="HSH91" s="318"/>
      <c r="HSI91" s="318"/>
      <c r="HSJ91" s="318"/>
      <c r="HSK91" s="318"/>
      <c r="HSL91" s="318"/>
      <c r="HSM91" s="318"/>
      <c r="HSN91" s="318"/>
      <c r="HSO91" s="318"/>
      <c r="HSP91" s="318"/>
      <c r="HSQ91" s="318"/>
      <c r="HSR91" s="318"/>
      <c r="HSS91" s="318"/>
      <c r="HST91" s="318"/>
      <c r="HSU91" s="318"/>
      <c r="HSV91" s="318"/>
      <c r="HSW91" s="318"/>
      <c r="HSX91" s="318"/>
      <c r="HSY91" s="318"/>
      <c r="HSZ91" s="318"/>
      <c r="HTA91" s="318"/>
      <c r="HTB91" s="318"/>
      <c r="HTC91" s="318"/>
      <c r="HTD91" s="318"/>
      <c r="HTE91" s="318"/>
      <c r="HTF91" s="318"/>
      <c r="HTG91" s="318"/>
      <c r="HTH91" s="318"/>
      <c r="HTI91" s="318"/>
      <c r="HTJ91" s="318"/>
      <c r="HTK91" s="318"/>
      <c r="HTL91" s="318"/>
      <c r="HTM91" s="318"/>
      <c r="HTN91" s="318"/>
      <c r="HTO91" s="318"/>
      <c r="HTP91" s="318"/>
      <c r="HTQ91" s="318"/>
      <c r="HTR91" s="318"/>
      <c r="HTS91" s="318"/>
      <c r="HTT91" s="318"/>
      <c r="HTU91" s="318"/>
      <c r="HTV91" s="318"/>
      <c r="HTW91" s="318"/>
      <c r="HTX91" s="318"/>
      <c r="HTY91" s="318"/>
      <c r="HTZ91" s="318"/>
      <c r="HUA91" s="318"/>
      <c r="HUB91" s="318"/>
      <c r="HUC91" s="318"/>
      <c r="HUD91" s="318"/>
      <c r="HUE91" s="318"/>
      <c r="HUF91" s="318"/>
      <c r="HUG91" s="318"/>
      <c r="HUH91" s="318"/>
      <c r="HUI91" s="318"/>
      <c r="HUJ91" s="318"/>
      <c r="HUK91" s="318"/>
      <c r="HUL91" s="318"/>
      <c r="HUM91" s="318"/>
      <c r="HUN91" s="318"/>
      <c r="HUO91" s="318"/>
      <c r="HUP91" s="318"/>
      <c r="HUQ91" s="318"/>
      <c r="HUR91" s="318"/>
      <c r="HUS91" s="318"/>
      <c r="HUT91" s="318"/>
      <c r="HUU91" s="318"/>
      <c r="HUV91" s="318"/>
      <c r="HUW91" s="318"/>
      <c r="HUX91" s="318"/>
      <c r="HUY91" s="318"/>
      <c r="HUZ91" s="318"/>
      <c r="HVA91" s="318"/>
      <c r="HVB91" s="318"/>
      <c r="HVC91" s="318"/>
      <c r="HVD91" s="318"/>
      <c r="HVE91" s="318"/>
      <c r="HVF91" s="318"/>
      <c r="HVG91" s="318"/>
      <c r="HVH91" s="318"/>
      <c r="HVI91" s="318"/>
      <c r="HVJ91" s="318"/>
      <c r="HVK91" s="318"/>
      <c r="HVL91" s="318"/>
      <c r="HVM91" s="318"/>
      <c r="HVN91" s="318"/>
      <c r="HVO91" s="318"/>
      <c r="HVP91" s="318"/>
      <c r="HVQ91" s="318"/>
      <c r="HVR91" s="318"/>
      <c r="HVS91" s="318"/>
      <c r="HVT91" s="318"/>
      <c r="HVU91" s="318"/>
      <c r="HVV91" s="318"/>
      <c r="HVW91" s="318"/>
      <c r="HVX91" s="318"/>
      <c r="HVY91" s="318"/>
      <c r="HVZ91" s="318"/>
      <c r="HWA91" s="318"/>
      <c r="HWB91" s="318"/>
      <c r="HWC91" s="318"/>
      <c r="HWD91" s="318"/>
      <c r="HWE91" s="318"/>
      <c r="HWF91" s="318"/>
      <c r="HWG91" s="318"/>
      <c r="HWH91" s="318"/>
      <c r="HWI91" s="318"/>
      <c r="HWJ91" s="318"/>
      <c r="HWK91" s="318"/>
      <c r="HWL91" s="318"/>
      <c r="HWM91" s="318"/>
      <c r="HWN91" s="318"/>
      <c r="HWO91" s="318"/>
      <c r="HWP91" s="318"/>
      <c r="HWQ91" s="318"/>
      <c r="HWR91" s="318"/>
      <c r="HWS91" s="318"/>
      <c r="HWT91" s="318"/>
      <c r="HWU91" s="318"/>
      <c r="HWV91" s="318"/>
      <c r="HWW91" s="318"/>
      <c r="HWX91" s="318"/>
      <c r="HWY91" s="318"/>
      <c r="HWZ91" s="318"/>
      <c r="HXA91" s="318"/>
      <c r="HXB91" s="318"/>
      <c r="HXC91" s="318"/>
      <c r="HXD91" s="318"/>
      <c r="HXE91" s="318"/>
      <c r="HXF91" s="318"/>
      <c r="HXG91" s="318"/>
      <c r="HXH91" s="318"/>
      <c r="HXI91" s="318"/>
      <c r="HXJ91" s="318"/>
      <c r="HXK91" s="318"/>
      <c r="HXL91" s="318"/>
      <c r="HXM91" s="318"/>
      <c r="HXN91" s="318"/>
      <c r="HXO91" s="318"/>
      <c r="HXP91" s="318"/>
      <c r="HXQ91" s="318"/>
      <c r="HXR91" s="318"/>
      <c r="HXS91" s="318"/>
      <c r="HXT91" s="318"/>
      <c r="HXU91" s="318"/>
      <c r="HXV91" s="318"/>
      <c r="HXW91" s="318"/>
      <c r="HXX91" s="318"/>
      <c r="HXY91" s="318"/>
      <c r="HXZ91" s="318"/>
      <c r="HYA91" s="318"/>
      <c r="HYB91" s="318"/>
      <c r="HYC91" s="318"/>
      <c r="HYD91" s="318"/>
      <c r="HYE91" s="318"/>
      <c r="HYF91" s="318"/>
      <c r="HYG91" s="318"/>
      <c r="HYH91" s="318"/>
      <c r="HYI91" s="318"/>
      <c r="HYJ91" s="318"/>
      <c r="HYK91" s="318"/>
      <c r="HYL91" s="318"/>
      <c r="HYM91" s="318"/>
      <c r="HYN91" s="318"/>
      <c r="HYO91" s="318"/>
      <c r="HYP91" s="318"/>
      <c r="HYQ91" s="318"/>
      <c r="HYR91" s="318"/>
      <c r="HYS91" s="318"/>
      <c r="HYT91" s="318"/>
      <c r="HYU91" s="318"/>
      <c r="HYV91" s="318"/>
      <c r="HYW91" s="318"/>
      <c r="HYX91" s="318"/>
      <c r="HYY91" s="318"/>
      <c r="HYZ91" s="318"/>
      <c r="HZA91" s="318"/>
      <c r="HZB91" s="318"/>
      <c r="HZC91" s="318"/>
      <c r="HZD91" s="318"/>
      <c r="HZE91" s="318"/>
      <c r="HZF91" s="318"/>
      <c r="HZG91" s="318"/>
      <c r="HZH91" s="318"/>
      <c r="HZI91" s="318"/>
      <c r="HZJ91" s="318"/>
      <c r="HZK91" s="318"/>
      <c r="HZL91" s="318"/>
      <c r="HZM91" s="318"/>
      <c r="HZN91" s="318"/>
      <c r="HZO91" s="318"/>
      <c r="HZP91" s="318"/>
      <c r="HZQ91" s="318"/>
      <c r="HZR91" s="318"/>
      <c r="HZS91" s="318"/>
      <c r="HZT91" s="318"/>
      <c r="HZU91" s="318"/>
      <c r="HZV91" s="318"/>
      <c r="HZW91" s="318"/>
      <c r="HZX91" s="318"/>
      <c r="HZY91" s="318"/>
      <c r="HZZ91" s="318"/>
      <c r="IAA91" s="318"/>
      <c r="IAB91" s="318"/>
      <c r="IAC91" s="318"/>
      <c r="IAD91" s="318"/>
      <c r="IAE91" s="318"/>
      <c r="IAF91" s="318"/>
      <c r="IAG91" s="318"/>
      <c r="IAH91" s="318"/>
      <c r="IAI91" s="318"/>
      <c r="IAJ91" s="318"/>
      <c r="IAK91" s="318"/>
      <c r="IAL91" s="318"/>
      <c r="IAM91" s="318"/>
      <c r="IAN91" s="318"/>
      <c r="IAO91" s="318"/>
      <c r="IAP91" s="318"/>
      <c r="IAQ91" s="318"/>
      <c r="IAR91" s="318"/>
      <c r="IAS91" s="318"/>
      <c r="IAT91" s="318"/>
      <c r="IAU91" s="318"/>
      <c r="IAV91" s="318"/>
      <c r="IAW91" s="318"/>
      <c r="IAX91" s="318"/>
      <c r="IAY91" s="318"/>
      <c r="IAZ91" s="318"/>
      <c r="IBA91" s="318"/>
      <c r="IBB91" s="318"/>
      <c r="IBC91" s="318"/>
      <c r="IBD91" s="318"/>
      <c r="IBE91" s="318"/>
      <c r="IBF91" s="318"/>
      <c r="IBG91" s="318"/>
      <c r="IBH91" s="318"/>
      <c r="IBI91" s="318"/>
      <c r="IBJ91" s="318"/>
      <c r="IBK91" s="318"/>
      <c r="IBL91" s="318"/>
      <c r="IBM91" s="318"/>
      <c r="IBN91" s="318"/>
      <c r="IBO91" s="318"/>
      <c r="IBP91" s="318"/>
      <c r="IBQ91" s="318"/>
      <c r="IBR91" s="318"/>
      <c r="IBS91" s="318"/>
      <c r="IBT91" s="318"/>
      <c r="IBU91" s="318"/>
      <c r="IBV91" s="318"/>
      <c r="IBW91" s="318"/>
      <c r="IBX91" s="318"/>
      <c r="IBY91" s="318"/>
      <c r="IBZ91" s="318"/>
      <c r="ICA91" s="318"/>
      <c r="ICB91" s="318"/>
      <c r="ICC91" s="318"/>
      <c r="ICD91" s="318"/>
      <c r="ICE91" s="318"/>
      <c r="ICF91" s="318"/>
      <c r="ICG91" s="318"/>
      <c r="ICH91" s="318"/>
      <c r="ICI91" s="318"/>
      <c r="ICJ91" s="318"/>
      <c r="ICK91" s="318"/>
      <c r="ICL91" s="318"/>
      <c r="ICM91" s="318"/>
      <c r="ICN91" s="318"/>
      <c r="ICO91" s="318"/>
      <c r="ICP91" s="318"/>
      <c r="ICQ91" s="318"/>
      <c r="ICR91" s="318"/>
      <c r="ICS91" s="318"/>
      <c r="ICT91" s="318"/>
      <c r="ICU91" s="318"/>
      <c r="ICV91" s="318"/>
      <c r="ICW91" s="318"/>
      <c r="ICX91" s="318"/>
      <c r="ICY91" s="318"/>
      <c r="ICZ91" s="318"/>
      <c r="IDA91" s="318"/>
      <c r="IDB91" s="318"/>
      <c r="IDC91" s="318"/>
      <c r="IDD91" s="318"/>
      <c r="IDE91" s="318"/>
      <c r="IDF91" s="318"/>
      <c r="IDG91" s="318"/>
      <c r="IDH91" s="318"/>
      <c r="IDI91" s="318"/>
      <c r="IDJ91" s="318"/>
      <c r="IDK91" s="318"/>
      <c r="IDL91" s="318"/>
      <c r="IDM91" s="318"/>
      <c r="IDN91" s="318"/>
      <c r="IDO91" s="318"/>
      <c r="IDP91" s="318"/>
      <c r="IDQ91" s="318"/>
      <c r="IDR91" s="318"/>
      <c r="IDS91" s="318"/>
      <c r="IDT91" s="318"/>
      <c r="IDU91" s="318"/>
      <c r="IDV91" s="318"/>
      <c r="IDW91" s="318"/>
      <c r="IDX91" s="318"/>
      <c r="IDY91" s="318"/>
      <c r="IDZ91" s="318"/>
      <c r="IEA91" s="318"/>
      <c r="IEB91" s="318"/>
      <c r="IEC91" s="318"/>
      <c r="IED91" s="318"/>
      <c r="IEE91" s="318"/>
      <c r="IEF91" s="318"/>
      <c r="IEG91" s="318"/>
      <c r="IEH91" s="318"/>
      <c r="IEI91" s="318"/>
      <c r="IEJ91" s="318"/>
      <c r="IEK91" s="318"/>
      <c r="IEL91" s="318"/>
      <c r="IEM91" s="318"/>
      <c r="IEN91" s="318"/>
      <c r="IEO91" s="318"/>
      <c r="IEP91" s="318"/>
      <c r="IEQ91" s="318"/>
      <c r="IER91" s="318"/>
      <c r="IES91" s="318"/>
      <c r="IET91" s="318"/>
      <c r="IEU91" s="318"/>
      <c r="IEV91" s="318"/>
      <c r="IEW91" s="318"/>
      <c r="IEX91" s="318"/>
      <c r="IEY91" s="318"/>
      <c r="IEZ91" s="318"/>
      <c r="IFA91" s="318"/>
      <c r="IFB91" s="318"/>
      <c r="IFC91" s="318"/>
      <c r="IFD91" s="318"/>
      <c r="IFE91" s="318"/>
      <c r="IFF91" s="318"/>
      <c r="IFG91" s="318"/>
      <c r="IFH91" s="318"/>
      <c r="IFI91" s="318"/>
      <c r="IFJ91" s="318"/>
      <c r="IFK91" s="318"/>
      <c r="IFL91" s="318"/>
      <c r="IFM91" s="318"/>
      <c r="IFN91" s="318"/>
      <c r="IFO91" s="318"/>
      <c r="IFP91" s="318"/>
      <c r="IFQ91" s="318"/>
      <c r="IFR91" s="318"/>
      <c r="IFS91" s="318"/>
      <c r="IFT91" s="318"/>
      <c r="IFU91" s="318"/>
      <c r="IFV91" s="318"/>
      <c r="IFW91" s="318"/>
      <c r="IFX91" s="318"/>
      <c r="IFY91" s="318"/>
      <c r="IFZ91" s="318"/>
      <c r="IGA91" s="318"/>
      <c r="IGB91" s="318"/>
      <c r="IGC91" s="318"/>
      <c r="IGD91" s="318"/>
      <c r="IGE91" s="318"/>
      <c r="IGF91" s="318"/>
      <c r="IGG91" s="318"/>
      <c r="IGH91" s="318"/>
      <c r="IGI91" s="318"/>
      <c r="IGJ91" s="318"/>
      <c r="IGK91" s="318"/>
      <c r="IGL91" s="318"/>
      <c r="IGM91" s="318"/>
      <c r="IGN91" s="318"/>
      <c r="IGO91" s="318"/>
      <c r="IGP91" s="318"/>
      <c r="IGQ91" s="318"/>
      <c r="IGR91" s="318"/>
      <c r="IGS91" s="318"/>
      <c r="IGT91" s="318"/>
      <c r="IGU91" s="318"/>
      <c r="IGV91" s="318"/>
      <c r="IGW91" s="318"/>
      <c r="IGX91" s="318"/>
      <c r="IGY91" s="318"/>
      <c r="IGZ91" s="318"/>
      <c r="IHA91" s="318"/>
      <c r="IHB91" s="318"/>
      <c r="IHC91" s="318"/>
      <c r="IHD91" s="318"/>
      <c r="IHE91" s="318"/>
      <c r="IHF91" s="318"/>
      <c r="IHG91" s="318"/>
      <c r="IHH91" s="318"/>
      <c r="IHI91" s="318"/>
      <c r="IHJ91" s="318"/>
      <c r="IHK91" s="318"/>
      <c r="IHL91" s="318"/>
      <c r="IHM91" s="318"/>
      <c r="IHN91" s="318"/>
      <c r="IHO91" s="318"/>
      <c r="IHP91" s="318"/>
      <c r="IHQ91" s="318"/>
      <c r="IHR91" s="318"/>
      <c r="IHS91" s="318"/>
      <c r="IHT91" s="318"/>
      <c r="IHU91" s="318"/>
      <c r="IHV91" s="318"/>
      <c r="IHW91" s="318"/>
      <c r="IHX91" s="318"/>
      <c r="IHY91" s="318"/>
      <c r="IHZ91" s="318"/>
      <c r="IIA91" s="318"/>
      <c r="IIB91" s="318"/>
      <c r="IIC91" s="318"/>
      <c r="IID91" s="318"/>
      <c r="IIE91" s="318"/>
      <c r="IIF91" s="318"/>
      <c r="IIG91" s="318"/>
      <c r="IIH91" s="318"/>
      <c r="III91" s="318"/>
      <c r="IIJ91" s="318"/>
      <c r="IIK91" s="318"/>
      <c r="IIL91" s="318"/>
      <c r="IIM91" s="318"/>
      <c r="IIN91" s="318"/>
      <c r="IIO91" s="318"/>
      <c r="IIP91" s="318"/>
      <c r="IIQ91" s="318"/>
      <c r="IIR91" s="318"/>
      <c r="IIS91" s="318"/>
      <c r="IIT91" s="318"/>
      <c r="IIU91" s="318"/>
      <c r="IIV91" s="318"/>
      <c r="IIW91" s="318"/>
      <c r="IIX91" s="318"/>
      <c r="IIY91" s="318"/>
      <c r="IIZ91" s="318"/>
      <c r="IJA91" s="318"/>
      <c r="IJB91" s="318"/>
      <c r="IJC91" s="318"/>
      <c r="IJD91" s="318"/>
      <c r="IJE91" s="318"/>
      <c r="IJF91" s="318"/>
      <c r="IJG91" s="318"/>
      <c r="IJH91" s="318"/>
      <c r="IJI91" s="318"/>
      <c r="IJJ91" s="318"/>
      <c r="IJK91" s="318"/>
      <c r="IJL91" s="318"/>
      <c r="IJM91" s="318"/>
      <c r="IJN91" s="318"/>
      <c r="IJO91" s="318"/>
      <c r="IJP91" s="318"/>
      <c r="IJQ91" s="318"/>
      <c r="IJR91" s="318"/>
      <c r="IJS91" s="318"/>
      <c r="IJT91" s="318"/>
      <c r="IJU91" s="318"/>
      <c r="IJV91" s="318"/>
      <c r="IJW91" s="318"/>
      <c r="IJX91" s="318"/>
      <c r="IJY91" s="318"/>
      <c r="IJZ91" s="318"/>
      <c r="IKA91" s="318"/>
      <c r="IKB91" s="318"/>
      <c r="IKC91" s="318"/>
      <c r="IKD91" s="318"/>
      <c r="IKE91" s="318"/>
      <c r="IKF91" s="318"/>
      <c r="IKG91" s="318"/>
      <c r="IKH91" s="318"/>
      <c r="IKI91" s="318"/>
      <c r="IKJ91" s="318"/>
      <c r="IKK91" s="318"/>
      <c r="IKL91" s="318"/>
      <c r="IKM91" s="318"/>
      <c r="IKN91" s="318"/>
      <c r="IKO91" s="318"/>
      <c r="IKP91" s="318"/>
      <c r="IKQ91" s="318"/>
      <c r="IKR91" s="318"/>
      <c r="IKS91" s="318"/>
      <c r="IKT91" s="318"/>
      <c r="IKU91" s="318"/>
      <c r="IKV91" s="318"/>
      <c r="IKW91" s="318"/>
      <c r="IKX91" s="318"/>
      <c r="IKY91" s="318"/>
      <c r="IKZ91" s="318"/>
      <c r="ILA91" s="318"/>
      <c r="ILB91" s="318"/>
      <c r="ILC91" s="318"/>
      <c r="ILD91" s="318"/>
      <c r="ILE91" s="318"/>
      <c r="ILF91" s="318"/>
      <c r="ILG91" s="318"/>
      <c r="ILH91" s="318"/>
      <c r="ILI91" s="318"/>
      <c r="ILJ91" s="318"/>
      <c r="ILK91" s="318"/>
      <c r="ILL91" s="318"/>
      <c r="ILM91" s="318"/>
      <c r="ILN91" s="318"/>
      <c r="ILO91" s="318"/>
      <c r="ILP91" s="318"/>
      <c r="ILQ91" s="318"/>
      <c r="ILR91" s="318"/>
      <c r="ILS91" s="318"/>
      <c r="ILT91" s="318"/>
      <c r="ILU91" s="318"/>
      <c r="ILV91" s="318"/>
      <c r="ILW91" s="318"/>
      <c r="ILX91" s="318"/>
      <c r="ILY91" s="318"/>
      <c r="ILZ91" s="318"/>
      <c r="IMA91" s="318"/>
      <c r="IMB91" s="318"/>
      <c r="IMC91" s="318"/>
      <c r="IMD91" s="318"/>
      <c r="IME91" s="318"/>
      <c r="IMF91" s="318"/>
      <c r="IMG91" s="318"/>
      <c r="IMH91" s="318"/>
      <c r="IMI91" s="318"/>
      <c r="IMJ91" s="318"/>
      <c r="IMK91" s="318"/>
      <c r="IML91" s="318"/>
      <c r="IMM91" s="318"/>
      <c r="IMN91" s="318"/>
      <c r="IMO91" s="318"/>
      <c r="IMP91" s="318"/>
      <c r="IMQ91" s="318"/>
      <c r="IMR91" s="318"/>
      <c r="IMS91" s="318"/>
      <c r="IMT91" s="318"/>
      <c r="IMU91" s="318"/>
      <c r="IMV91" s="318"/>
      <c r="IMW91" s="318"/>
      <c r="IMX91" s="318"/>
      <c r="IMY91" s="318"/>
      <c r="IMZ91" s="318"/>
      <c r="INA91" s="318"/>
      <c r="INB91" s="318"/>
      <c r="INC91" s="318"/>
      <c r="IND91" s="318"/>
      <c r="INE91" s="318"/>
      <c r="INF91" s="318"/>
      <c r="ING91" s="318"/>
      <c r="INH91" s="318"/>
      <c r="INI91" s="318"/>
      <c r="INJ91" s="318"/>
      <c r="INK91" s="318"/>
      <c r="INL91" s="318"/>
      <c r="INM91" s="318"/>
      <c r="INN91" s="318"/>
      <c r="INO91" s="318"/>
      <c r="INP91" s="318"/>
      <c r="INQ91" s="318"/>
      <c r="INR91" s="318"/>
      <c r="INS91" s="318"/>
      <c r="INT91" s="318"/>
      <c r="INU91" s="318"/>
      <c r="INV91" s="318"/>
      <c r="INW91" s="318"/>
      <c r="INX91" s="318"/>
      <c r="INY91" s="318"/>
      <c r="INZ91" s="318"/>
      <c r="IOA91" s="318"/>
      <c r="IOB91" s="318"/>
      <c r="IOC91" s="318"/>
      <c r="IOD91" s="318"/>
      <c r="IOE91" s="318"/>
      <c r="IOF91" s="318"/>
      <c r="IOG91" s="318"/>
      <c r="IOH91" s="318"/>
      <c r="IOI91" s="318"/>
      <c r="IOJ91" s="318"/>
      <c r="IOK91" s="318"/>
      <c r="IOL91" s="318"/>
      <c r="IOM91" s="318"/>
      <c r="ION91" s="318"/>
      <c r="IOO91" s="318"/>
      <c r="IOP91" s="318"/>
      <c r="IOQ91" s="318"/>
      <c r="IOR91" s="318"/>
      <c r="IOS91" s="318"/>
      <c r="IOT91" s="318"/>
      <c r="IOU91" s="318"/>
      <c r="IOV91" s="318"/>
      <c r="IOW91" s="318"/>
      <c r="IOX91" s="318"/>
      <c r="IOY91" s="318"/>
      <c r="IOZ91" s="318"/>
      <c r="IPA91" s="318"/>
      <c r="IPB91" s="318"/>
      <c r="IPC91" s="318"/>
      <c r="IPD91" s="318"/>
      <c r="IPE91" s="318"/>
      <c r="IPF91" s="318"/>
      <c r="IPG91" s="318"/>
      <c r="IPH91" s="318"/>
      <c r="IPI91" s="318"/>
      <c r="IPJ91" s="318"/>
      <c r="IPK91" s="318"/>
      <c r="IPL91" s="318"/>
      <c r="IPM91" s="318"/>
      <c r="IPN91" s="318"/>
      <c r="IPO91" s="318"/>
      <c r="IPP91" s="318"/>
      <c r="IPQ91" s="318"/>
      <c r="IPR91" s="318"/>
      <c r="IPS91" s="318"/>
      <c r="IPT91" s="318"/>
      <c r="IPU91" s="318"/>
      <c r="IPV91" s="318"/>
      <c r="IPW91" s="318"/>
      <c r="IPX91" s="318"/>
      <c r="IPY91" s="318"/>
      <c r="IPZ91" s="318"/>
      <c r="IQA91" s="318"/>
      <c r="IQB91" s="318"/>
      <c r="IQC91" s="318"/>
      <c r="IQD91" s="318"/>
      <c r="IQE91" s="318"/>
      <c r="IQF91" s="318"/>
      <c r="IQG91" s="318"/>
      <c r="IQH91" s="318"/>
      <c r="IQI91" s="318"/>
      <c r="IQJ91" s="318"/>
      <c r="IQK91" s="318"/>
      <c r="IQL91" s="318"/>
      <c r="IQM91" s="318"/>
      <c r="IQN91" s="318"/>
      <c r="IQO91" s="318"/>
      <c r="IQP91" s="318"/>
      <c r="IQQ91" s="318"/>
      <c r="IQR91" s="318"/>
      <c r="IQS91" s="318"/>
      <c r="IQT91" s="318"/>
      <c r="IQU91" s="318"/>
      <c r="IQV91" s="318"/>
      <c r="IQW91" s="318"/>
      <c r="IQX91" s="318"/>
      <c r="IQY91" s="318"/>
      <c r="IQZ91" s="318"/>
      <c r="IRA91" s="318"/>
      <c r="IRB91" s="318"/>
      <c r="IRC91" s="318"/>
      <c r="IRD91" s="318"/>
      <c r="IRE91" s="318"/>
      <c r="IRF91" s="318"/>
      <c r="IRG91" s="318"/>
      <c r="IRH91" s="318"/>
      <c r="IRI91" s="318"/>
      <c r="IRJ91" s="318"/>
      <c r="IRK91" s="318"/>
      <c r="IRL91" s="318"/>
      <c r="IRM91" s="318"/>
      <c r="IRN91" s="318"/>
      <c r="IRO91" s="318"/>
      <c r="IRP91" s="318"/>
      <c r="IRQ91" s="318"/>
      <c r="IRR91" s="318"/>
      <c r="IRS91" s="318"/>
      <c r="IRT91" s="318"/>
      <c r="IRU91" s="318"/>
      <c r="IRV91" s="318"/>
      <c r="IRW91" s="318"/>
      <c r="IRX91" s="318"/>
      <c r="IRY91" s="318"/>
      <c r="IRZ91" s="318"/>
      <c r="ISA91" s="318"/>
      <c r="ISB91" s="318"/>
      <c r="ISC91" s="318"/>
      <c r="ISD91" s="318"/>
      <c r="ISE91" s="318"/>
      <c r="ISF91" s="318"/>
      <c r="ISG91" s="318"/>
      <c r="ISH91" s="318"/>
      <c r="ISI91" s="318"/>
      <c r="ISJ91" s="318"/>
      <c r="ISK91" s="318"/>
      <c r="ISL91" s="318"/>
      <c r="ISM91" s="318"/>
      <c r="ISN91" s="318"/>
      <c r="ISO91" s="318"/>
      <c r="ISP91" s="318"/>
      <c r="ISQ91" s="318"/>
      <c r="ISR91" s="318"/>
      <c r="ISS91" s="318"/>
      <c r="IST91" s="318"/>
      <c r="ISU91" s="318"/>
      <c r="ISV91" s="318"/>
      <c r="ISW91" s="318"/>
      <c r="ISX91" s="318"/>
      <c r="ISY91" s="318"/>
      <c r="ISZ91" s="318"/>
      <c r="ITA91" s="318"/>
      <c r="ITB91" s="318"/>
      <c r="ITC91" s="318"/>
      <c r="ITD91" s="318"/>
      <c r="ITE91" s="318"/>
      <c r="ITF91" s="318"/>
      <c r="ITG91" s="318"/>
      <c r="ITH91" s="318"/>
      <c r="ITI91" s="318"/>
      <c r="ITJ91" s="318"/>
      <c r="ITK91" s="318"/>
      <c r="ITL91" s="318"/>
      <c r="ITM91" s="318"/>
      <c r="ITN91" s="318"/>
      <c r="ITO91" s="318"/>
      <c r="ITP91" s="318"/>
      <c r="ITQ91" s="318"/>
      <c r="ITR91" s="318"/>
      <c r="ITS91" s="318"/>
      <c r="ITT91" s="318"/>
      <c r="ITU91" s="318"/>
      <c r="ITV91" s="318"/>
      <c r="ITW91" s="318"/>
      <c r="ITX91" s="318"/>
      <c r="ITY91" s="318"/>
      <c r="ITZ91" s="318"/>
      <c r="IUA91" s="318"/>
      <c r="IUB91" s="318"/>
      <c r="IUC91" s="318"/>
      <c r="IUD91" s="318"/>
      <c r="IUE91" s="318"/>
      <c r="IUF91" s="318"/>
      <c r="IUG91" s="318"/>
      <c r="IUH91" s="318"/>
      <c r="IUI91" s="318"/>
      <c r="IUJ91" s="318"/>
      <c r="IUK91" s="318"/>
      <c r="IUL91" s="318"/>
      <c r="IUM91" s="318"/>
      <c r="IUN91" s="318"/>
      <c r="IUO91" s="318"/>
      <c r="IUP91" s="318"/>
      <c r="IUQ91" s="318"/>
      <c r="IUR91" s="318"/>
      <c r="IUS91" s="318"/>
      <c r="IUT91" s="318"/>
      <c r="IUU91" s="318"/>
      <c r="IUV91" s="318"/>
      <c r="IUW91" s="318"/>
      <c r="IUX91" s="318"/>
      <c r="IUY91" s="318"/>
      <c r="IUZ91" s="318"/>
      <c r="IVA91" s="318"/>
      <c r="IVB91" s="318"/>
      <c r="IVC91" s="318"/>
      <c r="IVD91" s="318"/>
      <c r="IVE91" s="318"/>
      <c r="IVF91" s="318"/>
      <c r="IVG91" s="318"/>
      <c r="IVH91" s="318"/>
      <c r="IVI91" s="318"/>
      <c r="IVJ91" s="318"/>
      <c r="IVK91" s="318"/>
      <c r="IVL91" s="318"/>
      <c r="IVM91" s="318"/>
      <c r="IVN91" s="318"/>
      <c r="IVO91" s="318"/>
      <c r="IVP91" s="318"/>
      <c r="IVQ91" s="318"/>
      <c r="IVR91" s="318"/>
      <c r="IVS91" s="318"/>
      <c r="IVT91" s="318"/>
      <c r="IVU91" s="318"/>
      <c r="IVV91" s="318"/>
      <c r="IVW91" s="318"/>
      <c r="IVX91" s="318"/>
      <c r="IVY91" s="318"/>
      <c r="IVZ91" s="318"/>
      <c r="IWA91" s="318"/>
      <c r="IWB91" s="318"/>
      <c r="IWC91" s="318"/>
      <c r="IWD91" s="318"/>
      <c r="IWE91" s="318"/>
      <c r="IWF91" s="318"/>
      <c r="IWG91" s="318"/>
      <c r="IWH91" s="318"/>
      <c r="IWI91" s="318"/>
      <c r="IWJ91" s="318"/>
      <c r="IWK91" s="318"/>
      <c r="IWL91" s="318"/>
      <c r="IWM91" s="318"/>
      <c r="IWN91" s="318"/>
      <c r="IWO91" s="318"/>
      <c r="IWP91" s="318"/>
      <c r="IWQ91" s="318"/>
      <c r="IWR91" s="318"/>
      <c r="IWS91" s="318"/>
      <c r="IWT91" s="318"/>
      <c r="IWU91" s="318"/>
      <c r="IWV91" s="318"/>
      <c r="IWW91" s="318"/>
      <c r="IWX91" s="318"/>
      <c r="IWY91" s="318"/>
      <c r="IWZ91" s="318"/>
      <c r="IXA91" s="318"/>
      <c r="IXB91" s="318"/>
      <c r="IXC91" s="318"/>
      <c r="IXD91" s="318"/>
      <c r="IXE91" s="318"/>
      <c r="IXF91" s="318"/>
      <c r="IXG91" s="318"/>
      <c r="IXH91" s="318"/>
      <c r="IXI91" s="318"/>
      <c r="IXJ91" s="318"/>
      <c r="IXK91" s="318"/>
      <c r="IXL91" s="318"/>
      <c r="IXM91" s="318"/>
      <c r="IXN91" s="318"/>
      <c r="IXO91" s="318"/>
      <c r="IXP91" s="318"/>
      <c r="IXQ91" s="318"/>
      <c r="IXR91" s="318"/>
      <c r="IXS91" s="318"/>
      <c r="IXT91" s="318"/>
      <c r="IXU91" s="318"/>
      <c r="IXV91" s="318"/>
      <c r="IXW91" s="318"/>
      <c r="IXX91" s="318"/>
      <c r="IXY91" s="318"/>
      <c r="IXZ91" s="318"/>
      <c r="IYA91" s="318"/>
      <c r="IYB91" s="318"/>
      <c r="IYC91" s="318"/>
      <c r="IYD91" s="318"/>
      <c r="IYE91" s="318"/>
      <c r="IYF91" s="318"/>
      <c r="IYG91" s="318"/>
      <c r="IYH91" s="318"/>
      <c r="IYI91" s="318"/>
      <c r="IYJ91" s="318"/>
      <c r="IYK91" s="318"/>
      <c r="IYL91" s="318"/>
      <c r="IYM91" s="318"/>
      <c r="IYN91" s="318"/>
      <c r="IYO91" s="318"/>
      <c r="IYP91" s="318"/>
      <c r="IYQ91" s="318"/>
      <c r="IYR91" s="318"/>
      <c r="IYS91" s="318"/>
      <c r="IYT91" s="318"/>
      <c r="IYU91" s="318"/>
      <c r="IYV91" s="318"/>
      <c r="IYW91" s="318"/>
      <c r="IYX91" s="318"/>
      <c r="IYY91" s="318"/>
      <c r="IYZ91" s="318"/>
      <c r="IZA91" s="318"/>
      <c r="IZB91" s="318"/>
      <c r="IZC91" s="318"/>
      <c r="IZD91" s="318"/>
      <c r="IZE91" s="318"/>
      <c r="IZF91" s="318"/>
      <c r="IZG91" s="318"/>
      <c r="IZH91" s="318"/>
      <c r="IZI91" s="318"/>
      <c r="IZJ91" s="318"/>
      <c r="IZK91" s="318"/>
      <c r="IZL91" s="318"/>
      <c r="IZM91" s="318"/>
      <c r="IZN91" s="318"/>
      <c r="IZO91" s="318"/>
      <c r="IZP91" s="318"/>
      <c r="IZQ91" s="318"/>
      <c r="IZR91" s="318"/>
      <c r="IZS91" s="318"/>
      <c r="IZT91" s="318"/>
      <c r="IZU91" s="318"/>
      <c r="IZV91" s="318"/>
      <c r="IZW91" s="318"/>
      <c r="IZX91" s="318"/>
      <c r="IZY91" s="318"/>
      <c r="IZZ91" s="318"/>
      <c r="JAA91" s="318"/>
      <c r="JAB91" s="318"/>
      <c r="JAC91" s="318"/>
      <c r="JAD91" s="318"/>
      <c r="JAE91" s="318"/>
      <c r="JAF91" s="318"/>
      <c r="JAG91" s="318"/>
      <c r="JAH91" s="318"/>
      <c r="JAI91" s="318"/>
      <c r="JAJ91" s="318"/>
      <c r="JAK91" s="318"/>
      <c r="JAL91" s="318"/>
      <c r="JAM91" s="318"/>
      <c r="JAN91" s="318"/>
      <c r="JAO91" s="318"/>
      <c r="JAP91" s="318"/>
      <c r="JAQ91" s="318"/>
      <c r="JAR91" s="318"/>
      <c r="JAS91" s="318"/>
      <c r="JAT91" s="318"/>
      <c r="JAU91" s="318"/>
      <c r="JAV91" s="318"/>
      <c r="JAW91" s="318"/>
      <c r="JAX91" s="318"/>
      <c r="JAY91" s="318"/>
      <c r="JAZ91" s="318"/>
      <c r="JBA91" s="318"/>
      <c r="JBB91" s="318"/>
      <c r="JBC91" s="318"/>
      <c r="JBD91" s="318"/>
      <c r="JBE91" s="318"/>
      <c r="JBF91" s="318"/>
      <c r="JBG91" s="318"/>
      <c r="JBH91" s="318"/>
      <c r="JBI91" s="318"/>
      <c r="JBJ91" s="318"/>
      <c r="JBK91" s="318"/>
      <c r="JBL91" s="318"/>
      <c r="JBM91" s="318"/>
      <c r="JBN91" s="318"/>
      <c r="JBO91" s="318"/>
      <c r="JBP91" s="318"/>
      <c r="JBQ91" s="318"/>
      <c r="JBR91" s="318"/>
      <c r="JBS91" s="318"/>
      <c r="JBT91" s="318"/>
      <c r="JBU91" s="318"/>
      <c r="JBV91" s="318"/>
      <c r="JBW91" s="318"/>
      <c r="JBX91" s="318"/>
      <c r="JBY91" s="318"/>
      <c r="JBZ91" s="318"/>
      <c r="JCA91" s="318"/>
      <c r="JCB91" s="318"/>
      <c r="JCC91" s="318"/>
      <c r="JCD91" s="318"/>
      <c r="JCE91" s="318"/>
      <c r="JCF91" s="318"/>
      <c r="JCG91" s="318"/>
      <c r="JCH91" s="318"/>
      <c r="JCI91" s="318"/>
      <c r="JCJ91" s="318"/>
      <c r="JCK91" s="318"/>
      <c r="JCL91" s="318"/>
      <c r="JCM91" s="318"/>
      <c r="JCN91" s="318"/>
      <c r="JCO91" s="318"/>
      <c r="JCP91" s="318"/>
      <c r="JCQ91" s="318"/>
      <c r="JCR91" s="318"/>
      <c r="JCS91" s="318"/>
      <c r="JCT91" s="318"/>
      <c r="JCU91" s="318"/>
      <c r="JCV91" s="318"/>
      <c r="JCW91" s="318"/>
      <c r="JCX91" s="318"/>
      <c r="JCY91" s="318"/>
      <c r="JCZ91" s="318"/>
      <c r="JDA91" s="318"/>
      <c r="JDB91" s="318"/>
      <c r="JDC91" s="318"/>
      <c r="JDD91" s="318"/>
      <c r="JDE91" s="318"/>
      <c r="JDF91" s="318"/>
      <c r="JDG91" s="318"/>
      <c r="JDH91" s="318"/>
      <c r="JDI91" s="318"/>
      <c r="JDJ91" s="318"/>
      <c r="JDK91" s="318"/>
      <c r="JDL91" s="318"/>
      <c r="JDM91" s="318"/>
      <c r="JDN91" s="318"/>
      <c r="JDO91" s="318"/>
      <c r="JDP91" s="318"/>
      <c r="JDQ91" s="318"/>
      <c r="JDR91" s="318"/>
      <c r="JDS91" s="318"/>
      <c r="JDT91" s="318"/>
      <c r="JDU91" s="318"/>
      <c r="JDV91" s="318"/>
      <c r="JDW91" s="318"/>
      <c r="JDX91" s="318"/>
      <c r="JDY91" s="318"/>
      <c r="JDZ91" s="318"/>
      <c r="JEA91" s="318"/>
      <c r="JEB91" s="318"/>
      <c r="JEC91" s="318"/>
      <c r="JED91" s="318"/>
      <c r="JEE91" s="318"/>
      <c r="JEF91" s="318"/>
      <c r="JEG91" s="318"/>
      <c r="JEH91" s="318"/>
      <c r="JEI91" s="318"/>
      <c r="JEJ91" s="318"/>
      <c r="JEK91" s="318"/>
      <c r="JEL91" s="318"/>
      <c r="JEM91" s="318"/>
      <c r="JEN91" s="318"/>
      <c r="JEO91" s="318"/>
      <c r="JEP91" s="318"/>
      <c r="JEQ91" s="318"/>
      <c r="JER91" s="318"/>
      <c r="JES91" s="318"/>
      <c r="JET91" s="318"/>
      <c r="JEU91" s="318"/>
      <c r="JEV91" s="318"/>
      <c r="JEW91" s="318"/>
      <c r="JEX91" s="318"/>
      <c r="JEY91" s="318"/>
      <c r="JEZ91" s="318"/>
      <c r="JFA91" s="318"/>
      <c r="JFB91" s="318"/>
      <c r="JFC91" s="318"/>
      <c r="JFD91" s="318"/>
      <c r="JFE91" s="318"/>
      <c r="JFF91" s="318"/>
      <c r="JFG91" s="318"/>
      <c r="JFH91" s="318"/>
      <c r="JFI91" s="318"/>
      <c r="JFJ91" s="318"/>
      <c r="JFK91" s="318"/>
      <c r="JFL91" s="318"/>
      <c r="JFM91" s="318"/>
      <c r="JFN91" s="318"/>
      <c r="JFO91" s="318"/>
      <c r="JFP91" s="318"/>
      <c r="JFQ91" s="318"/>
      <c r="JFR91" s="318"/>
      <c r="JFS91" s="318"/>
      <c r="JFT91" s="318"/>
      <c r="JFU91" s="318"/>
      <c r="JFV91" s="318"/>
      <c r="JFW91" s="318"/>
      <c r="JFX91" s="318"/>
      <c r="JFY91" s="318"/>
      <c r="JFZ91" s="318"/>
      <c r="JGA91" s="318"/>
      <c r="JGB91" s="318"/>
      <c r="JGC91" s="318"/>
      <c r="JGD91" s="318"/>
      <c r="JGE91" s="318"/>
      <c r="JGF91" s="318"/>
      <c r="JGG91" s="318"/>
      <c r="JGH91" s="318"/>
      <c r="JGI91" s="318"/>
      <c r="JGJ91" s="318"/>
      <c r="JGK91" s="318"/>
      <c r="JGL91" s="318"/>
      <c r="JGM91" s="318"/>
      <c r="JGN91" s="318"/>
      <c r="JGO91" s="318"/>
      <c r="JGP91" s="318"/>
      <c r="JGQ91" s="318"/>
      <c r="JGR91" s="318"/>
      <c r="JGS91" s="318"/>
      <c r="JGT91" s="318"/>
      <c r="JGU91" s="318"/>
      <c r="JGV91" s="318"/>
      <c r="JGW91" s="318"/>
      <c r="JGX91" s="318"/>
      <c r="JGY91" s="318"/>
      <c r="JGZ91" s="318"/>
      <c r="JHA91" s="318"/>
      <c r="JHB91" s="318"/>
      <c r="JHC91" s="318"/>
      <c r="JHD91" s="318"/>
      <c r="JHE91" s="318"/>
      <c r="JHF91" s="318"/>
      <c r="JHG91" s="318"/>
      <c r="JHH91" s="318"/>
      <c r="JHI91" s="318"/>
      <c r="JHJ91" s="318"/>
      <c r="JHK91" s="318"/>
      <c r="JHL91" s="318"/>
      <c r="JHM91" s="318"/>
      <c r="JHN91" s="318"/>
      <c r="JHO91" s="318"/>
      <c r="JHP91" s="318"/>
      <c r="JHQ91" s="318"/>
      <c r="JHR91" s="318"/>
      <c r="JHS91" s="318"/>
      <c r="JHT91" s="318"/>
      <c r="JHU91" s="318"/>
      <c r="JHV91" s="318"/>
      <c r="JHW91" s="318"/>
      <c r="JHX91" s="318"/>
      <c r="JHY91" s="318"/>
      <c r="JHZ91" s="318"/>
      <c r="JIA91" s="318"/>
      <c r="JIB91" s="318"/>
      <c r="JIC91" s="318"/>
      <c r="JID91" s="318"/>
      <c r="JIE91" s="318"/>
      <c r="JIF91" s="318"/>
      <c r="JIG91" s="318"/>
      <c r="JIH91" s="318"/>
      <c r="JII91" s="318"/>
      <c r="JIJ91" s="318"/>
      <c r="JIK91" s="318"/>
      <c r="JIL91" s="318"/>
      <c r="JIM91" s="318"/>
      <c r="JIN91" s="318"/>
      <c r="JIO91" s="318"/>
      <c r="JIP91" s="318"/>
      <c r="JIQ91" s="318"/>
      <c r="JIR91" s="318"/>
      <c r="JIS91" s="318"/>
      <c r="JIT91" s="318"/>
      <c r="JIU91" s="318"/>
      <c r="JIV91" s="318"/>
      <c r="JIW91" s="318"/>
      <c r="JIX91" s="318"/>
      <c r="JIY91" s="318"/>
      <c r="JIZ91" s="318"/>
      <c r="JJA91" s="318"/>
      <c r="JJB91" s="318"/>
      <c r="JJC91" s="318"/>
      <c r="JJD91" s="318"/>
      <c r="JJE91" s="318"/>
      <c r="JJF91" s="318"/>
      <c r="JJG91" s="318"/>
      <c r="JJH91" s="318"/>
      <c r="JJI91" s="318"/>
      <c r="JJJ91" s="318"/>
      <c r="JJK91" s="318"/>
      <c r="JJL91" s="318"/>
      <c r="JJM91" s="318"/>
      <c r="JJN91" s="318"/>
      <c r="JJO91" s="318"/>
      <c r="JJP91" s="318"/>
      <c r="JJQ91" s="318"/>
      <c r="JJR91" s="318"/>
      <c r="JJS91" s="318"/>
      <c r="JJT91" s="318"/>
      <c r="JJU91" s="318"/>
      <c r="JJV91" s="318"/>
      <c r="JJW91" s="318"/>
      <c r="JJX91" s="318"/>
      <c r="JJY91" s="318"/>
      <c r="JJZ91" s="318"/>
      <c r="JKA91" s="318"/>
      <c r="JKB91" s="318"/>
      <c r="JKC91" s="318"/>
      <c r="JKD91" s="318"/>
      <c r="JKE91" s="318"/>
      <c r="JKF91" s="318"/>
      <c r="JKG91" s="318"/>
      <c r="JKH91" s="318"/>
      <c r="JKI91" s="318"/>
      <c r="JKJ91" s="318"/>
      <c r="JKK91" s="318"/>
      <c r="JKL91" s="318"/>
      <c r="JKM91" s="318"/>
      <c r="JKN91" s="318"/>
      <c r="JKO91" s="318"/>
      <c r="JKP91" s="318"/>
      <c r="JKQ91" s="318"/>
      <c r="JKR91" s="318"/>
      <c r="JKS91" s="318"/>
      <c r="JKT91" s="318"/>
      <c r="JKU91" s="318"/>
      <c r="JKV91" s="318"/>
      <c r="JKW91" s="318"/>
      <c r="JKX91" s="318"/>
      <c r="JKY91" s="318"/>
      <c r="JKZ91" s="318"/>
      <c r="JLA91" s="318"/>
      <c r="JLB91" s="318"/>
      <c r="JLC91" s="318"/>
      <c r="JLD91" s="318"/>
      <c r="JLE91" s="318"/>
      <c r="JLF91" s="318"/>
      <c r="JLG91" s="318"/>
      <c r="JLH91" s="318"/>
      <c r="JLI91" s="318"/>
      <c r="JLJ91" s="318"/>
      <c r="JLK91" s="318"/>
      <c r="JLL91" s="318"/>
      <c r="JLM91" s="318"/>
      <c r="JLN91" s="318"/>
      <c r="JLO91" s="318"/>
      <c r="JLP91" s="318"/>
      <c r="JLQ91" s="318"/>
      <c r="JLR91" s="318"/>
      <c r="JLS91" s="318"/>
      <c r="JLT91" s="318"/>
      <c r="JLU91" s="318"/>
      <c r="JLV91" s="318"/>
      <c r="JLW91" s="318"/>
      <c r="JLX91" s="318"/>
      <c r="JLY91" s="318"/>
      <c r="JLZ91" s="318"/>
      <c r="JMA91" s="318"/>
      <c r="JMB91" s="318"/>
      <c r="JMC91" s="318"/>
      <c r="JMD91" s="318"/>
      <c r="JME91" s="318"/>
      <c r="JMF91" s="318"/>
      <c r="JMG91" s="318"/>
      <c r="JMH91" s="318"/>
      <c r="JMI91" s="318"/>
      <c r="JMJ91" s="318"/>
      <c r="JMK91" s="318"/>
      <c r="JML91" s="318"/>
      <c r="JMM91" s="318"/>
      <c r="JMN91" s="318"/>
      <c r="JMO91" s="318"/>
      <c r="JMP91" s="318"/>
      <c r="JMQ91" s="318"/>
      <c r="JMR91" s="318"/>
      <c r="JMS91" s="318"/>
      <c r="JMT91" s="318"/>
      <c r="JMU91" s="318"/>
      <c r="JMV91" s="318"/>
      <c r="JMW91" s="318"/>
      <c r="JMX91" s="318"/>
      <c r="JMY91" s="318"/>
      <c r="JMZ91" s="318"/>
      <c r="JNA91" s="318"/>
      <c r="JNB91" s="318"/>
      <c r="JNC91" s="318"/>
      <c r="JND91" s="318"/>
      <c r="JNE91" s="318"/>
      <c r="JNF91" s="318"/>
      <c r="JNG91" s="318"/>
      <c r="JNH91" s="318"/>
      <c r="JNI91" s="318"/>
      <c r="JNJ91" s="318"/>
      <c r="JNK91" s="318"/>
      <c r="JNL91" s="318"/>
      <c r="JNM91" s="318"/>
      <c r="JNN91" s="318"/>
      <c r="JNO91" s="318"/>
      <c r="JNP91" s="318"/>
      <c r="JNQ91" s="318"/>
      <c r="JNR91" s="318"/>
      <c r="JNS91" s="318"/>
      <c r="JNT91" s="318"/>
      <c r="JNU91" s="318"/>
      <c r="JNV91" s="318"/>
      <c r="JNW91" s="318"/>
      <c r="JNX91" s="318"/>
      <c r="JNY91" s="318"/>
      <c r="JNZ91" s="318"/>
      <c r="JOA91" s="318"/>
      <c r="JOB91" s="318"/>
      <c r="JOC91" s="318"/>
      <c r="JOD91" s="318"/>
      <c r="JOE91" s="318"/>
      <c r="JOF91" s="318"/>
      <c r="JOG91" s="318"/>
      <c r="JOH91" s="318"/>
      <c r="JOI91" s="318"/>
      <c r="JOJ91" s="318"/>
      <c r="JOK91" s="318"/>
      <c r="JOL91" s="318"/>
      <c r="JOM91" s="318"/>
      <c r="JON91" s="318"/>
      <c r="JOO91" s="318"/>
      <c r="JOP91" s="318"/>
      <c r="JOQ91" s="318"/>
      <c r="JOR91" s="318"/>
      <c r="JOS91" s="318"/>
      <c r="JOT91" s="318"/>
      <c r="JOU91" s="318"/>
      <c r="JOV91" s="318"/>
      <c r="JOW91" s="318"/>
      <c r="JOX91" s="318"/>
      <c r="JOY91" s="318"/>
      <c r="JOZ91" s="318"/>
      <c r="JPA91" s="318"/>
      <c r="JPB91" s="318"/>
      <c r="JPC91" s="318"/>
      <c r="JPD91" s="318"/>
      <c r="JPE91" s="318"/>
      <c r="JPF91" s="318"/>
      <c r="JPG91" s="318"/>
      <c r="JPH91" s="318"/>
      <c r="JPI91" s="318"/>
      <c r="JPJ91" s="318"/>
      <c r="JPK91" s="318"/>
      <c r="JPL91" s="318"/>
      <c r="JPM91" s="318"/>
      <c r="JPN91" s="318"/>
      <c r="JPO91" s="318"/>
      <c r="JPP91" s="318"/>
      <c r="JPQ91" s="318"/>
      <c r="JPR91" s="318"/>
      <c r="JPS91" s="318"/>
      <c r="JPT91" s="318"/>
      <c r="JPU91" s="318"/>
      <c r="JPV91" s="318"/>
      <c r="JPW91" s="318"/>
      <c r="JPX91" s="318"/>
      <c r="JPY91" s="318"/>
      <c r="JPZ91" s="318"/>
      <c r="JQA91" s="318"/>
      <c r="JQB91" s="318"/>
      <c r="JQC91" s="318"/>
      <c r="JQD91" s="318"/>
      <c r="JQE91" s="318"/>
      <c r="JQF91" s="318"/>
      <c r="JQG91" s="318"/>
      <c r="JQH91" s="318"/>
      <c r="JQI91" s="318"/>
      <c r="JQJ91" s="318"/>
      <c r="JQK91" s="318"/>
      <c r="JQL91" s="318"/>
      <c r="JQM91" s="318"/>
      <c r="JQN91" s="318"/>
      <c r="JQO91" s="318"/>
      <c r="JQP91" s="318"/>
      <c r="JQQ91" s="318"/>
      <c r="JQR91" s="318"/>
      <c r="JQS91" s="318"/>
      <c r="JQT91" s="318"/>
      <c r="JQU91" s="318"/>
      <c r="JQV91" s="318"/>
      <c r="JQW91" s="318"/>
      <c r="JQX91" s="318"/>
      <c r="JQY91" s="318"/>
      <c r="JQZ91" s="318"/>
      <c r="JRA91" s="318"/>
      <c r="JRB91" s="318"/>
      <c r="JRC91" s="318"/>
      <c r="JRD91" s="318"/>
      <c r="JRE91" s="318"/>
      <c r="JRF91" s="318"/>
      <c r="JRG91" s="318"/>
      <c r="JRH91" s="318"/>
      <c r="JRI91" s="318"/>
      <c r="JRJ91" s="318"/>
      <c r="JRK91" s="318"/>
      <c r="JRL91" s="318"/>
      <c r="JRM91" s="318"/>
      <c r="JRN91" s="318"/>
      <c r="JRO91" s="318"/>
      <c r="JRP91" s="318"/>
      <c r="JRQ91" s="318"/>
      <c r="JRR91" s="318"/>
      <c r="JRS91" s="318"/>
      <c r="JRT91" s="318"/>
      <c r="JRU91" s="318"/>
      <c r="JRV91" s="318"/>
      <c r="JRW91" s="318"/>
      <c r="JRX91" s="318"/>
      <c r="JRY91" s="318"/>
      <c r="JRZ91" s="318"/>
      <c r="JSA91" s="318"/>
      <c r="JSB91" s="318"/>
      <c r="JSC91" s="318"/>
      <c r="JSD91" s="318"/>
      <c r="JSE91" s="318"/>
      <c r="JSF91" s="318"/>
      <c r="JSG91" s="318"/>
      <c r="JSH91" s="318"/>
      <c r="JSI91" s="318"/>
      <c r="JSJ91" s="318"/>
      <c r="JSK91" s="318"/>
      <c r="JSL91" s="318"/>
      <c r="JSM91" s="318"/>
      <c r="JSN91" s="318"/>
      <c r="JSO91" s="318"/>
      <c r="JSP91" s="318"/>
      <c r="JSQ91" s="318"/>
      <c r="JSR91" s="318"/>
      <c r="JSS91" s="318"/>
      <c r="JST91" s="318"/>
      <c r="JSU91" s="318"/>
      <c r="JSV91" s="318"/>
      <c r="JSW91" s="318"/>
      <c r="JSX91" s="318"/>
      <c r="JSY91" s="318"/>
      <c r="JSZ91" s="318"/>
      <c r="JTA91" s="318"/>
      <c r="JTB91" s="318"/>
      <c r="JTC91" s="318"/>
      <c r="JTD91" s="318"/>
      <c r="JTE91" s="318"/>
      <c r="JTF91" s="318"/>
      <c r="JTG91" s="318"/>
      <c r="JTH91" s="318"/>
      <c r="JTI91" s="318"/>
      <c r="JTJ91" s="318"/>
      <c r="JTK91" s="318"/>
      <c r="JTL91" s="318"/>
      <c r="JTM91" s="318"/>
      <c r="JTN91" s="318"/>
      <c r="JTO91" s="318"/>
      <c r="JTP91" s="318"/>
      <c r="JTQ91" s="318"/>
      <c r="JTR91" s="318"/>
      <c r="JTS91" s="318"/>
      <c r="JTT91" s="318"/>
      <c r="JTU91" s="318"/>
      <c r="JTV91" s="318"/>
      <c r="JTW91" s="318"/>
      <c r="JTX91" s="318"/>
      <c r="JTY91" s="318"/>
      <c r="JTZ91" s="318"/>
      <c r="JUA91" s="318"/>
      <c r="JUB91" s="318"/>
      <c r="JUC91" s="318"/>
      <c r="JUD91" s="318"/>
      <c r="JUE91" s="318"/>
      <c r="JUF91" s="318"/>
      <c r="JUG91" s="318"/>
      <c r="JUH91" s="318"/>
      <c r="JUI91" s="318"/>
      <c r="JUJ91" s="318"/>
      <c r="JUK91" s="318"/>
      <c r="JUL91" s="318"/>
      <c r="JUM91" s="318"/>
      <c r="JUN91" s="318"/>
      <c r="JUO91" s="318"/>
      <c r="JUP91" s="318"/>
      <c r="JUQ91" s="318"/>
      <c r="JUR91" s="318"/>
      <c r="JUS91" s="318"/>
      <c r="JUT91" s="318"/>
      <c r="JUU91" s="318"/>
      <c r="JUV91" s="318"/>
      <c r="JUW91" s="318"/>
      <c r="JUX91" s="318"/>
      <c r="JUY91" s="318"/>
      <c r="JUZ91" s="318"/>
      <c r="JVA91" s="318"/>
      <c r="JVB91" s="318"/>
      <c r="JVC91" s="318"/>
      <c r="JVD91" s="318"/>
      <c r="JVE91" s="318"/>
      <c r="JVF91" s="318"/>
      <c r="JVG91" s="318"/>
      <c r="JVH91" s="318"/>
      <c r="JVI91" s="318"/>
      <c r="JVJ91" s="318"/>
      <c r="JVK91" s="318"/>
      <c r="JVL91" s="318"/>
      <c r="JVM91" s="318"/>
      <c r="JVN91" s="318"/>
      <c r="JVO91" s="318"/>
      <c r="JVP91" s="318"/>
      <c r="JVQ91" s="318"/>
      <c r="JVR91" s="318"/>
      <c r="JVS91" s="318"/>
      <c r="JVT91" s="318"/>
      <c r="JVU91" s="318"/>
      <c r="JVV91" s="318"/>
      <c r="JVW91" s="318"/>
      <c r="JVX91" s="318"/>
      <c r="JVY91" s="318"/>
      <c r="JVZ91" s="318"/>
      <c r="JWA91" s="318"/>
      <c r="JWB91" s="318"/>
      <c r="JWC91" s="318"/>
      <c r="JWD91" s="318"/>
      <c r="JWE91" s="318"/>
      <c r="JWF91" s="318"/>
      <c r="JWG91" s="318"/>
      <c r="JWH91" s="318"/>
      <c r="JWI91" s="318"/>
      <c r="JWJ91" s="318"/>
      <c r="JWK91" s="318"/>
      <c r="JWL91" s="318"/>
      <c r="JWM91" s="318"/>
      <c r="JWN91" s="318"/>
      <c r="JWO91" s="318"/>
      <c r="JWP91" s="318"/>
      <c r="JWQ91" s="318"/>
      <c r="JWR91" s="318"/>
      <c r="JWS91" s="318"/>
      <c r="JWT91" s="318"/>
      <c r="JWU91" s="318"/>
      <c r="JWV91" s="318"/>
      <c r="JWW91" s="318"/>
      <c r="JWX91" s="318"/>
      <c r="JWY91" s="318"/>
      <c r="JWZ91" s="318"/>
      <c r="JXA91" s="318"/>
      <c r="JXB91" s="318"/>
      <c r="JXC91" s="318"/>
      <c r="JXD91" s="318"/>
      <c r="JXE91" s="318"/>
      <c r="JXF91" s="318"/>
      <c r="JXG91" s="318"/>
      <c r="JXH91" s="318"/>
      <c r="JXI91" s="318"/>
      <c r="JXJ91" s="318"/>
      <c r="JXK91" s="318"/>
      <c r="JXL91" s="318"/>
      <c r="JXM91" s="318"/>
      <c r="JXN91" s="318"/>
      <c r="JXO91" s="318"/>
      <c r="JXP91" s="318"/>
      <c r="JXQ91" s="318"/>
      <c r="JXR91" s="318"/>
      <c r="JXS91" s="318"/>
      <c r="JXT91" s="318"/>
      <c r="JXU91" s="318"/>
      <c r="JXV91" s="318"/>
      <c r="JXW91" s="318"/>
      <c r="JXX91" s="318"/>
      <c r="JXY91" s="318"/>
      <c r="JXZ91" s="318"/>
      <c r="JYA91" s="318"/>
      <c r="JYB91" s="318"/>
      <c r="JYC91" s="318"/>
      <c r="JYD91" s="318"/>
      <c r="JYE91" s="318"/>
      <c r="JYF91" s="318"/>
      <c r="JYG91" s="318"/>
      <c r="JYH91" s="318"/>
      <c r="JYI91" s="318"/>
      <c r="JYJ91" s="318"/>
      <c r="JYK91" s="318"/>
      <c r="JYL91" s="318"/>
      <c r="JYM91" s="318"/>
      <c r="JYN91" s="318"/>
      <c r="JYO91" s="318"/>
      <c r="JYP91" s="318"/>
      <c r="JYQ91" s="318"/>
      <c r="JYR91" s="318"/>
      <c r="JYS91" s="318"/>
      <c r="JYT91" s="318"/>
      <c r="JYU91" s="318"/>
      <c r="JYV91" s="318"/>
      <c r="JYW91" s="318"/>
      <c r="JYX91" s="318"/>
      <c r="JYY91" s="318"/>
      <c r="JYZ91" s="318"/>
      <c r="JZA91" s="318"/>
      <c r="JZB91" s="318"/>
      <c r="JZC91" s="318"/>
      <c r="JZD91" s="318"/>
      <c r="JZE91" s="318"/>
      <c r="JZF91" s="318"/>
      <c r="JZG91" s="318"/>
      <c r="JZH91" s="318"/>
      <c r="JZI91" s="318"/>
      <c r="JZJ91" s="318"/>
      <c r="JZK91" s="318"/>
      <c r="JZL91" s="318"/>
      <c r="JZM91" s="318"/>
      <c r="JZN91" s="318"/>
      <c r="JZO91" s="318"/>
      <c r="JZP91" s="318"/>
      <c r="JZQ91" s="318"/>
      <c r="JZR91" s="318"/>
      <c r="JZS91" s="318"/>
      <c r="JZT91" s="318"/>
      <c r="JZU91" s="318"/>
      <c r="JZV91" s="318"/>
      <c r="JZW91" s="318"/>
      <c r="JZX91" s="318"/>
      <c r="JZY91" s="318"/>
      <c r="JZZ91" s="318"/>
      <c r="KAA91" s="318"/>
      <c r="KAB91" s="318"/>
      <c r="KAC91" s="318"/>
      <c r="KAD91" s="318"/>
      <c r="KAE91" s="318"/>
      <c r="KAF91" s="318"/>
      <c r="KAG91" s="318"/>
      <c r="KAH91" s="318"/>
      <c r="KAI91" s="318"/>
      <c r="KAJ91" s="318"/>
      <c r="KAK91" s="318"/>
      <c r="KAL91" s="318"/>
      <c r="KAM91" s="318"/>
      <c r="KAN91" s="318"/>
      <c r="KAO91" s="318"/>
      <c r="KAP91" s="318"/>
      <c r="KAQ91" s="318"/>
      <c r="KAR91" s="318"/>
      <c r="KAS91" s="318"/>
      <c r="KAT91" s="318"/>
      <c r="KAU91" s="318"/>
      <c r="KAV91" s="318"/>
      <c r="KAW91" s="318"/>
      <c r="KAX91" s="318"/>
      <c r="KAY91" s="318"/>
      <c r="KAZ91" s="318"/>
      <c r="KBA91" s="318"/>
      <c r="KBB91" s="318"/>
      <c r="KBC91" s="318"/>
      <c r="KBD91" s="318"/>
      <c r="KBE91" s="318"/>
      <c r="KBF91" s="318"/>
      <c r="KBG91" s="318"/>
      <c r="KBH91" s="318"/>
      <c r="KBI91" s="318"/>
      <c r="KBJ91" s="318"/>
      <c r="KBK91" s="318"/>
      <c r="KBL91" s="318"/>
      <c r="KBM91" s="318"/>
      <c r="KBN91" s="318"/>
      <c r="KBO91" s="318"/>
      <c r="KBP91" s="318"/>
      <c r="KBQ91" s="318"/>
      <c r="KBR91" s="318"/>
      <c r="KBS91" s="318"/>
      <c r="KBT91" s="318"/>
      <c r="KBU91" s="318"/>
      <c r="KBV91" s="318"/>
      <c r="KBW91" s="318"/>
      <c r="KBX91" s="318"/>
      <c r="KBY91" s="318"/>
      <c r="KBZ91" s="318"/>
      <c r="KCA91" s="318"/>
      <c r="KCB91" s="318"/>
      <c r="KCC91" s="318"/>
      <c r="KCD91" s="318"/>
      <c r="KCE91" s="318"/>
      <c r="KCF91" s="318"/>
      <c r="KCG91" s="318"/>
      <c r="KCH91" s="318"/>
      <c r="KCI91" s="318"/>
      <c r="KCJ91" s="318"/>
      <c r="KCK91" s="318"/>
      <c r="KCL91" s="318"/>
      <c r="KCM91" s="318"/>
      <c r="KCN91" s="318"/>
      <c r="KCO91" s="318"/>
      <c r="KCP91" s="318"/>
      <c r="KCQ91" s="318"/>
      <c r="KCR91" s="318"/>
      <c r="KCS91" s="318"/>
      <c r="KCT91" s="318"/>
      <c r="KCU91" s="318"/>
      <c r="KCV91" s="318"/>
      <c r="KCW91" s="318"/>
      <c r="KCX91" s="318"/>
      <c r="KCY91" s="318"/>
      <c r="KCZ91" s="318"/>
      <c r="KDA91" s="318"/>
      <c r="KDB91" s="318"/>
      <c r="KDC91" s="318"/>
      <c r="KDD91" s="318"/>
      <c r="KDE91" s="318"/>
      <c r="KDF91" s="318"/>
      <c r="KDG91" s="318"/>
      <c r="KDH91" s="318"/>
      <c r="KDI91" s="318"/>
      <c r="KDJ91" s="318"/>
      <c r="KDK91" s="318"/>
      <c r="KDL91" s="318"/>
      <c r="KDM91" s="318"/>
      <c r="KDN91" s="318"/>
      <c r="KDO91" s="318"/>
      <c r="KDP91" s="318"/>
      <c r="KDQ91" s="318"/>
      <c r="KDR91" s="318"/>
      <c r="KDS91" s="318"/>
      <c r="KDT91" s="318"/>
      <c r="KDU91" s="318"/>
      <c r="KDV91" s="318"/>
      <c r="KDW91" s="318"/>
      <c r="KDX91" s="318"/>
      <c r="KDY91" s="318"/>
      <c r="KDZ91" s="318"/>
      <c r="KEA91" s="318"/>
      <c r="KEB91" s="318"/>
      <c r="KEC91" s="318"/>
      <c r="KED91" s="318"/>
      <c r="KEE91" s="318"/>
      <c r="KEF91" s="318"/>
      <c r="KEG91" s="318"/>
      <c r="KEH91" s="318"/>
      <c r="KEI91" s="318"/>
      <c r="KEJ91" s="318"/>
      <c r="KEK91" s="318"/>
      <c r="KEL91" s="318"/>
      <c r="KEM91" s="318"/>
      <c r="KEN91" s="318"/>
      <c r="KEO91" s="318"/>
      <c r="KEP91" s="318"/>
      <c r="KEQ91" s="318"/>
      <c r="KER91" s="318"/>
      <c r="KES91" s="318"/>
      <c r="KET91" s="318"/>
      <c r="KEU91" s="318"/>
      <c r="KEV91" s="318"/>
      <c r="KEW91" s="318"/>
      <c r="KEX91" s="318"/>
      <c r="KEY91" s="318"/>
      <c r="KEZ91" s="318"/>
      <c r="KFA91" s="318"/>
      <c r="KFB91" s="318"/>
      <c r="KFC91" s="318"/>
      <c r="KFD91" s="318"/>
      <c r="KFE91" s="318"/>
      <c r="KFF91" s="318"/>
      <c r="KFG91" s="318"/>
      <c r="KFH91" s="318"/>
      <c r="KFI91" s="318"/>
      <c r="KFJ91" s="318"/>
      <c r="KFK91" s="318"/>
      <c r="KFL91" s="318"/>
      <c r="KFM91" s="318"/>
      <c r="KFN91" s="318"/>
      <c r="KFO91" s="318"/>
      <c r="KFP91" s="318"/>
      <c r="KFQ91" s="318"/>
      <c r="KFR91" s="318"/>
      <c r="KFS91" s="318"/>
      <c r="KFT91" s="318"/>
      <c r="KFU91" s="318"/>
      <c r="KFV91" s="318"/>
      <c r="KFW91" s="318"/>
      <c r="KFX91" s="318"/>
      <c r="KFY91" s="318"/>
      <c r="KFZ91" s="318"/>
      <c r="KGA91" s="318"/>
      <c r="KGB91" s="318"/>
      <c r="KGC91" s="318"/>
      <c r="KGD91" s="318"/>
      <c r="KGE91" s="318"/>
      <c r="KGF91" s="318"/>
      <c r="KGG91" s="318"/>
      <c r="KGH91" s="318"/>
      <c r="KGI91" s="318"/>
      <c r="KGJ91" s="318"/>
      <c r="KGK91" s="318"/>
      <c r="KGL91" s="318"/>
      <c r="KGM91" s="318"/>
      <c r="KGN91" s="318"/>
      <c r="KGO91" s="318"/>
      <c r="KGP91" s="318"/>
      <c r="KGQ91" s="318"/>
      <c r="KGR91" s="318"/>
      <c r="KGS91" s="318"/>
      <c r="KGT91" s="318"/>
      <c r="KGU91" s="318"/>
      <c r="KGV91" s="318"/>
      <c r="KGW91" s="318"/>
      <c r="KGX91" s="318"/>
      <c r="KGY91" s="318"/>
      <c r="KGZ91" s="318"/>
      <c r="KHA91" s="318"/>
      <c r="KHB91" s="318"/>
      <c r="KHC91" s="318"/>
      <c r="KHD91" s="318"/>
      <c r="KHE91" s="318"/>
      <c r="KHF91" s="318"/>
      <c r="KHG91" s="318"/>
      <c r="KHH91" s="318"/>
      <c r="KHI91" s="318"/>
      <c r="KHJ91" s="318"/>
      <c r="KHK91" s="318"/>
      <c r="KHL91" s="318"/>
      <c r="KHM91" s="318"/>
      <c r="KHN91" s="318"/>
      <c r="KHO91" s="318"/>
      <c r="KHP91" s="318"/>
      <c r="KHQ91" s="318"/>
      <c r="KHR91" s="318"/>
      <c r="KHS91" s="318"/>
      <c r="KHT91" s="318"/>
      <c r="KHU91" s="318"/>
      <c r="KHV91" s="318"/>
      <c r="KHW91" s="318"/>
      <c r="KHX91" s="318"/>
      <c r="KHY91" s="318"/>
      <c r="KHZ91" s="318"/>
      <c r="KIA91" s="318"/>
      <c r="KIB91" s="318"/>
      <c r="KIC91" s="318"/>
      <c r="KID91" s="318"/>
      <c r="KIE91" s="318"/>
      <c r="KIF91" s="318"/>
      <c r="KIG91" s="318"/>
      <c r="KIH91" s="318"/>
      <c r="KII91" s="318"/>
      <c r="KIJ91" s="318"/>
      <c r="KIK91" s="318"/>
      <c r="KIL91" s="318"/>
      <c r="KIM91" s="318"/>
      <c r="KIN91" s="318"/>
      <c r="KIO91" s="318"/>
      <c r="KIP91" s="318"/>
      <c r="KIQ91" s="318"/>
      <c r="KIR91" s="318"/>
      <c r="KIS91" s="318"/>
      <c r="KIT91" s="318"/>
      <c r="KIU91" s="318"/>
      <c r="KIV91" s="318"/>
      <c r="KIW91" s="318"/>
      <c r="KIX91" s="318"/>
      <c r="KIY91" s="318"/>
      <c r="KIZ91" s="318"/>
      <c r="KJA91" s="318"/>
      <c r="KJB91" s="318"/>
      <c r="KJC91" s="318"/>
      <c r="KJD91" s="318"/>
      <c r="KJE91" s="318"/>
      <c r="KJF91" s="318"/>
      <c r="KJG91" s="318"/>
      <c r="KJH91" s="318"/>
      <c r="KJI91" s="318"/>
      <c r="KJJ91" s="318"/>
      <c r="KJK91" s="318"/>
      <c r="KJL91" s="318"/>
      <c r="KJM91" s="318"/>
      <c r="KJN91" s="318"/>
      <c r="KJO91" s="318"/>
      <c r="KJP91" s="318"/>
      <c r="KJQ91" s="318"/>
      <c r="KJR91" s="318"/>
      <c r="KJS91" s="318"/>
      <c r="KJT91" s="318"/>
      <c r="KJU91" s="318"/>
      <c r="KJV91" s="318"/>
      <c r="KJW91" s="318"/>
      <c r="KJX91" s="318"/>
      <c r="KJY91" s="318"/>
      <c r="KJZ91" s="318"/>
      <c r="KKA91" s="318"/>
      <c r="KKB91" s="318"/>
      <c r="KKC91" s="318"/>
      <c r="KKD91" s="318"/>
      <c r="KKE91" s="318"/>
      <c r="KKF91" s="318"/>
      <c r="KKG91" s="318"/>
      <c r="KKH91" s="318"/>
      <c r="KKI91" s="318"/>
      <c r="KKJ91" s="318"/>
      <c r="KKK91" s="318"/>
      <c r="KKL91" s="318"/>
      <c r="KKM91" s="318"/>
      <c r="KKN91" s="318"/>
      <c r="KKO91" s="318"/>
      <c r="KKP91" s="318"/>
      <c r="KKQ91" s="318"/>
      <c r="KKR91" s="318"/>
      <c r="KKS91" s="318"/>
      <c r="KKT91" s="318"/>
      <c r="KKU91" s="318"/>
      <c r="KKV91" s="318"/>
      <c r="KKW91" s="318"/>
      <c r="KKX91" s="318"/>
      <c r="KKY91" s="318"/>
      <c r="KKZ91" s="318"/>
      <c r="KLA91" s="318"/>
      <c r="KLB91" s="318"/>
      <c r="KLC91" s="318"/>
      <c r="KLD91" s="318"/>
      <c r="KLE91" s="318"/>
      <c r="KLF91" s="318"/>
      <c r="KLG91" s="318"/>
      <c r="KLH91" s="318"/>
      <c r="KLI91" s="318"/>
      <c r="KLJ91" s="318"/>
      <c r="KLK91" s="318"/>
      <c r="KLL91" s="318"/>
      <c r="KLM91" s="318"/>
      <c r="KLN91" s="318"/>
      <c r="KLO91" s="318"/>
      <c r="KLP91" s="318"/>
      <c r="KLQ91" s="318"/>
      <c r="KLR91" s="318"/>
      <c r="KLS91" s="318"/>
      <c r="KLT91" s="318"/>
      <c r="KLU91" s="318"/>
      <c r="KLV91" s="318"/>
      <c r="KLW91" s="318"/>
      <c r="KLX91" s="318"/>
      <c r="KLY91" s="318"/>
      <c r="KLZ91" s="318"/>
      <c r="KMA91" s="318"/>
      <c r="KMB91" s="318"/>
      <c r="KMC91" s="318"/>
      <c r="KMD91" s="318"/>
      <c r="KME91" s="318"/>
      <c r="KMF91" s="318"/>
      <c r="KMG91" s="318"/>
      <c r="KMH91" s="318"/>
      <c r="KMI91" s="318"/>
      <c r="KMJ91" s="318"/>
      <c r="KMK91" s="318"/>
      <c r="KML91" s="318"/>
      <c r="KMM91" s="318"/>
      <c r="KMN91" s="318"/>
      <c r="KMO91" s="318"/>
      <c r="KMP91" s="318"/>
      <c r="KMQ91" s="318"/>
      <c r="KMR91" s="318"/>
      <c r="KMS91" s="318"/>
      <c r="KMT91" s="318"/>
      <c r="KMU91" s="318"/>
      <c r="KMV91" s="318"/>
      <c r="KMW91" s="318"/>
      <c r="KMX91" s="318"/>
      <c r="KMY91" s="318"/>
      <c r="KMZ91" s="318"/>
      <c r="KNA91" s="318"/>
      <c r="KNB91" s="318"/>
      <c r="KNC91" s="318"/>
      <c r="KND91" s="318"/>
      <c r="KNE91" s="318"/>
      <c r="KNF91" s="318"/>
      <c r="KNG91" s="318"/>
      <c r="KNH91" s="318"/>
      <c r="KNI91" s="318"/>
      <c r="KNJ91" s="318"/>
      <c r="KNK91" s="318"/>
      <c r="KNL91" s="318"/>
      <c r="KNM91" s="318"/>
      <c r="KNN91" s="318"/>
      <c r="KNO91" s="318"/>
      <c r="KNP91" s="318"/>
      <c r="KNQ91" s="318"/>
      <c r="KNR91" s="318"/>
      <c r="KNS91" s="318"/>
      <c r="KNT91" s="318"/>
      <c r="KNU91" s="318"/>
      <c r="KNV91" s="318"/>
      <c r="KNW91" s="318"/>
      <c r="KNX91" s="318"/>
      <c r="KNY91" s="318"/>
      <c r="KNZ91" s="318"/>
      <c r="KOA91" s="318"/>
      <c r="KOB91" s="318"/>
      <c r="KOC91" s="318"/>
      <c r="KOD91" s="318"/>
      <c r="KOE91" s="318"/>
      <c r="KOF91" s="318"/>
      <c r="KOG91" s="318"/>
      <c r="KOH91" s="318"/>
      <c r="KOI91" s="318"/>
      <c r="KOJ91" s="318"/>
      <c r="KOK91" s="318"/>
      <c r="KOL91" s="318"/>
      <c r="KOM91" s="318"/>
      <c r="KON91" s="318"/>
      <c r="KOO91" s="318"/>
      <c r="KOP91" s="318"/>
      <c r="KOQ91" s="318"/>
      <c r="KOR91" s="318"/>
      <c r="KOS91" s="318"/>
      <c r="KOT91" s="318"/>
      <c r="KOU91" s="318"/>
      <c r="KOV91" s="318"/>
      <c r="KOW91" s="318"/>
      <c r="KOX91" s="318"/>
      <c r="KOY91" s="318"/>
      <c r="KOZ91" s="318"/>
      <c r="KPA91" s="318"/>
      <c r="KPB91" s="318"/>
      <c r="KPC91" s="318"/>
      <c r="KPD91" s="318"/>
      <c r="KPE91" s="318"/>
      <c r="KPF91" s="318"/>
      <c r="KPG91" s="318"/>
      <c r="KPH91" s="318"/>
      <c r="KPI91" s="318"/>
      <c r="KPJ91" s="318"/>
      <c r="KPK91" s="318"/>
      <c r="KPL91" s="318"/>
      <c r="KPM91" s="318"/>
      <c r="KPN91" s="318"/>
      <c r="KPO91" s="318"/>
      <c r="KPP91" s="318"/>
      <c r="KPQ91" s="318"/>
      <c r="KPR91" s="318"/>
      <c r="KPS91" s="318"/>
      <c r="KPT91" s="318"/>
      <c r="KPU91" s="318"/>
      <c r="KPV91" s="318"/>
      <c r="KPW91" s="318"/>
      <c r="KPX91" s="318"/>
      <c r="KPY91" s="318"/>
      <c r="KPZ91" s="318"/>
      <c r="KQA91" s="318"/>
      <c r="KQB91" s="318"/>
      <c r="KQC91" s="318"/>
      <c r="KQD91" s="318"/>
      <c r="KQE91" s="318"/>
      <c r="KQF91" s="318"/>
      <c r="KQG91" s="318"/>
      <c r="KQH91" s="318"/>
      <c r="KQI91" s="318"/>
      <c r="KQJ91" s="318"/>
      <c r="KQK91" s="318"/>
      <c r="KQL91" s="318"/>
      <c r="KQM91" s="318"/>
      <c r="KQN91" s="318"/>
      <c r="KQO91" s="318"/>
      <c r="KQP91" s="318"/>
      <c r="KQQ91" s="318"/>
      <c r="KQR91" s="318"/>
      <c r="KQS91" s="318"/>
      <c r="KQT91" s="318"/>
      <c r="KQU91" s="318"/>
      <c r="KQV91" s="318"/>
      <c r="KQW91" s="318"/>
      <c r="KQX91" s="318"/>
      <c r="KQY91" s="318"/>
      <c r="KQZ91" s="318"/>
      <c r="KRA91" s="318"/>
      <c r="KRB91" s="318"/>
      <c r="KRC91" s="318"/>
      <c r="KRD91" s="318"/>
      <c r="KRE91" s="318"/>
      <c r="KRF91" s="318"/>
      <c r="KRG91" s="318"/>
      <c r="KRH91" s="318"/>
      <c r="KRI91" s="318"/>
      <c r="KRJ91" s="318"/>
      <c r="KRK91" s="318"/>
      <c r="KRL91" s="318"/>
      <c r="KRM91" s="318"/>
      <c r="KRN91" s="318"/>
      <c r="KRO91" s="318"/>
      <c r="KRP91" s="318"/>
      <c r="KRQ91" s="318"/>
      <c r="KRR91" s="318"/>
      <c r="KRS91" s="318"/>
      <c r="KRT91" s="318"/>
      <c r="KRU91" s="318"/>
      <c r="KRV91" s="318"/>
      <c r="KRW91" s="318"/>
      <c r="KRX91" s="318"/>
      <c r="KRY91" s="318"/>
      <c r="KRZ91" s="318"/>
      <c r="KSA91" s="318"/>
      <c r="KSB91" s="318"/>
      <c r="KSC91" s="318"/>
      <c r="KSD91" s="318"/>
      <c r="KSE91" s="318"/>
      <c r="KSF91" s="318"/>
      <c r="KSG91" s="318"/>
      <c r="KSH91" s="318"/>
      <c r="KSI91" s="318"/>
      <c r="KSJ91" s="318"/>
      <c r="KSK91" s="318"/>
      <c r="KSL91" s="318"/>
      <c r="KSM91" s="318"/>
      <c r="KSN91" s="318"/>
      <c r="KSO91" s="318"/>
      <c r="KSP91" s="318"/>
      <c r="KSQ91" s="318"/>
      <c r="KSR91" s="318"/>
      <c r="KSS91" s="318"/>
      <c r="KST91" s="318"/>
      <c r="KSU91" s="318"/>
      <c r="KSV91" s="318"/>
      <c r="KSW91" s="318"/>
      <c r="KSX91" s="318"/>
      <c r="KSY91" s="318"/>
      <c r="KSZ91" s="318"/>
      <c r="KTA91" s="318"/>
      <c r="KTB91" s="318"/>
      <c r="KTC91" s="318"/>
      <c r="KTD91" s="318"/>
      <c r="KTE91" s="318"/>
      <c r="KTF91" s="318"/>
      <c r="KTG91" s="318"/>
      <c r="KTH91" s="318"/>
      <c r="KTI91" s="318"/>
      <c r="KTJ91" s="318"/>
      <c r="KTK91" s="318"/>
      <c r="KTL91" s="318"/>
      <c r="KTM91" s="318"/>
      <c r="KTN91" s="318"/>
      <c r="KTO91" s="318"/>
      <c r="KTP91" s="318"/>
      <c r="KTQ91" s="318"/>
      <c r="KTR91" s="318"/>
      <c r="KTS91" s="318"/>
      <c r="KTT91" s="318"/>
      <c r="KTU91" s="318"/>
      <c r="KTV91" s="318"/>
      <c r="KTW91" s="318"/>
      <c r="KTX91" s="318"/>
      <c r="KTY91" s="318"/>
      <c r="KTZ91" s="318"/>
      <c r="KUA91" s="318"/>
      <c r="KUB91" s="318"/>
      <c r="KUC91" s="318"/>
      <c r="KUD91" s="318"/>
      <c r="KUE91" s="318"/>
      <c r="KUF91" s="318"/>
      <c r="KUG91" s="318"/>
      <c r="KUH91" s="318"/>
      <c r="KUI91" s="318"/>
      <c r="KUJ91" s="318"/>
      <c r="KUK91" s="318"/>
      <c r="KUL91" s="318"/>
      <c r="KUM91" s="318"/>
      <c r="KUN91" s="318"/>
      <c r="KUO91" s="318"/>
      <c r="KUP91" s="318"/>
      <c r="KUQ91" s="318"/>
      <c r="KUR91" s="318"/>
      <c r="KUS91" s="318"/>
      <c r="KUT91" s="318"/>
      <c r="KUU91" s="318"/>
      <c r="KUV91" s="318"/>
      <c r="KUW91" s="318"/>
      <c r="KUX91" s="318"/>
      <c r="KUY91" s="318"/>
      <c r="KUZ91" s="318"/>
      <c r="KVA91" s="318"/>
      <c r="KVB91" s="318"/>
      <c r="KVC91" s="318"/>
      <c r="KVD91" s="318"/>
      <c r="KVE91" s="318"/>
      <c r="KVF91" s="318"/>
      <c r="KVG91" s="318"/>
      <c r="KVH91" s="318"/>
      <c r="KVI91" s="318"/>
      <c r="KVJ91" s="318"/>
      <c r="KVK91" s="318"/>
      <c r="KVL91" s="318"/>
      <c r="KVM91" s="318"/>
      <c r="KVN91" s="318"/>
      <c r="KVO91" s="318"/>
      <c r="KVP91" s="318"/>
      <c r="KVQ91" s="318"/>
      <c r="KVR91" s="318"/>
      <c r="KVS91" s="318"/>
      <c r="KVT91" s="318"/>
      <c r="KVU91" s="318"/>
      <c r="KVV91" s="318"/>
      <c r="KVW91" s="318"/>
      <c r="KVX91" s="318"/>
      <c r="KVY91" s="318"/>
      <c r="KVZ91" s="318"/>
      <c r="KWA91" s="318"/>
      <c r="KWB91" s="318"/>
      <c r="KWC91" s="318"/>
      <c r="KWD91" s="318"/>
      <c r="KWE91" s="318"/>
      <c r="KWF91" s="318"/>
      <c r="KWG91" s="318"/>
      <c r="KWH91" s="318"/>
      <c r="KWI91" s="318"/>
      <c r="KWJ91" s="318"/>
      <c r="KWK91" s="318"/>
      <c r="KWL91" s="318"/>
      <c r="KWM91" s="318"/>
      <c r="KWN91" s="318"/>
      <c r="KWO91" s="318"/>
      <c r="KWP91" s="318"/>
      <c r="KWQ91" s="318"/>
      <c r="KWR91" s="318"/>
      <c r="KWS91" s="318"/>
      <c r="KWT91" s="318"/>
      <c r="KWU91" s="318"/>
      <c r="KWV91" s="318"/>
      <c r="KWW91" s="318"/>
      <c r="KWX91" s="318"/>
      <c r="KWY91" s="318"/>
      <c r="KWZ91" s="318"/>
      <c r="KXA91" s="318"/>
      <c r="KXB91" s="318"/>
      <c r="KXC91" s="318"/>
      <c r="KXD91" s="318"/>
      <c r="KXE91" s="318"/>
      <c r="KXF91" s="318"/>
      <c r="KXG91" s="318"/>
      <c r="KXH91" s="318"/>
      <c r="KXI91" s="318"/>
      <c r="KXJ91" s="318"/>
      <c r="KXK91" s="318"/>
      <c r="KXL91" s="318"/>
      <c r="KXM91" s="318"/>
      <c r="KXN91" s="318"/>
      <c r="KXO91" s="318"/>
      <c r="KXP91" s="318"/>
      <c r="KXQ91" s="318"/>
      <c r="KXR91" s="318"/>
      <c r="KXS91" s="318"/>
      <c r="KXT91" s="318"/>
      <c r="KXU91" s="318"/>
      <c r="KXV91" s="318"/>
      <c r="KXW91" s="318"/>
      <c r="KXX91" s="318"/>
      <c r="KXY91" s="318"/>
      <c r="KXZ91" s="318"/>
      <c r="KYA91" s="318"/>
      <c r="KYB91" s="318"/>
      <c r="KYC91" s="318"/>
      <c r="KYD91" s="318"/>
      <c r="KYE91" s="318"/>
      <c r="KYF91" s="318"/>
      <c r="KYG91" s="318"/>
      <c r="KYH91" s="318"/>
      <c r="KYI91" s="318"/>
      <c r="KYJ91" s="318"/>
      <c r="KYK91" s="318"/>
      <c r="KYL91" s="318"/>
      <c r="KYM91" s="318"/>
      <c r="KYN91" s="318"/>
      <c r="KYO91" s="318"/>
      <c r="KYP91" s="318"/>
      <c r="KYQ91" s="318"/>
      <c r="KYR91" s="318"/>
      <c r="KYS91" s="318"/>
      <c r="KYT91" s="318"/>
      <c r="KYU91" s="318"/>
      <c r="KYV91" s="318"/>
      <c r="KYW91" s="318"/>
      <c r="KYX91" s="318"/>
      <c r="KYY91" s="318"/>
      <c r="KYZ91" s="318"/>
      <c r="KZA91" s="318"/>
      <c r="KZB91" s="318"/>
      <c r="KZC91" s="318"/>
      <c r="KZD91" s="318"/>
      <c r="KZE91" s="318"/>
      <c r="KZF91" s="318"/>
      <c r="KZG91" s="318"/>
      <c r="KZH91" s="318"/>
      <c r="KZI91" s="318"/>
      <c r="KZJ91" s="318"/>
      <c r="KZK91" s="318"/>
      <c r="KZL91" s="318"/>
      <c r="KZM91" s="318"/>
      <c r="KZN91" s="318"/>
      <c r="KZO91" s="318"/>
      <c r="KZP91" s="318"/>
      <c r="KZQ91" s="318"/>
      <c r="KZR91" s="318"/>
      <c r="KZS91" s="318"/>
      <c r="KZT91" s="318"/>
      <c r="KZU91" s="318"/>
      <c r="KZV91" s="318"/>
      <c r="KZW91" s="318"/>
      <c r="KZX91" s="318"/>
      <c r="KZY91" s="318"/>
      <c r="KZZ91" s="318"/>
      <c r="LAA91" s="318"/>
      <c r="LAB91" s="318"/>
      <c r="LAC91" s="318"/>
      <c r="LAD91" s="318"/>
      <c r="LAE91" s="318"/>
      <c r="LAF91" s="318"/>
      <c r="LAG91" s="318"/>
      <c r="LAH91" s="318"/>
      <c r="LAI91" s="318"/>
      <c r="LAJ91" s="318"/>
      <c r="LAK91" s="318"/>
      <c r="LAL91" s="318"/>
      <c r="LAM91" s="318"/>
      <c r="LAN91" s="318"/>
      <c r="LAO91" s="318"/>
      <c r="LAP91" s="318"/>
      <c r="LAQ91" s="318"/>
      <c r="LAR91" s="318"/>
      <c r="LAS91" s="318"/>
      <c r="LAT91" s="318"/>
      <c r="LAU91" s="318"/>
      <c r="LAV91" s="318"/>
      <c r="LAW91" s="318"/>
      <c r="LAX91" s="318"/>
      <c r="LAY91" s="318"/>
      <c r="LAZ91" s="318"/>
      <c r="LBA91" s="318"/>
      <c r="LBB91" s="318"/>
      <c r="LBC91" s="318"/>
      <c r="LBD91" s="318"/>
      <c r="LBE91" s="318"/>
      <c r="LBF91" s="318"/>
      <c r="LBG91" s="318"/>
      <c r="LBH91" s="318"/>
      <c r="LBI91" s="318"/>
      <c r="LBJ91" s="318"/>
      <c r="LBK91" s="318"/>
      <c r="LBL91" s="318"/>
      <c r="LBM91" s="318"/>
      <c r="LBN91" s="318"/>
      <c r="LBO91" s="318"/>
      <c r="LBP91" s="318"/>
      <c r="LBQ91" s="318"/>
      <c r="LBR91" s="318"/>
      <c r="LBS91" s="318"/>
      <c r="LBT91" s="318"/>
      <c r="LBU91" s="318"/>
      <c r="LBV91" s="318"/>
      <c r="LBW91" s="318"/>
      <c r="LBX91" s="318"/>
      <c r="LBY91" s="318"/>
      <c r="LBZ91" s="318"/>
      <c r="LCA91" s="318"/>
      <c r="LCB91" s="318"/>
      <c r="LCC91" s="318"/>
      <c r="LCD91" s="318"/>
      <c r="LCE91" s="318"/>
      <c r="LCF91" s="318"/>
      <c r="LCG91" s="318"/>
      <c r="LCH91" s="318"/>
      <c r="LCI91" s="318"/>
      <c r="LCJ91" s="318"/>
      <c r="LCK91" s="318"/>
      <c r="LCL91" s="318"/>
      <c r="LCM91" s="318"/>
      <c r="LCN91" s="318"/>
      <c r="LCO91" s="318"/>
      <c r="LCP91" s="318"/>
      <c r="LCQ91" s="318"/>
      <c r="LCR91" s="318"/>
      <c r="LCS91" s="318"/>
      <c r="LCT91" s="318"/>
      <c r="LCU91" s="318"/>
      <c r="LCV91" s="318"/>
      <c r="LCW91" s="318"/>
      <c r="LCX91" s="318"/>
      <c r="LCY91" s="318"/>
      <c r="LCZ91" s="318"/>
      <c r="LDA91" s="318"/>
      <c r="LDB91" s="318"/>
      <c r="LDC91" s="318"/>
      <c r="LDD91" s="318"/>
      <c r="LDE91" s="318"/>
      <c r="LDF91" s="318"/>
      <c r="LDG91" s="318"/>
      <c r="LDH91" s="318"/>
      <c r="LDI91" s="318"/>
      <c r="LDJ91" s="318"/>
      <c r="LDK91" s="318"/>
      <c r="LDL91" s="318"/>
      <c r="LDM91" s="318"/>
      <c r="LDN91" s="318"/>
      <c r="LDO91" s="318"/>
      <c r="LDP91" s="318"/>
      <c r="LDQ91" s="318"/>
      <c r="LDR91" s="318"/>
      <c r="LDS91" s="318"/>
      <c r="LDT91" s="318"/>
      <c r="LDU91" s="318"/>
      <c r="LDV91" s="318"/>
      <c r="LDW91" s="318"/>
      <c r="LDX91" s="318"/>
      <c r="LDY91" s="318"/>
      <c r="LDZ91" s="318"/>
      <c r="LEA91" s="318"/>
      <c r="LEB91" s="318"/>
      <c r="LEC91" s="318"/>
      <c r="LED91" s="318"/>
      <c r="LEE91" s="318"/>
      <c r="LEF91" s="318"/>
      <c r="LEG91" s="318"/>
      <c r="LEH91" s="318"/>
      <c r="LEI91" s="318"/>
      <c r="LEJ91" s="318"/>
      <c r="LEK91" s="318"/>
      <c r="LEL91" s="318"/>
      <c r="LEM91" s="318"/>
      <c r="LEN91" s="318"/>
      <c r="LEO91" s="318"/>
      <c r="LEP91" s="318"/>
      <c r="LEQ91" s="318"/>
      <c r="LER91" s="318"/>
      <c r="LES91" s="318"/>
      <c r="LET91" s="318"/>
      <c r="LEU91" s="318"/>
      <c r="LEV91" s="318"/>
      <c r="LEW91" s="318"/>
      <c r="LEX91" s="318"/>
      <c r="LEY91" s="318"/>
      <c r="LEZ91" s="318"/>
      <c r="LFA91" s="318"/>
      <c r="LFB91" s="318"/>
      <c r="LFC91" s="318"/>
      <c r="LFD91" s="318"/>
      <c r="LFE91" s="318"/>
      <c r="LFF91" s="318"/>
      <c r="LFG91" s="318"/>
      <c r="LFH91" s="318"/>
      <c r="LFI91" s="318"/>
      <c r="LFJ91" s="318"/>
      <c r="LFK91" s="318"/>
      <c r="LFL91" s="318"/>
      <c r="LFM91" s="318"/>
      <c r="LFN91" s="318"/>
      <c r="LFO91" s="318"/>
      <c r="LFP91" s="318"/>
      <c r="LFQ91" s="318"/>
      <c r="LFR91" s="318"/>
      <c r="LFS91" s="318"/>
      <c r="LFT91" s="318"/>
      <c r="LFU91" s="318"/>
      <c r="LFV91" s="318"/>
      <c r="LFW91" s="318"/>
      <c r="LFX91" s="318"/>
      <c r="LFY91" s="318"/>
      <c r="LFZ91" s="318"/>
      <c r="LGA91" s="318"/>
      <c r="LGB91" s="318"/>
      <c r="LGC91" s="318"/>
      <c r="LGD91" s="318"/>
      <c r="LGE91" s="318"/>
      <c r="LGF91" s="318"/>
      <c r="LGG91" s="318"/>
      <c r="LGH91" s="318"/>
      <c r="LGI91" s="318"/>
      <c r="LGJ91" s="318"/>
      <c r="LGK91" s="318"/>
      <c r="LGL91" s="318"/>
      <c r="LGM91" s="318"/>
      <c r="LGN91" s="318"/>
      <c r="LGO91" s="318"/>
      <c r="LGP91" s="318"/>
      <c r="LGQ91" s="318"/>
      <c r="LGR91" s="318"/>
      <c r="LGS91" s="318"/>
      <c r="LGT91" s="318"/>
      <c r="LGU91" s="318"/>
      <c r="LGV91" s="318"/>
      <c r="LGW91" s="318"/>
      <c r="LGX91" s="318"/>
      <c r="LGY91" s="318"/>
      <c r="LGZ91" s="318"/>
      <c r="LHA91" s="318"/>
      <c r="LHB91" s="318"/>
      <c r="LHC91" s="318"/>
      <c r="LHD91" s="318"/>
      <c r="LHE91" s="318"/>
      <c r="LHF91" s="318"/>
      <c r="LHG91" s="318"/>
      <c r="LHH91" s="318"/>
      <c r="LHI91" s="318"/>
      <c r="LHJ91" s="318"/>
      <c r="LHK91" s="318"/>
      <c r="LHL91" s="318"/>
      <c r="LHM91" s="318"/>
      <c r="LHN91" s="318"/>
      <c r="LHO91" s="318"/>
      <c r="LHP91" s="318"/>
      <c r="LHQ91" s="318"/>
      <c r="LHR91" s="318"/>
      <c r="LHS91" s="318"/>
      <c r="LHT91" s="318"/>
      <c r="LHU91" s="318"/>
      <c r="LHV91" s="318"/>
      <c r="LHW91" s="318"/>
      <c r="LHX91" s="318"/>
      <c r="LHY91" s="318"/>
      <c r="LHZ91" s="318"/>
      <c r="LIA91" s="318"/>
      <c r="LIB91" s="318"/>
      <c r="LIC91" s="318"/>
      <c r="LID91" s="318"/>
      <c r="LIE91" s="318"/>
      <c r="LIF91" s="318"/>
      <c r="LIG91" s="318"/>
      <c r="LIH91" s="318"/>
      <c r="LII91" s="318"/>
      <c r="LIJ91" s="318"/>
      <c r="LIK91" s="318"/>
      <c r="LIL91" s="318"/>
      <c r="LIM91" s="318"/>
      <c r="LIN91" s="318"/>
      <c r="LIO91" s="318"/>
      <c r="LIP91" s="318"/>
      <c r="LIQ91" s="318"/>
      <c r="LIR91" s="318"/>
      <c r="LIS91" s="318"/>
      <c r="LIT91" s="318"/>
      <c r="LIU91" s="318"/>
      <c r="LIV91" s="318"/>
      <c r="LIW91" s="318"/>
      <c r="LIX91" s="318"/>
      <c r="LIY91" s="318"/>
      <c r="LIZ91" s="318"/>
      <c r="LJA91" s="318"/>
      <c r="LJB91" s="318"/>
      <c r="LJC91" s="318"/>
      <c r="LJD91" s="318"/>
      <c r="LJE91" s="318"/>
      <c r="LJF91" s="318"/>
      <c r="LJG91" s="318"/>
      <c r="LJH91" s="318"/>
      <c r="LJI91" s="318"/>
      <c r="LJJ91" s="318"/>
      <c r="LJK91" s="318"/>
      <c r="LJL91" s="318"/>
      <c r="LJM91" s="318"/>
      <c r="LJN91" s="318"/>
      <c r="LJO91" s="318"/>
      <c r="LJP91" s="318"/>
      <c r="LJQ91" s="318"/>
      <c r="LJR91" s="318"/>
      <c r="LJS91" s="318"/>
      <c r="LJT91" s="318"/>
      <c r="LJU91" s="318"/>
      <c r="LJV91" s="318"/>
      <c r="LJW91" s="318"/>
      <c r="LJX91" s="318"/>
      <c r="LJY91" s="318"/>
      <c r="LJZ91" s="318"/>
      <c r="LKA91" s="318"/>
      <c r="LKB91" s="318"/>
      <c r="LKC91" s="318"/>
      <c r="LKD91" s="318"/>
      <c r="LKE91" s="318"/>
      <c r="LKF91" s="318"/>
      <c r="LKG91" s="318"/>
      <c r="LKH91" s="318"/>
      <c r="LKI91" s="318"/>
      <c r="LKJ91" s="318"/>
      <c r="LKK91" s="318"/>
      <c r="LKL91" s="318"/>
      <c r="LKM91" s="318"/>
      <c r="LKN91" s="318"/>
      <c r="LKO91" s="318"/>
      <c r="LKP91" s="318"/>
      <c r="LKQ91" s="318"/>
      <c r="LKR91" s="318"/>
      <c r="LKS91" s="318"/>
      <c r="LKT91" s="318"/>
      <c r="LKU91" s="318"/>
      <c r="LKV91" s="318"/>
      <c r="LKW91" s="318"/>
      <c r="LKX91" s="318"/>
      <c r="LKY91" s="318"/>
      <c r="LKZ91" s="318"/>
      <c r="LLA91" s="318"/>
      <c r="LLB91" s="318"/>
      <c r="LLC91" s="318"/>
      <c r="LLD91" s="318"/>
      <c r="LLE91" s="318"/>
      <c r="LLF91" s="318"/>
      <c r="LLG91" s="318"/>
      <c r="LLH91" s="318"/>
      <c r="LLI91" s="318"/>
      <c r="LLJ91" s="318"/>
      <c r="LLK91" s="318"/>
      <c r="LLL91" s="318"/>
      <c r="LLM91" s="318"/>
      <c r="LLN91" s="318"/>
      <c r="LLO91" s="318"/>
      <c r="LLP91" s="318"/>
      <c r="LLQ91" s="318"/>
      <c r="LLR91" s="318"/>
      <c r="LLS91" s="318"/>
      <c r="LLT91" s="318"/>
      <c r="LLU91" s="318"/>
      <c r="LLV91" s="318"/>
      <c r="LLW91" s="318"/>
      <c r="LLX91" s="318"/>
      <c r="LLY91" s="318"/>
      <c r="LLZ91" s="318"/>
      <c r="LMA91" s="318"/>
      <c r="LMB91" s="318"/>
      <c r="LMC91" s="318"/>
      <c r="LMD91" s="318"/>
      <c r="LME91" s="318"/>
      <c r="LMF91" s="318"/>
      <c r="LMG91" s="318"/>
      <c r="LMH91" s="318"/>
      <c r="LMI91" s="318"/>
      <c r="LMJ91" s="318"/>
      <c r="LMK91" s="318"/>
      <c r="LML91" s="318"/>
      <c r="LMM91" s="318"/>
      <c r="LMN91" s="318"/>
      <c r="LMO91" s="318"/>
      <c r="LMP91" s="318"/>
      <c r="LMQ91" s="318"/>
      <c r="LMR91" s="318"/>
      <c r="LMS91" s="318"/>
      <c r="LMT91" s="318"/>
      <c r="LMU91" s="318"/>
      <c r="LMV91" s="318"/>
      <c r="LMW91" s="318"/>
      <c r="LMX91" s="318"/>
      <c r="LMY91" s="318"/>
      <c r="LMZ91" s="318"/>
      <c r="LNA91" s="318"/>
      <c r="LNB91" s="318"/>
      <c r="LNC91" s="318"/>
      <c r="LND91" s="318"/>
      <c r="LNE91" s="318"/>
      <c r="LNF91" s="318"/>
      <c r="LNG91" s="318"/>
      <c r="LNH91" s="318"/>
      <c r="LNI91" s="318"/>
      <c r="LNJ91" s="318"/>
      <c r="LNK91" s="318"/>
      <c r="LNL91" s="318"/>
      <c r="LNM91" s="318"/>
      <c r="LNN91" s="318"/>
      <c r="LNO91" s="318"/>
      <c r="LNP91" s="318"/>
      <c r="LNQ91" s="318"/>
      <c r="LNR91" s="318"/>
      <c r="LNS91" s="318"/>
      <c r="LNT91" s="318"/>
      <c r="LNU91" s="318"/>
      <c r="LNV91" s="318"/>
      <c r="LNW91" s="318"/>
      <c r="LNX91" s="318"/>
      <c r="LNY91" s="318"/>
      <c r="LNZ91" s="318"/>
      <c r="LOA91" s="318"/>
      <c r="LOB91" s="318"/>
      <c r="LOC91" s="318"/>
      <c r="LOD91" s="318"/>
      <c r="LOE91" s="318"/>
      <c r="LOF91" s="318"/>
      <c r="LOG91" s="318"/>
      <c r="LOH91" s="318"/>
      <c r="LOI91" s="318"/>
      <c r="LOJ91" s="318"/>
      <c r="LOK91" s="318"/>
      <c r="LOL91" s="318"/>
      <c r="LOM91" s="318"/>
      <c r="LON91" s="318"/>
      <c r="LOO91" s="318"/>
      <c r="LOP91" s="318"/>
      <c r="LOQ91" s="318"/>
      <c r="LOR91" s="318"/>
      <c r="LOS91" s="318"/>
      <c r="LOT91" s="318"/>
      <c r="LOU91" s="318"/>
      <c r="LOV91" s="318"/>
      <c r="LOW91" s="318"/>
      <c r="LOX91" s="318"/>
      <c r="LOY91" s="318"/>
      <c r="LOZ91" s="318"/>
      <c r="LPA91" s="318"/>
      <c r="LPB91" s="318"/>
      <c r="LPC91" s="318"/>
      <c r="LPD91" s="318"/>
      <c r="LPE91" s="318"/>
      <c r="LPF91" s="318"/>
      <c r="LPG91" s="318"/>
      <c r="LPH91" s="318"/>
      <c r="LPI91" s="318"/>
      <c r="LPJ91" s="318"/>
      <c r="LPK91" s="318"/>
      <c r="LPL91" s="318"/>
      <c r="LPM91" s="318"/>
      <c r="LPN91" s="318"/>
      <c r="LPO91" s="318"/>
      <c r="LPP91" s="318"/>
      <c r="LPQ91" s="318"/>
      <c r="LPR91" s="318"/>
      <c r="LPS91" s="318"/>
      <c r="LPT91" s="318"/>
      <c r="LPU91" s="318"/>
      <c r="LPV91" s="318"/>
      <c r="LPW91" s="318"/>
      <c r="LPX91" s="318"/>
      <c r="LPY91" s="318"/>
      <c r="LPZ91" s="318"/>
      <c r="LQA91" s="318"/>
      <c r="LQB91" s="318"/>
      <c r="LQC91" s="318"/>
      <c r="LQD91" s="318"/>
      <c r="LQE91" s="318"/>
      <c r="LQF91" s="318"/>
      <c r="LQG91" s="318"/>
      <c r="LQH91" s="318"/>
      <c r="LQI91" s="318"/>
      <c r="LQJ91" s="318"/>
      <c r="LQK91" s="318"/>
      <c r="LQL91" s="318"/>
      <c r="LQM91" s="318"/>
      <c r="LQN91" s="318"/>
      <c r="LQO91" s="318"/>
      <c r="LQP91" s="318"/>
      <c r="LQQ91" s="318"/>
      <c r="LQR91" s="318"/>
      <c r="LQS91" s="318"/>
      <c r="LQT91" s="318"/>
      <c r="LQU91" s="318"/>
      <c r="LQV91" s="318"/>
      <c r="LQW91" s="318"/>
      <c r="LQX91" s="318"/>
      <c r="LQY91" s="318"/>
      <c r="LQZ91" s="318"/>
      <c r="LRA91" s="318"/>
      <c r="LRB91" s="318"/>
      <c r="LRC91" s="318"/>
      <c r="LRD91" s="318"/>
      <c r="LRE91" s="318"/>
      <c r="LRF91" s="318"/>
      <c r="LRG91" s="318"/>
      <c r="LRH91" s="318"/>
      <c r="LRI91" s="318"/>
      <c r="LRJ91" s="318"/>
      <c r="LRK91" s="318"/>
      <c r="LRL91" s="318"/>
      <c r="LRM91" s="318"/>
      <c r="LRN91" s="318"/>
      <c r="LRO91" s="318"/>
      <c r="LRP91" s="318"/>
      <c r="LRQ91" s="318"/>
      <c r="LRR91" s="318"/>
      <c r="LRS91" s="318"/>
      <c r="LRT91" s="318"/>
      <c r="LRU91" s="318"/>
      <c r="LRV91" s="318"/>
      <c r="LRW91" s="318"/>
      <c r="LRX91" s="318"/>
      <c r="LRY91" s="318"/>
      <c r="LRZ91" s="318"/>
      <c r="LSA91" s="318"/>
      <c r="LSB91" s="318"/>
      <c r="LSC91" s="318"/>
      <c r="LSD91" s="318"/>
      <c r="LSE91" s="318"/>
      <c r="LSF91" s="318"/>
      <c r="LSG91" s="318"/>
      <c r="LSH91" s="318"/>
      <c r="LSI91" s="318"/>
      <c r="LSJ91" s="318"/>
      <c r="LSK91" s="318"/>
      <c r="LSL91" s="318"/>
      <c r="LSM91" s="318"/>
      <c r="LSN91" s="318"/>
      <c r="LSO91" s="318"/>
      <c r="LSP91" s="318"/>
      <c r="LSQ91" s="318"/>
      <c r="LSR91" s="318"/>
      <c r="LSS91" s="318"/>
      <c r="LST91" s="318"/>
      <c r="LSU91" s="318"/>
      <c r="LSV91" s="318"/>
      <c r="LSW91" s="318"/>
      <c r="LSX91" s="318"/>
      <c r="LSY91" s="318"/>
      <c r="LSZ91" s="318"/>
      <c r="LTA91" s="318"/>
      <c r="LTB91" s="318"/>
      <c r="LTC91" s="318"/>
      <c r="LTD91" s="318"/>
      <c r="LTE91" s="318"/>
      <c r="LTF91" s="318"/>
      <c r="LTG91" s="318"/>
      <c r="LTH91" s="318"/>
      <c r="LTI91" s="318"/>
      <c r="LTJ91" s="318"/>
      <c r="LTK91" s="318"/>
      <c r="LTL91" s="318"/>
      <c r="LTM91" s="318"/>
      <c r="LTN91" s="318"/>
      <c r="LTO91" s="318"/>
      <c r="LTP91" s="318"/>
      <c r="LTQ91" s="318"/>
      <c r="LTR91" s="318"/>
      <c r="LTS91" s="318"/>
      <c r="LTT91" s="318"/>
      <c r="LTU91" s="318"/>
      <c r="LTV91" s="318"/>
      <c r="LTW91" s="318"/>
      <c r="LTX91" s="318"/>
      <c r="LTY91" s="318"/>
      <c r="LTZ91" s="318"/>
      <c r="LUA91" s="318"/>
      <c r="LUB91" s="318"/>
      <c r="LUC91" s="318"/>
      <c r="LUD91" s="318"/>
      <c r="LUE91" s="318"/>
      <c r="LUF91" s="318"/>
      <c r="LUG91" s="318"/>
      <c r="LUH91" s="318"/>
      <c r="LUI91" s="318"/>
      <c r="LUJ91" s="318"/>
      <c r="LUK91" s="318"/>
      <c r="LUL91" s="318"/>
      <c r="LUM91" s="318"/>
      <c r="LUN91" s="318"/>
      <c r="LUO91" s="318"/>
      <c r="LUP91" s="318"/>
      <c r="LUQ91" s="318"/>
      <c r="LUR91" s="318"/>
      <c r="LUS91" s="318"/>
      <c r="LUT91" s="318"/>
      <c r="LUU91" s="318"/>
      <c r="LUV91" s="318"/>
      <c r="LUW91" s="318"/>
      <c r="LUX91" s="318"/>
      <c r="LUY91" s="318"/>
      <c r="LUZ91" s="318"/>
      <c r="LVA91" s="318"/>
      <c r="LVB91" s="318"/>
      <c r="LVC91" s="318"/>
      <c r="LVD91" s="318"/>
      <c r="LVE91" s="318"/>
      <c r="LVF91" s="318"/>
      <c r="LVG91" s="318"/>
      <c r="LVH91" s="318"/>
      <c r="LVI91" s="318"/>
      <c r="LVJ91" s="318"/>
      <c r="LVK91" s="318"/>
      <c r="LVL91" s="318"/>
      <c r="LVM91" s="318"/>
      <c r="LVN91" s="318"/>
      <c r="LVO91" s="318"/>
      <c r="LVP91" s="318"/>
      <c r="LVQ91" s="318"/>
      <c r="LVR91" s="318"/>
      <c r="LVS91" s="318"/>
      <c r="LVT91" s="318"/>
      <c r="LVU91" s="318"/>
      <c r="LVV91" s="318"/>
      <c r="LVW91" s="318"/>
      <c r="LVX91" s="318"/>
      <c r="LVY91" s="318"/>
      <c r="LVZ91" s="318"/>
      <c r="LWA91" s="318"/>
      <c r="LWB91" s="318"/>
      <c r="LWC91" s="318"/>
      <c r="LWD91" s="318"/>
      <c r="LWE91" s="318"/>
      <c r="LWF91" s="318"/>
      <c r="LWG91" s="318"/>
      <c r="LWH91" s="318"/>
      <c r="LWI91" s="318"/>
      <c r="LWJ91" s="318"/>
      <c r="LWK91" s="318"/>
      <c r="LWL91" s="318"/>
      <c r="LWM91" s="318"/>
      <c r="LWN91" s="318"/>
      <c r="LWO91" s="318"/>
      <c r="LWP91" s="318"/>
      <c r="LWQ91" s="318"/>
      <c r="LWR91" s="318"/>
      <c r="LWS91" s="318"/>
      <c r="LWT91" s="318"/>
      <c r="LWU91" s="318"/>
      <c r="LWV91" s="318"/>
      <c r="LWW91" s="318"/>
      <c r="LWX91" s="318"/>
      <c r="LWY91" s="318"/>
      <c r="LWZ91" s="318"/>
      <c r="LXA91" s="318"/>
      <c r="LXB91" s="318"/>
      <c r="LXC91" s="318"/>
      <c r="LXD91" s="318"/>
      <c r="LXE91" s="318"/>
      <c r="LXF91" s="318"/>
      <c r="LXG91" s="318"/>
      <c r="LXH91" s="318"/>
      <c r="LXI91" s="318"/>
      <c r="LXJ91" s="318"/>
      <c r="LXK91" s="318"/>
      <c r="LXL91" s="318"/>
      <c r="LXM91" s="318"/>
      <c r="LXN91" s="318"/>
      <c r="LXO91" s="318"/>
      <c r="LXP91" s="318"/>
      <c r="LXQ91" s="318"/>
      <c r="LXR91" s="318"/>
      <c r="LXS91" s="318"/>
      <c r="LXT91" s="318"/>
      <c r="LXU91" s="318"/>
      <c r="LXV91" s="318"/>
      <c r="LXW91" s="318"/>
      <c r="LXX91" s="318"/>
      <c r="LXY91" s="318"/>
      <c r="LXZ91" s="318"/>
      <c r="LYA91" s="318"/>
      <c r="LYB91" s="318"/>
      <c r="LYC91" s="318"/>
      <c r="LYD91" s="318"/>
      <c r="LYE91" s="318"/>
      <c r="LYF91" s="318"/>
      <c r="LYG91" s="318"/>
      <c r="LYH91" s="318"/>
      <c r="LYI91" s="318"/>
      <c r="LYJ91" s="318"/>
      <c r="LYK91" s="318"/>
      <c r="LYL91" s="318"/>
      <c r="LYM91" s="318"/>
      <c r="LYN91" s="318"/>
      <c r="LYO91" s="318"/>
      <c r="LYP91" s="318"/>
      <c r="LYQ91" s="318"/>
      <c r="LYR91" s="318"/>
      <c r="LYS91" s="318"/>
      <c r="LYT91" s="318"/>
      <c r="LYU91" s="318"/>
      <c r="LYV91" s="318"/>
      <c r="LYW91" s="318"/>
      <c r="LYX91" s="318"/>
      <c r="LYY91" s="318"/>
      <c r="LYZ91" s="318"/>
      <c r="LZA91" s="318"/>
      <c r="LZB91" s="318"/>
      <c r="LZC91" s="318"/>
      <c r="LZD91" s="318"/>
      <c r="LZE91" s="318"/>
      <c r="LZF91" s="318"/>
      <c r="LZG91" s="318"/>
      <c r="LZH91" s="318"/>
      <c r="LZI91" s="318"/>
      <c r="LZJ91" s="318"/>
      <c r="LZK91" s="318"/>
      <c r="LZL91" s="318"/>
      <c r="LZM91" s="318"/>
      <c r="LZN91" s="318"/>
      <c r="LZO91" s="318"/>
      <c r="LZP91" s="318"/>
      <c r="LZQ91" s="318"/>
      <c r="LZR91" s="318"/>
      <c r="LZS91" s="318"/>
      <c r="LZT91" s="318"/>
      <c r="LZU91" s="318"/>
      <c r="LZV91" s="318"/>
      <c r="LZW91" s="318"/>
      <c r="LZX91" s="318"/>
      <c r="LZY91" s="318"/>
      <c r="LZZ91" s="318"/>
      <c r="MAA91" s="318"/>
      <c r="MAB91" s="318"/>
      <c r="MAC91" s="318"/>
      <c r="MAD91" s="318"/>
      <c r="MAE91" s="318"/>
      <c r="MAF91" s="318"/>
      <c r="MAG91" s="318"/>
      <c r="MAH91" s="318"/>
      <c r="MAI91" s="318"/>
      <c r="MAJ91" s="318"/>
      <c r="MAK91" s="318"/>
      <c r="MAL91" s="318"/>
      <c r="MAM91" s="318"/>
      <c r="MAN91" s="318"/>
      <c r="MAO91" s="318"/>
      <c r="MAP91" s="318"/>
      <c r="MAQ91" s="318"/>
      <c r="MAR91" s="318"/>
      <c r="MAS91" s="318"/>
      <c r="MAT91" s="318"/>
      <c r="MAU91" s="318"/>
      <c r="MAV91" s="318"/>
      <c r="MAW91" s="318"/>
      <c r="MAX91" s="318"/>
      <c r="MAY91" s="318"/>
      <c r="MAZ91" s="318"/>
      <c r="MBA91" s="318"/>
      <c r="MBB91" s="318"/>
      <c r="MBC91" s="318"/>
      <c r="MBD91" s="318"/>
      <c r="MBE91" s="318"/>
      <c r="MBF91" s="318"/>
      <c r="MBG91" s="318"/>
      <c r="MBH91" s="318"/>
      <c r="MBI91" s="318"/>
      <c r="MBJ91" s="318"/>
      <c r="MBK91" s="318"/>
      <c r="MBL91" s="318"/>
      <c r="MBM91" s="318"/>
      <c r="MBN91" s="318"/>
      <c r="MBO91" s="318"/>
      <c r="MBP91" s="318"/>
      <c r="MBQ91" s="318"/>
      <c r="MBR91" s="318"/>
      <c r="MBS91" s="318"/>
      <c r="MBT91" s="318"/>
      <c r="MBU91" s="318"/>
      <c r="MBV91" s="318"/>
      <c r="MBW91" s="318"/>
      <c r="MBX91" s="318"/>
      <c r="MBY91" s="318"/>
      <c r="MBZ91" s="318"/>
      <c r="MCA91" s="318"/>
      <c r="MCB91" s="318"/>
      <c r="MCC91" s="318"/>
      <c r="MCD91" s="318"/>
      <c r="MCE91" s="318"/>
      <c r="MCF91" s="318"/>
      <c r="MCG91" s="318"/>
      <c r="MCH91" s="318"/>
      <c r="MCI91" s="318"/>
      <c r="MCJ91" s="318"/>
      <c r="MCK91" s="318"/>
      <c r="MCL91" s="318"/>
      <c r="MCM91" s="318"/>
      <c r="MCN91" s="318"/>
      <c r="MCO91" s="318"/>
      <c r="MCP91" s="318"/>
      <c r="MCQ91" s="318"/>
      <c r="MCR91" s="318"/>
      <c r="MCS91" s="318"/>
      <c r="MCT91" s="318"/>
      <c r="MCU91" s="318"/>
      <c r="MCV91" s="318"/>
      <c r="MCW91" s="318"/>
      <c r="MCX91" s="318"/>
      <c r="MCY91" s="318"/>
      <c r="MCZ91" s="318"/>
      <c r="MDA91" s="318"/>
      <c r="MDB91" s="318"/>
      <c r="MDC91" s="318"/>
      <c r="MDD91" s="318"/>
      <c r="MDE91" s="318"/>
      <c r="MDF91" s="318"/>
      <c r="MDG91" s="318"/>
      <c r="MDH91" s="318"/>
      <c r="MDI91" s="318"/>
      <c r="MDJ91" s="318"/>
      <c r="MDK91" s="318"/>
      <c r="MDL91" s="318"/>
      <c r="MDM91" s="318"/>
      <c r="MDN91" s="318"/>
      <c r="MDO91" s="318"/>
      <c r="MDP91" s="318"/>
      <c r="MDQ91" s="318"/>
      <c r="MDR91" s="318"/>
      <c r="MDS91" s="318"/>
      <c r="MDT91" s="318"/>
      <c r="MDU91" s="318"/>
      <c r="MDV91" s="318"/>
      <c r="MDW91" s="318"/>
      <c r="MDX91" s="318"/>
      <c r="MDY91" s="318"/>
      <c r="MDZ91" s="318"/>
      <c r="MEA91" s="318"/>
      <c r="MEB91" s="318"/>
      <c r="MEC91" s="318"/>
      <c r="MED91" s="318"/>
      <c r="MEE91" s="318"/>
      <c r="MEF91" s="318"/>
      <c r="MEG91" s="318"/>
      <c r="MEH91" s="318"/>
      <c r="MEI91" s="318"/>
      <c r="MEJ91" s="318"/>
      <c r="MEK91" s="318"/>
      <c r="MEL91" s="318"/>
      <c r="MEM91" s="318"/>
      <c r="MEN91" s="318"/>
      <c r="MEO91" s="318"/>
      <c r="MEP91" s="318"/>
      <c r="MEQ91" s="318"/>
      <c r="MER91" s="318"/>
      <c r="MES91" s="318"/>
      <c r="MET91" s="318"/>
      <c r="MEU91" s="318"/>
      <c r="MEV91" s="318"/>
      <c r="MEW91" s="318"/>
      <c r="MEX91" s="318"/>
      <c r="MEY91" s="318"/>
      <c r="MEZ91" s="318"/>
      <c r="MFA91" s="318"/>
      <c r="MFB91" s="318"/>
      <c r="MFC91" s="318"/>
      <c r="MFD91" s="318"/>
      <c r="MFE91" s="318"/>
      <c r="MFF91" s="318"/>
      <c r="MFG91" s="318"/>
      <c r="MFH91" s="318"/>
      <c r="MFI91" s="318"/>
      <c r="MFJ91" s="318"/>
      <c r="MFK91" s="318"/>
      <c r="MFL91" s="318"/>
      <c r="MFM91" s="318"/>
      <c r="MFN91" s="318"/>
      <c r="MFO91" s="318"/>
      <c r="MFP91" s="318"/>
      <c r="MFQ91" s="318"/>
      <c r="MFR91" s="318"/>
      <c r="MFS91" s="318"/>
      <c r="MFT91" s="318"/>
      <c r="MFU91" s="318"/>
      <c r="MFV91" s="318"/>
      <c r="MFW91" s="318"/>
      <c r="MFX91" s="318"/>
      <c r="MFY91" s="318"/>
      <c r="MFZ91" s="318"/>
      <c r="MGA91" s="318"/>
      <c r="MGB91" s="318"/>
      <c r="MGC91" s="318"/>
      <c r="MGD91" s="318"/>
      <c r="MGE91" s="318"/>
      <c r="MGF91" s="318"/>
      <c r="MGG91" s="318"/>
      <c r="MGH91" s="318"/>
      <c r="MGI91" s="318"/>
      <c r="MGJ91" s="318"/>
      <c r="MGK91" s="318"/>
      <c r="MGL91" s="318"/>
      <c r="MGM91" s="318"/>
      <c r="MGN91" s="318"/>
      <c r="MGO91" s="318"/>
      <c r="MGP91" s="318"/>
      <c r="MGQ91" s="318"/>
      <c r="MGR91" s="318"/>
      <c r="MGS91" s="318"/>
      <c r="MGT91" s="318"/>
      <c r="MGU91" s="318"/>
      <c r="MGV91" s="318"/>
      <c r="MGW91" s="318"/>
      <c r="MGX91" s="318"/>
      <c r="MGY91" s="318"/>
      <c r="MGZ91" s="318"/>
      <c r="MHA91" s="318"/>
      <c r="MHB91" s="318"/>
      <c r="MHC91" s="318"/>
      <c r="MHD91" s="318"/>
      <c r="MHE91" s="318"/>
      <c r="MHF91" s="318"/>
      <c r="MHG91" s="318"/>
      <c r="MHH91" s="318"/>
      <c r="MHI91" s="318"/>
      <c r="MHJ91" s="318"/>
      <c r="MHK91" s="318"/>
      <c r="MHL91" s="318"/>
      <c r="MHM91" s="318"/>
      <c r="MHN91" s="318"/>
      <c r="MHO91" s="318"/>
      <c r="MHP91" s="318"/>
      <c r="MHQ91" s="318"/>
      <c r="MHR91" s="318"/>
      <c r="MHS91" s="318"/>
      <c r="MHT91" s="318"/>
      <c r="MHU91" s="318"/>
      <c r="MHV91" s="318"/>
      <c r="MHW91" s="318"/>
      <c r="MHX91" s="318"/>
      <c r="MHY91" s="318"/>
      <c r="MHZ91" s="318"/>
      <c r="MIA91" s="318"/>
      <c r="MIB91" s="318"/>
      <c r="MIC91" s="318"/>
      <c r="MID91" s="318"/>
      <c r="MIE91" s="318"/>
      <c r="MIF91" s="318"/>
      <c r="MIG91" s="318"/>
      <c r="MIH91" s="318"/>
      <c r="MII91" s="318"/>
      <c r="MIJ91" s="318"/>
      <c r="MIK91" s="318"/>
      <c r="MIL91" s="318"/>
      <c r="MIM91" s="318"/>
      <c r="MIN91" s="318"/>
      <c r="MIO91" s="318"/>
      <c r="MIP91" s="318"/>
      <c r="MIQ91" s="318"/>
      <c r="MIR91" s="318"/>
      <c r="MIS91" s="318"/>
      <c r="MIT91" s="318"/>
      <c r="MIU91" s="318"/>
      <c r="MIV91" s="318"/>
      <c r="MIW91" s="318"/>
      <c r="MIX91" s="318"/>
      <c r="MIY91" s="318"/>
      <c r="MIZ91" s="318"/>
      <c r="MJA91" s="318"/>
      <c r="MJB91" s="318"/>
      <c r="MJC91" s="318"/>
      <c r="MJD91" s="318"/>
      <c r="MJE91" s="318"/>
      <c r="MJF91" s="318"/>
      <c r="MJG91" s="318"/>
      <c r="MJH91" s="318"/>
      <c r="MJI91" s="318"/>
      <c r="MJJ91" s="318"/>
      <c r="MJK91" s="318"/>
      <c r="MJL91" s="318"/>
      <c r="MJM91" s="318"/>
      <c r="MJN91" s="318"/>
      <c r="MJO91" s="318"/>
      <c r="MJP91" s="318"/>
      <c r="MJQ91" s="318"/>
      <c r="MJR91" s="318"/>
      <c r="MJS91" s="318"/>
      <c r="MJT91" s="318"/>
      <c r="MJU91" s="318"/>
      <c r="MJV91" s="318"/>
      <c r="MJW91" s="318"/>
      <c r="MJX91" s="318"/>
      <c r="MJY91" s="318"/>
      <c r="MJZ91" s="318"/>
      <c r="MKA91" s="318"/>
      <c r="MKB91" s="318"/>
      <c r="MKC91" s="318"/>
      <c r="MKD91" s="318"/>
      <c r="MKE91" s="318"/>
      <c r="MKF91" s="318"/>
      <c r="MKG91" s="318"/>
      <c r="MKH91" s="318"/>
      <c r="MKI91" s="318"/>
      <c r="MKJ91" s="318"/>
      <c r="MKK91" s="318"/>
      <c r="MKL91" s="318"/>
      <c r="MKM91" s="318"/>
      <c r="MKN91" s="318"/>
      <c r="MKO91" s="318"/>
      <c r="MKP91" s="318"/>
      <c r="MKQ91" s="318"/>
      <c r="MKR91" s="318"/>
      <c r="MKS91" s="318"/>
      <c r="MKT91" s="318"/>
      <c r="MKU91" s="318"/>
      <c r="MKV91" s="318"/>
      <c r="MKW91" s="318"/>
      <c r="MKX91" s="318"/>
      <c r="MKY91" s="318"/>
      <c r="MKZ91" s="318"/>
      <c r="MLA91" s="318"/>
      <c r="MLB91" s="318"/>
      <c r="MLC91" s="318"/>
      <c r="MLD91" s="318"/>
      <c r="MLE91" s="318"/>
      <c r="MLF91" s="318"/>
      <c r="MLG91" s="318"/>
      <c r="MLH91" s="318"/>
      <c r="MLI91" s="318"/>
      <c r="MLJ91" s="318"/>
      <c r="MLK91" s="318"/>
      <c r="MLL91" s="318"/>
      <c r="MLM91" s="318"/>
      <c r="MLN91" s="318"/>
      <c r="MLO91" s="318"/>
      <c r="MLP91" s="318"/>
      <c r="MLQ91" s="318"/>
      <c r="MLR91" s="318"/>
      <c r="MLS91" s="318"/>
      <c r="MLT91" s="318"/>
      <c r="MLU91" s="318"/>
      <c r="MLV91" s="318"/>
      <c r="MLW91" s="318"/>
      <c r="MLX91" s="318"/>
      <c r="MLY91" s="318"/>
      <c r="MLZ91" s="318"/>
      <c r="MMA91" s="318"/>
      <c r="MMB91" s="318"/>
      <c r="MMC91" s="318"/>
      <c r="MMD91" s="318"/>
      <c r="MME91" s="318"/>
      <c r="MMF91" s="318"/>
      <c r="MMG91" s="318"/>
      <c r="MMH91" s="318"/>
      <c r="MMI91" s="318"/>
      <c r="MMJ91" s="318"/>
      <c r="MMK91" s="318"/>
      <c r="MML91" s="318"/>
      <c r="MMM91" s="318"/>
      <c r="MMN91" s="318"/>
      <c r="MMO91" s="318"/>
      <c r="MMP91" s="318"/>
      <c r="MMQ91" s="318"/>
      <c r="MMR91" s="318"/>
      <c r="MMS91" s="318"/>
      <c r="MMT91" s="318"/>
      <c r="MMU91" s="318"/>
      <c r="MMV91" s="318"/>
      <c r="MMW91" s="318"/>
      <c r="MMX91" s="318"/>
      <c r="MMY91" s="318"/>
      <c r="MMZ91" s="318"/>
      <c r="MNA91" s="318"/>
      <c r="MNB91" s="318"/>
      <c r="MNC91" s="318"/>
      <c r="MND91" s="318"/>
      <c r="MNE91" s="318"/>
      <c r="MNF91" s="318"/>
      <c r="MNG91" s="318"/>
      <c r="MNH91" s="318"/>
      <c r="MNI91" s="318"/>
      <c r="MNJ91" s="318"/>
      <c r="MNK91" s="318"/>
      <c r="MNL91" s="318"/>
      <c r="MNM91" s="318"/>
      <c r="MNN91" s="318"/>
      <c r="MNO91" s="318"/>
      <c r="MNP91" s="318"/>
      <c r="MNQ91" s="318"/>
      <c r="MNR91" s="318"/>
      <c r="MNS91" s="318"/>
      <c r="MNT91" s="318"/>
      <c r="MNU91" s="318"/>
      <c r="MNV91" s="318"/>
      <c r="MNW91" s="318"/>
      <c r="MNX91" s="318"/>
      <c r="MNY91" s="318"/>
      <c r="MNZ91" s="318"/>
      <c r="MOA91" s="318"/>
      <c r="MOB91" s="318"/>
      <c r="MOC91" s="318"/>
      <c r="MOD91" s="318"/>
      <c r="MOE91" s="318"/>
      <c r="MOF91" s="318"/>
      <c r="MOG91" s="318"/>
      <c r="MOH91" s="318"/>
      <c r="MOI91" s="318"/>
      <c r="MOJ91" s="318"/>
      <c r="MOK91" s="318"/>
      <c r="MOL91" s="318"/>
      <c r="MOM91" s="318"/>
      <c r="MON91" s="318"/>
      <c r="MOO91" s="318"/>
      <c r="MOP91" s="318"/>
      <c r="MOQ91" s="318"/>
      <c r="MOR91" s="318"/>
      <c r="MOS91" s="318"/>
      <c r="MOT91" s="318"/>
      <c r="MOU91" s="318"/>
      <c r="MOV91" s="318"/>
      <c r="MOW91" s="318"/>
      <c r="MOX91" s="318"/>
      <c r="MOY91" s="318"/>
      <c r="MOZ91" s="318"/>
      <c r="MPA91" s="318"/>
      <c r="MPB91" s="318"/>
      <c r="MPC91" s="318"/>
      <c r="MPD91" s="318"/>
      <c r="MPE91" s="318"/>
      <c r="MPF91" s="318"/>
      <c r="MPG91" s="318"/>
      <c r="MPH91" s="318"/>
      <c r="MPI91" s="318"/>
      <c r="MPJ91" s="318"/>
      <c r="MPK91" s="318"/>
      <c r="MPL91" s="318"/>
      <c r="MPM91" s="318"/>
      <c r="MPN91" s="318"/>
      <c r="MPO91" s="318"/>
      <c r="MPP91" s="318"/>
      <c r="MPQ91" s="318"/>
      <c r="MPR91" s="318"/>
      <c r="MPS91" s="318"/>
      <c r="MPT91" s="318"/>
      <c r="MPU91" s="318"/>
      <c r="MPV91" s="318"/>
      <c r="MPW91" s="318"/>
      <c r="MPX91" s="318"/>
      <c r="MPY91" s="318"/>
      <c r="MPZ91" s="318"/>
      <c r="MQA91" s="318"/>
      <c r="MQB91" s="318"/>
      <c r="MQC91" s="318"/>
      <c r="MQD91" s="318"/>
      <c r="MQE91" s="318"/>
      <c r="MQF91" s="318"/>
      <c r="MQG91" s="318"/>
      <c r="MQH91" s="318"/>
      <c r="MQI91" s="318"/>
      <c r="MQJ91" s="318"/>
      <c r="MQK91" s="318"/>
      <c r="MQL91" s="318"/>
      <c r="MQM91" s="318"/>
      <c r="MQN91" s="318"/>
      <c r="MQO91" s="318"/>
      <c r="MQP91" s="318"/>
      <c r="MQQ91" s="318"/>
      <c r="MQR91" s="318"/>
      <c r="MQS91" s="318"/>
      <c r="MQT91" s="318"/>
      <c r="MQU91" s="318"/>
      <c r="MQV91" s="318"/>
      <c r="MQW91" s="318"/>
      <c r="MQX91" s="318"/>
      <c r="MQY91" s="318"/>
      <c r="MQZ91" s="318"/>
      <c r="MRA91" s="318"/>
      <c r="MRB91" s="318"/>
      <c r="MRC91" s="318"/>
      <c r="MRD91" s="318"/>
      <c r="MRE91" s="318"/>
      <c r="MRF91" s="318"/>
      <c r="MRG91" s="318"/>
      <c r="MRH91" s="318"/>
      <c r="MRI91" s="318"/>
      <c r="MRJ91" s="318"/>
      <c r="MRK91" s="318"/>
      <c r="MRL91" s="318"/>
      <c r="MRM91" s="318"/>
      <c r="MRN91" s="318"/>
      <c r="MRO91" s="318"/>
      <c r="MRP91" s="318"/>
      <c r="MRQ91" s="318"/>
      <c r="MRR91" s="318"/>
      <c r="MRS91" s="318"/>
      <c r="MRT91" s="318"/>
      <c r="MRU91" s="318"/>
      <c r="MRV91" s="318"/>
      <c r="MRW91" s="318"/>
      <c r="MRX91" s="318"/>
      <c r="MRY91" s="318"/>
      <c r="MRZ91" s="318"/>
      <c r="MSA91" s="318"/>
      <c r="MSB91" s="318"/>
      <c r="MSC91" s="318"/>
      <c r="MSD91" s="318"/>
      <c r="MSE91" s="318"/>
      <c r="MSF91" s="318"/>
      <c r="MSG91" s="318"/>
      <c r="MSH91" s="318"/>
      <c r="MSI91" s="318"/>
      <c r="MSJ91" s="318"/>
      <c r="MSK91" s="318"/>
      <c r="MSL91" s="318"/>
      <c r="MSM91" s="318"/>
      <c r="MSN91" s="318"/>
      <c r="MSO91" s="318"/>
      <c r="MSP91" s="318"/>
      <c r="MSQ91" s="318"/>
      <c r="MSR91" s="318"/>
      <c r="MSS91" s="318"/>
      <c r="MST91" s="318"/>
      <c r="MSU91" s="318"/>
      <c r="MSV91" s="318"/>
      <c r="MSW91" s="318"/>
      <c r="MSX91" s="318"/>
      <c r="MSY91" s="318"/>
      <c r="MSZ91" s="318"/>
      <c r="MTA91" s="318"/>
      <c r="MTB91" s="318"/>
      <c r="MTC91" s="318"/>
      <c r="MTD91" s="318"/>
      <c r="MTE91" s="318"/>
      <c r="MTF91" s="318"/>
      <c r="MTG91" s="318"/>
      <c r="MTH91" s="318"/>
      <c r="MTI91" s="318"/>
      <c r="MTJ91" s="318"/>
      <c r="MTK91" s="318"/>
      <c r="MTL91" s="318"/>
      <c r="MTM91" s="318"/>
      <c r="MTN91" s="318"/>
      <c r="MTO91" s="318"/>
      <c r="MTP91" s="318"/>
      <c r="MTQ91" s="318"/>
      <c r="MTR91" s="318"/>
      <c r="MTS91" s="318"/>
      <c r="MTT91" s="318"/>
      <c r="MTU91" s="318"/>
      <c r="MTV91" s="318"/>
      <c r="MTW91" s="318"/>
      <c r="MTX91" s="318"/>
      <c r="MTY91" s="318"/>
      <c r="MTZ91" s="318"/>
      <c r="MUA91" s="318"/>
      <c r="MUB91" s="318"/>
      <c r="MUC91" s="318"/>
      <c r="MUD91" s="318"/>
      <c r="MUE91" s="318"/>
      <c r="MUF91" s="318"/>
      <c r="MUG91" s="318"/>
      <c r="MUH91" s="318"/>
      <c r="MUI91" s="318"/>
      <c r="MUJ91" s="318"/>
      <c r="MUK91" s="318"/>
      <c r="MUL91" s="318"/>
      <c r="MUM91" s="318"/>
      <c r="MUN91" s="318"/>
      <c r="MUO91" s="318"/>
      <c r="MUP91" s="318"/>
      <c r="MUQ91" s="318"/>
      <c r="MUR91" s="318"/>
      <c r="MUS91" s="318"/>
      <c r="MUT91" s="318"/>
      <c r="MUU91" s="318"/>
      <c r="MUV91" s="318"/>
      <c r="MUW91" s="318"/>
      <c r="MUX91" s="318"/>
      <c r="MUY91" s="318"/>
      <c r="MUZ91" s="318"/>
      <c r="MVA91" s="318"/>
      <c r="MVB91" s="318"/>
      <c r="MVC91" s="318"/>
      <c r="MVD91" s="318"/>
      <c r="MVE91" s="318"/>
      <c r="MVF91" s="318"/>
      <c r="MVG91" s="318"/>
      <c r="MVH91" s="318"/>
      <c r="MVI91" s="318"/>
      <c r="MVJ91" s="318"/>
      <c r="MVK91" s="318"/>
      <c r="MVL91" s="318"/>
      <c r="MVM91" s="318"/>
      <c r="MVN91" s="318"/>
      <c r="MVO91" s="318"/>
      <c r="MVP91" s="318"/>
      <c r="MVQ91" s="318"/>
      <c r="MVR91" s="318"/>
      <c r="MVS91" s="318"/>
      <c r="MVT91" s="318"/>
      <c r="MVU91" s="318"/>
      <c r="MVV91" s="318"/>
      <c r="MVW91" s="318"/>
      <c r="MVX91" s="318"/>
      <c r="MVY91" s="318"/>
      <c r="MVZ91" s="318"/>
      <c r="MWA91" s="318"/>
      <c r="MWB91" s="318"/>
      <c r="MWC91" s="318"/>
      <c r="MWD91" s="318"/>
      <c r="MWE91" s="318"/>
      <c r="MWF91" s="318"/>
      <c r="MWG91" s="318"/>
      <c r="MWH91" s="318"/>
      <c r="MWI91" s="318"/>
      <c r="MWJ91" s="318"/>
      <c r="MWK91" s="318"/>
      <c r="MWL91" s="318"/>
      <c r="MWM91" s="318"/>
      <c r="MWN91" s="318"/>
      <c r="MWO91" s="318"/>
      <c r="MWP91" s="318"/>
      <c r="MWQ91" s="318"/>
      <c r="MWR91" s="318"/>
      <c r="MWS91" s="318"/>
      <c r="MWT91" s="318"/>
      <c r="MWU91" s="318"/>
      <c r="MWV91" s="318"/>
      <c r="MWW91" s="318"/>
      <c r="MWX91" s="318"/>
      <c r="MWY91" s="318"/>
      <c r="MWZ91" s="318"/>
      <c r="MXA91" s="318"/>
      <c r="MXB91" s="318"/>
      <c r="MXC91" s="318"/>
      <c r="MXD91" s="318"/>
      <c r="MXE91" s="318"/>
      <c r="MXF91" s="318"/>
      <c r="MXG91" s="318"/>
      <c r="MXH91" s="318"/>
      <c r="MXI91" s="318"/>
      <c r="MXJ91" s="318"/>
      <c r="MXK91" s="318"/>
      <c r="MXL91" s="318"/>
      <c r="MXM91" s="318"/>
      <c r="MXN91" s="318"/>
      <c r="MXO91" s="318"/>
      <c r="MXP91" s="318"/>
      <c r="MXQ91" s="318"/>
      <c r="MXR91" s="318"/>
      <c r="MXS91" s="318"/>
      <c r="MXT91" s="318"/>
      <c r="MXU91" s="318"/>
      <c r="MXV91" s="318"/>
      <c r="MXW91" s="318"/>
      <c r="MXX91" s="318"/>
      <c r="MXY91" s="318"/>
      <c r="MXZ91" s="318"/>
      <c r="MYA91" s="318"/>
      <c r="MYB91" s="318"/>
      <c r="MYC91" s="318"/>
      <c r="MYD91" s="318"/>
      <c r="MYE91" s="318"/>
      <c r="MYF91" s="318"/>
      <c r="MYG91" s="318"/>
      <c r="MYH91" s="318"/>
      <c r="MYI91" s="318"/>
      <c r="MYJ91" s="318"/>
      <c r="MYK91" s="318"/>
      <c r="MYL91" s="318"/>
      <c r="MYM91" s="318"/>
      <c r="MYN91" s="318"/>
      <c r="MYO91" s="318"/>
      <c r="MYP91" s="318"/>
      <c r="MYQ91" s="318"/>
      <c r="MYR91" s="318"/>
      <c r="MYS91" s="318"/>
      <c r="MYT91" s="318"/>
      <c r="MYU91" s="318"/>
      <c r="MYV91" s="318"/>
      <c r="MYW91" s="318"/>
      <c r="MYX91" s="318"/>
      <c r="MYY91" s="318"/>
      <c r="MYZ91" s="318"/>
      <c r="MZA91" s="318"/>
      <c r="MZB91" s="318"/>
      <c r="MZC91" s="318"/>
      <c r="MZD91" s="318"/>
      <c r="MZE91" s="318"/>
      <c r="MZF91" s="318"/>
      <c r="MZG91" s="318"/>
      <c r="MZH91" s="318"/>
      <c r="MZI91" s="318"/>
      <c r="MZJ91" s="318"/>
      <c r="MZK91" s="318"/>
      <c r="MZL91" s="318"/>
      <c r="MZM91" s="318"/>
      <c r="MZN91" s="318"/>
      <c r="MZO91" s="318"/>
      <c r="MZP91" s="318"/>
      <c r="MZQ91" s="318"/>
      <c r="MZR91" s="318"/>
      <c r="MZS91" s="318"/>
      <c r="MZT91" s="318"/>
      <c r="MZU91" s="318"/>
      <c r="MZV91" s="318"/>
      <c r="MZW91" s="318"/>
      <c r="MZX91" s="318"/>
      <c r="MZY91" s="318"/>
      <c r="MZZ91" s="318"/>
      <c r="NAA91" s="318"/>
      <c r="NAB91" s="318"/>
      <c r="NAC91" s="318"/>
      <c r="NAD91" s="318"/>
      <c r="NAE91" s="318"/>
      <c r="NAF91" s="318"/>
      <c r="NAG91" s="318"/>
      <c r="NAH91" s="318"/>
      <c r="NAI91" s="318"/>
      <c r="NAJ91" s="318"/>
      <c r="NAK91" s="318"/>
      <c r="NAL91" s="318"/>
      <c r="NAM91" s="318"/>
      <c r="NAN91" s="318"/>
      <c r="NAO91" s="318"/>
      <c r="NAP91" s="318"/>
      <c r="NAQ91" s="318"/>
      <c r="NAR91" s="318"/>
      <c r="NAS91" s="318"/>
      <c r="NAT91" s="318"/>
      <c r="NAU91" s="318"/>
      <c r="NAV91" s="318"/>
      <c r="NAW91" s="318"/>
      <c r="NAX91" s="318"/>
      <c r="NAY91" s="318"/>
      <c r="NAZ91" s="318"/>
      <c r="NBA91" s="318"/>
      <c r="NBB91" s="318"/>
      <c r="NBC91" s="318"/>
      <c r="NBD91" s="318"/>
      <c r="NBE91" s="318"/>
      <c r="NBF91" s="318"/>
      <c r="NBG91" s="318"/>
      <c r="NBH91" s="318"/>
      <c r="NBI91" s="318"/>
      <c r="NBJ91" s="318"/>
      <c r="NBK91" s="318"/>
      <c r="NBL91" s="318"/>
      <c r="NBM91" s="318"/>
      <c r="NBN91" s="318"/>
      <c r="NBO91" s="318"/>
      <c r="NBP91" s="318"/>
      <c r="NBQ91" s="318"/>
      <c r="NBR91" s="318"/>
      <c r="NBS91" s="318"/>
      <c r="NBT91" s="318"/>
      <c r="NBU91" s="318"/>
      <c r="NBV91" s="318"/>
      <c r="NBW91" s="318"/>
      <c r="NBX91" s="318"/>
      <c r="NBY91" s="318"/>
      <c r="NBZ91" s="318"/>
      <c r="NCA91" s="318"/>
      <c r="NCB91" s="318"/>
      <c r="NCC91" s="318"/>
      <c r="NCD91" s="318"/>
      <c r="NCE91" s="318"/>
      <c r="NCF91" s="318"/>
      <c r="NCG91" s="318"/>
      <c r="NCH91" s="318"/>
      <c r="NCI91" s="318"/>
      <c r="NCJ91" s="318"/>
      <c r="NCK91" s="318"/>
      <c r="NCL91" s="318"/>
      <c r="NCM91" s="318"/>
      <c r="NCN91" s="318"/>
      <c r="NCO91" s="318"/>
      <c r="NCP91" s="318"/>
      <c r="NCQ91" s="318"/>
      <c r="NCR91" s="318"/>
      <c r="NCS91" s="318"/>
      <c r="NCT91" s="318"/>
      <c r="NCU91" s="318"/>
      <c r="NCV91" s="318"/>
      <c r="NCW91" s="318"/>
      <c r="NCX91" s="318"/>
      <c r="NCY91" s="318"/>
      <c r="NCZ91" s="318"/>
      <c r="NDA91" s="318"/>
      <c r="NDB91" s="318"/>
      <c r="NDC91" s="318"/>
      <c r="NDD91" s="318"/>
      <c r="NDE91" s="318"/>
      <c r="NDF91" s="318"/>
      <c r="NDG91" s="318"/>
      <c r="NDH91" s="318"/>
      <c r="NDI91" s="318"/>
      <c r="NDJ91" s="318"/>
      <c r="NDK91" s="318"/>
      <c r="NDL91" s="318"/>
      <c r="NDM91" s="318"/>
      <c r="NDN91" s="318"/>
      <c r="NDO91" s="318"/>
      <c r="NDP91" s="318"/>
      <c r="NDQ91" s="318"/>
      <c r="NDR91" s="318"/>
      <c r="NDS91" s="318"/>
      <c r="NDT91" s="318"/>
      <c r="NDU91" s="318"/>
      <c r="NDV91" s="318"/>
      <c r="NDW91" s="318"/>
      <c r="NDX91" s="318"/>
      <c r="NDY91" s="318"/>
      <c r="NDZ91" s="318"/>
      <c r="NEA91" s="318"/>
      <c r="NEB91" s="318"/>
      <c r="NEC91" s="318"/>
      <c r="NED91" s="318"/>
      <c r="NEE91" s="318"/>
      <c r="NEF91" s="318"/>
      <c r="NEG91" s="318"/>
      <c r="NEH91" s="318"/>
      <c r="NEI91" s="318"/>
      <c r="NEJ91" s="318"/>
      <c r="NEK91" s="318"/>
      <c r="NEL91" s="318"/>
      <c r="NEM91" s="318"/>
      <c r="NEN91" s="318"/>
      <c r="NEO91" s="318"/>
      <c r="NEP91" s="318"/>
      <c r="NEQ91" s="318"/>
      <c r="NER91" s="318"/>
      <c r="NES91" s="318"/>
      <c r="NET91" s="318"/>
      <c r="NEU91" s="318"/>
      <c r="NEV91" s="318"/>
      <c r="NEW91" s="318"/>
      <c r="NEX91" s="318"/>
      <c r="NEY91" s="318"/>
      <c r="NEZ91" s="318"/>
      <c r="NFA91" s="318"/>
      <c r="NFB91" s="318"/>
      <c r="NFC91" s="318"/>
      <c r="NFD91" s="318"/>
      <c r="NFE91" s="318"/>
      <c r="NFF91" s="318"/>
      <c r="NFG91" s="318"/>
      <c r="NFH91" s="318"/>
      <c r="NFI91" s="318"/>
      <c r="NFJ91" s="318"/>
      <c r="NFK91" s="318"/>
      <c r="NFL91" s="318"/>
      <c r="NFM91" s="318"/>
      <c r="NFN91" s="318"/>
      <c r="NFO91" s="318"/>
      <c r="NFP91" s="318"/>
      <c r="NFQ91" s="318"/>
      <c r="NFR91" s="318"/>
      <c r="NFS91" s="318"/>
      <c r="NFT91" s="318"/>
      <c r="NFU91" s="318"/>
      <c r="NFV91" s="318"/>
      <c r="NFW91" s="318"/>
      <c r="NFX91" s="318"/>
      <c r="NFY91" s="318"/>
      <c r="NFZ91" s="318"/>
      <c r="NGA91" s="318"/>
      <c r="NGB91" s="318"/>
      <c r="NGC91" s="318"/>
      <c r="NGD91" s="318"/>
      <c r="NGE91" s="318"/>
      <c r="NGF91" s="318"/>
      <c r="NGG91" s="318"/>
      <c r="NGH91" s="318"/>
      <c r="NGI91" s="318"/>
      <c r="NGJ91" s="318"/>
      <c r="NGK91" s="318"/>
      <c r="NGL91" s="318"/>
      <c r="NGM91" s="318"/>
      <c r="NGN91" s="318"/>
      <c r="NGO91" s="318"/>
      <c r="NGP91" s="318"/>
      <c r="NGQ91" s="318"/>
      <c r="NGR91" s="318"/>
      <c r="NGS91" s="318"/>
      <c r="NGT91" s="318"/>
      <c r="NGU91" s="318"/>
      <c r="NGV91" s="318"/>
      <c r="NGW91" s="318"/>
      <c r="NGX91" s="318"/>
      <c r="NGY91" s="318"/>
      <c r="NGZ91" s="318"/>
      <c r="NHA91" s="318"/>
      <c r="NHB91" s="318"/>
      <c r="NHC91" s="318"/>
      <c r="NHD91" s="318"/>
      <c r="NHE91" s="318"/>
      <c r="NHF91" s="318"/>
      <c r="NHG91" s="318"/>
      <c r="NHH91" s="318"/>
      <c r="NHI91" s="318"/>
      <c r="NHJ91" s="318"/>
      <c r="NHK91" s="318"/>
      <c r="NHL91" s="318"/>
      <c r="NHM91" s="318"/>
      <c r="NHN91" s="318"/>
      <c r="NHO91" s="318"/>
      <c r="NHP91" s="318"/>
      <c r="NHQ91" s="318"/>
      <c r="NHR91" s="318"/>
      <c r="NHS91" s="318"/>
      <c r="NHT91" s="318"/>
      <c r="NHU91" s="318"/>
      <c r="NHV91" s="318"/>
      <c r="NHW91" s="318"/>
      <c r="NHX91" s="318"/>
      <c r="NHY91" s="318"/>
      <c r="NHZ91" s="318"/>
      <c r="NIA91" s="318"/>
      <c r="NIB91" s="318"/>
      <c r="NIC91" s="318"/>
      <c r="NID91" s="318"/>
      <c r="NIE91" s="318"/>
      <c r="NIF91" s="318"/>
      <c r="NIG91" s="318"/>
      <c r="NIH91" s="318"/>
      <c r="NII91" s="318"/>
      <c r="NIJ91" s="318"/>
      <c r="NIK91" s="318"/>
      <c r="NIL91" s="318"/>
      <c r="NIM91" s="318"/>
      <c r="NIN91" s="318"/>
      <c r="NIO91" s="318"/>
      <c r="NIP91" s="318"/>
      <c r="NIQ91" s="318"/>
      <c r="NIR91" s="318"/>
      <c r="NIS91" s="318"/>
      <c r="NIT91" s="318"/>
      <c r="NIU91" s="318"/>
      <c r="NIV91" s="318"/>
      <c r="NIW91" s="318"/>
      <c r="NIX91" s="318"/>
      <c r="NIY91" s="318"/>
      <c r="NIZ91" s="318"/>
      <c r="NJA91" s="318"/>
      <c r="NJB91" s="318"/>
      <c r="NJC91" s="318"/>
      <c r="NJD91" s="318"/>
      <c r="NJE91" s="318"/>
      <c r="NJF91" s="318"/>
      <c r="NJG91" s="318"/>
      <c r="NJH91" s="318"/>
      <c r="NJI91" s="318"/>
      <c r="NJJ91" s="318"/>
      <c r="NJK91" s="318"/>
      <c r="NJL91" s="318"/>
      <c r="NJM91" s="318"/>
      <c r="NJN91" s="318"/>
      <c r="NJO91" s="318"/>
      <c r="NJP91" s="318"/>
      <c r="NJQ91" s="318"/>
      <c r="NJR91" s="318"/>
      <c r="NJS91" s="318"/>
      <c r="NJT91" s="318"/>
      <c r="NJU91" s="318"/>
      <c r="NJV91" s="318"/>
      <c r="NJW91" s="318"/>
      <c r="NJX91" s="318"/>
      <c r="NJY91" s="318"/>
      <c r="NJZ91" s="318"/>
      <c r="NKA91" s="318"/>
      <c r="NKB91" s="318"/>
      <c r="NKC91" s="318"/>
      <c r="NKD91" s="318"/>
      <c r="NKE91" s="318"/>
      <c r="NKF91" s="318"/>
      <c r="NKG91" s="318"/>
      <c r="NKH91" s="318"/>
      <c r="NKI91" s="318"/>
      <c r="NKJ91" s="318"/>
      <c r="NKK91" s="318"/>
      <c r="NKL91" s="318"/>
      <c r="NKM91" s="318"/>
      <c r="NKN91" s="318"/>
      <c r="NKO91" s="318"/>
      <c r="NKP91" s="318"/>
      <c r="NKQ91" s="318"/>
      <c r="NKR91" s="318"/>
      <c r="NKS91" s="318"/>
      <c r="NKT91" s="318"/>
      <c r="NKU91" s="318"/>
      <c r="NKV91" s="318"/>
      <c r="NKW91" s="318"/>
      <c r="NKX91" s="318"/>
      <c r="NKY91" s="318"/>
      <c r="NKZ91" s="318"/>
      <c r="NLA91" s="318"/>
      <c r="NLB91" s="318"/>
      <c r="NLC91" s="318"/>
      <c r="NLD91" s="318"/>
      <c r="NLE91" s="318"/>
      <c r="NLF91" s="318"/>
      <c r="NLG91" s="318"/>
      <c r="NLH91" s="318"/>
      <c r="NLI91" s="318"/>
      <c r="NLJ91" s="318"/>
      <c r="NLK91" s="318"/>
      <c r="NLL91" s="318"/>
      <c r="NLM91" s="318"/>
      <c r="NLN91" s="318"/>
      <c r="NLO91" s="318"/>
      <c r="NLP91" s="318"/>
      <c r="NLQ91" s="318"/>
      <c r="NLR91" s="318"/>
      <c r="NLS91" s="318"/>
      <c r="NLT91" s="318"/>
      <c r="NLU91" s="318"/>
      <c r="NLV91" s="318"/>
      <c r="NLW91" s="318"/>
      <c r="NLX91" s="318"/>
      <c r="NLY91" s="318"/>
      <c r="NLZ91" s="318"/>
      <c r="NMA91" s="318"/>
      <c r="NMB91" s="318"/>
      <c r="NMC91" s="318"/>
      <c r="NMD91" s="318"/>
      <c r="NME91" s="318"/>
      <c r="NMF91" s="318"/>
      <c r="NMG91" s="318"/>
      <c r="NMH91" s="318"/>
      <c r="NMI91" s="318"/>
      <c r="NMJ91" s="318"/>
      <c r="NMK91" s="318"/>
      <c r="NML91" s="318"/>
      <c r="NMM91" s="318"/>
      <c r="NMN91" s="318"/>
      <c r="NMO91" s="318"/>
      <c r="NMP91" s="318"/>
      <c r="NMQ91" s="318"/>
      <c r="NMR91" s="318"/>
      <c r="NMS91" s="318"/>
      <c r="NMT91" s="318"/>
      <c r="NMU91" s="318"/>
      <c r="NMV91" s="318"/>
      <c r="NMW91" s="318"/>
      <c r="NMX91" s="318"/>
      <c r="NMY91" s="318"/>
      <c r="NMZ91" s="318"/>
      <c r="NNA91" s="318"/>
      <c r="NNB91" s="318"/>
      <c r="NNC91" s="318"/>
      <c r="NND91" s="318"/>
      <c r="NNE91" s="318"/>
      <c r="NNF91" s="318"/>
      <c r="NNG91" s="318"/>
      <c r="NNH91" s="318"/>
      <c r="NNI91" s="318"/>
      <c r="NNJ91" s="318"/>
      <c r="NNK91" s="318"/>
      <c r="NNL91" s="318"/>
      <c r="NNM91" s="318"/>
      <c r="NNN91" s="318"/>
      <c r="NNO91" s="318"/>
      <c r="NNP91" s="318"/>
      <c r="NNQ91" s="318"/>
      <c r="NNR91" s="318"/>
      <c r="NNS91" s="318"/>
      <c r="NNT91" s="318"/>
      <c r="NNU91" s="318"/>
      <c r="NNV91" s="318"/>
      <c r="NNW91" s="318"/>
      <c r="NNX91" s="318"/>
      <c r="NNY91" s="318"/>
      <c r="NNZ91" s="318"/>
      <c r="NOA91" s="318"/>
      <c r="NOB91" s="318"/>
      <c r="NOC91" s="318"/>
      <c r="NOD91" s="318"/>
      <c r="NOE91" s="318"/>
      <c r="NOF91" s="318"/>
      <c r="NOG91" s="318"/>
      <c r="NOH91" s="318"/>
      <c r="NOI91" s="318"/>
      <c r="NOJ91" s="318"/>
      <c r="NOK91" s="318"/>
      <c r="NOL91" s="318"/>
      <c r="NOM91" s="318"/>
      <c r="NON91" s="318"/>
      <c r="NOO91" s="318"/>
      <c r="NOP91" s="318"/>
      <c r="NOQ91" s="318"/>
      <c r="NOR91" s="318"/>
      <c r="NOS91" s="318"/>
      <c r="NOT91" s="318"/>
      <c r="NOU91" s="318"/>
      <c r="NOV91" s="318"/>
      <c r="NOW91" s="318"/>
      <c r="NOX91" s="318"/>
      <c r="NOY91" s="318"/>
      <c r="NOZ91" s="318"/>
      <c r="NPA91" s="318"/>
      <c r="NPB91" s="318"/>
      <c r="NPC91" s="318"/>
      <c r="NPD91" s="318"/>
      <c r="NPE91" s="318"/>
      <c r="NPF91" s="318"/>
      <c r="NPG91" s="318"/>
      <c r="NPH91" s="318"/>
      <c r="NPI91" s="318"/>
      <c r="NPJ91" s="318"/>
      <c r="NPK91" s="318"/>
      <c r="NPL91" s="318"/>
      <c r="NPM91" s="318"/>
      <c r="NPN91" s="318"/>
      <c r="NPO91" s="318"/>
      <c r="NPP91" s="318"/>
      <c r="NPQ91" s="318"/>
      <c r="NPR91" s="318"/>
      <c r="NPS91" s="318"/>
      <c r="NPT91" s="318"/>
      <c r="NPU91" s="318"/>
      <c r="NPV91" s="318"/>
      <c r="NPW91" s="318"/>
      <c r="NPX91" s="318"/>
      <c r="NPY91" s="318"/>
      <c r="NPZ91" s="318"/>
      <c r="NQA91" s="318"/>
      <c r="NQB91" s="318"/>
      <c r="NQC91" s="318"/>
      <c r="NQD91" s="318"/>
      <c r="NQE91" s="318"/>
      <c r="NQF91" s="318"/>
      <c r="NQG91" s="318"/>
      <c r="NQH91" s="318"/>
      <c r="NQI91" s="318"/>
      <c r="NQJ91" s="318"/>
      <c r="NQK91" s="318"/>
      <c r="NQL91" s="318"/>
      <c r="NQM91" s="318"/>
      <c r="NQN91" s="318"/>
      <c r="NQO91" s="318"/>
      <c r="NQP91" s="318"/>
      <c r="NQQ91" s="318"/>
      <c r="NQR91" s="318"/>
      <c r="NQS91" s="318"/>
      <c r="NQT91" s="318"/>
      <c r="NQU91" s="318"/>
      <c r="NQV91" s="318"/>
      <c r="NQW91" s="318"/>
      <c r="NQX91" s="318"/>
      <c r="NQY91" s="318"/>
      <c r="NQZ91" s="318"/>
      <c r="NRA91" s="318"/>
      <c r="NRB91" s="318"/>
      <c r="NRC91" s="318"/>
      <c r="NRD91" s="318"/>
      <c r="NRE91" s="318"/>
      <c r="NRF91" s="318"/>
      <c r="NRG91" s="318"/>
      <c r="NRH91" s="318"/>
      <c r="NRI91" s="318"/>
      <c r="NRJ91" s="318"/>
      <c r="NRK91" s="318"/>
      <c r="NRL91" s="318"/>
      <c r="NRM91" s="318"/>
      <c r="NRN91" s="318"/>
      <c r="NRO91" s="318"/>
      <c r="NRP91" s="318"/>
      <c r="NRQ91" s="318"/>
      <c r="NRR91" s="318"/>
      <c r="NRS91" s="318"/>
      <c r="NRT91" s="318"/>
      <c r="NRU91" s="318"/>
      <c r="NRV91" s="318"/>
      <c r="NRW91" s="318"/>
      <c r="NRX91" s="318"/>
      <c r="NRY91" s="318"/>
      <c r="NRZ91" s="318"/>
      <c r="NSA91" s="318"/>
      <c r="NSB91" s="318"/>
      <c r="NSC91" s="318"/>
      <c r="NSD91" s="318"/>
      <c r="NSE91" s="318"/>
      <c r="NSF91" s="318"/>
      <c r="NSG91" s="318"/>
      <c r="NSH91" s="318"/>
      <c r="NSI91" s="318"/>
      <c r="NSJ91" s="318"/>
      <c r="NSK91" s="318"/>
      <c r="NSL91" s="318"/>
      <c r="NSM91" s="318"/>
      <c r="NSN91" s="318"/>
      <c r="NSO91" s="318"/>
      <c r="NSP91" s="318"/>
      <c r="NSQ91" s="318"/>
      <c r="NSR91" s="318"/>
      <c r="NSS91" s="318"/>
      <c r="NST91" s="318"/>
      <c r="NSU91" s="318"/>
      <c r="NSV91" s="318"/>
      <c r="NSW91" s="318"/>
      <c r="NSX91" s="318"/>
      <c r="NSY91" s="318"/>
      <c r="NSZ91" s="318"/>
      <c r="NTA91" s="318"/>
      <c r="NTB91" s="318"/>
      <c r="NTC91" s="318"/>
      <c r="NTD91" s="318"/>
      <c r="NTE91" s="318"/>
      <c r="NTF91" s="318"/>
      <c r="NTG91" s="318"/>
      <c r="NTH91" s="318"/>
      <c r="NTI91" s="318"/>
      <c r="NTJ91" s="318"/>
      <c r="NTK91" s="318"/>
      <c r="NTL91" s="318"/>
      <c r="NTM91" s="318"/>
      <c r="NTN91" s="318"/>
      <c r="NTO91" s="318"/>
      <c r="NTP91" s="318"/>
      <c r="NTQ91" s="318"/>
      <c r="NTR91" s="318"/>
      <c r="NTS91" s="318"/>
      <c r="NTT91" s="318"/>
      <c r="NTU91" s="318"/>
      <c r="NTV91" s="318"/>
      <c r="NTW91" s="318"/>
      <c r="NTX91" s="318"/>
      <c r="NTY91" s="318"/>
      <c r="NTZ91" s="318"/>
      <c r="NUA91" s="318"/>
      <c r="NUB91" s="318"/>
      <c r="NUC91" s="318"/>
      <c r="NUD91" s="318"/>
      <c r="NUE91" s="318"/>
      <c r="NUF91" s="318"/>
      <c r="NUG91" s="318"/>
      <c r="NUH91" s="318"/>
      <c r="NUI91" s="318"/>
      <c r="NUJ91" s="318"/>
      <c r="NUK91" s="318"/>
      <c r="NUL91" s="318"/>
      <c r="NUM91" s="318"/>
      <c r="NUN91" s="318"/>
      <c r="NUO91" s="318"/>
      <c r="NUP91" s="318"/>
      <c r="NUQ91" s="318"/>
      <c r="NUR91" s="318"/>
      <c r="NUS91" s="318"/>
      <c r="NUT91" s="318"/>
      <c r="NUU91" s="318"/>
      <c r="NUV91" s="318"/>
      <c r="NUW91" s="318"/>
      <c r="NUX91" s="318"/>
      <c r="NUY91" s="318"/>
      <c r="NUZ91" s="318"/>
      <c r="NVA91" s="318"/>
      <c r="NVB91" s="318"/>
      <c r="NVC91" s="318"/>
      <c r="NVD91" s="318"/>
      <c r="NVE91" s="318"/>
      <c r="NVF91" s="318"/>
      <c r="NVG91" s="318"/>
      <c r="NVH91" s="318"/>
      <c r="NVI91" s="318"/>
      <c r="NVJ91" s="318"/>
      <c r="NVK91" s="318"/>
      <c r="NVL91" s="318"/>
      <c r="NVM91" s="318"/>
      <c r="NVN91" s="318"/>
      <c r="NVO91" s="318"/>
      <c r="NVP91" s="318"/>
      <c r="NVQ91" s="318"/>
      <c r="NVR91" s="318"/>
      <c r="NVS91" s="318"/>
      <c r="NVT91" s="318"/>
      <c r="NVU91" s="318"/>
      <c r="NVV91" s="318"/>
      <c r="NVW91" s="318"/>
      <c r="NVX91" s="318"/>
      <c r="NVY91" s="318"/>
      <c r="NVZ91" s="318"/>
      <c r="NWA91" s="318"/>
      <c r="NWB91" s="318"/>
      <c r="NWC91" s="318"/>
      <c r="NWD91" s="318"/>
      <c r="NWE91" s="318"/>
      <c r="NWF91" s="318"/>
      <c r="NWG91" s="318"/>
      <c r="NWH91" s="318"/>
      <c r="NWI91" s="318"/>
      <c r="NWJ91" s="318"/>
      <c r="NWK91" s="318"/>
      <c r="NWL91" s="318"/>
      <c r="NWM91" s="318"/>
      <c r="NWN91" s="318"/>
      <c r="NWO91" s="318"/>
      <c r="NWP91" s="318"/>
      <c r="NWQ91" s="318"/>
      <c r="NWR91" s="318"/>
      <c r="NWS91" s="318"/>
      <c r="NWT91" s="318"/>
      <c r="NWU91" s="318"/>
      <c r="NWV91" s="318"/>
      <c r="NWW91" s="318"/>
      <c r="NWX91" s="318"/>
      <c r="NWY91" s="318"/>
      <c r="NWZ91" s="318"/>
      <c r="NXA91" s="318"/>
      <c r="NXB91" s="318"/>
      <c r="NXC91" s="318"/>
      <c r="NXD91" s="318"/>
      <c r="NXE91" s="318"/>
      <c r="NXF91" s="318"/>
      <c r="NXG91" s="318"/>
      <c r="NXH91" s="318"/>
      <c r="NXI91" s="318"/>
      <c r="NXJ91" s="318"/>
      <c r="NXK91" s="318"/>
      <c r="NXL91" s="318"/>
      <c r="NXM91" s="318"/>
      <c r="NXN91" s="318"/>
      <c r="NXO91" s="318"/>
      <c r="NXP91" s="318"/>
      <c r="NXQ91" s="318"/>
      <c r="NXR91" s="318"/>
      <c r="NXS91" s="318"/>
      <c r="NXT91" s="318"/>
      <c r="NXU91" s="318"/>
      <c r="NXV91" s="318"/>
      <c r="NXW91" s="318"/>
      <c r="NXX91" s="318"/>
      <c r="NXY91" s="318"/>
      <c r="NXZ91" s="318"/>
      <c r="NYA91" s="318"/>
      <c r="NYB91" s="318"/>
      <c r="NYC91" s="318"/>
      <c r="NYD91" s="318"/>
      <c r="NYE91" s="318"/>
      <c r="NYF91" s="318"/>
      <c r="NYG91" s="318"/>
      <c r="NYH91" s="318"/>
      <c r="NYI91" s="318"/>
      <c r="NYJ91" s="318"/>
      <c r="NYK91" s="318"/>
      <c r="NYL91" s="318"/>
      <c r="NYM91" s="318"/>
      <c r="NYN91" s="318"/>
      <c r="NYO91" s="318"/>
      <c r="NYP91" s="318"/>
      <c r="NYQ91" s="318"/>
      <c r="NYR91" s="318"/>
      <c r="NYS91" s="318"/>
      <c r="NYT91" s="318"/>
      <c r="NYU91" s="318"/>
      <c r="NYV91" s="318"/>
      <c r="NYW91" s="318"/>
      <c r="NYX91" s="318"/>
      <c r="NYY91" s="318"/>
      <c r="NYZ91" s="318"/>
      <c r="NZA91" s="318"/>
      <c r="NZB91" s="318"/>
      <c r="NZC91" s="318"/>
      <c r="NZD91" s="318"/>
      <c r="NZE91" s="318"/>
      <c r="NZF91" s="318"/>
      <c r="NZG91" s="318"/>
      <c r="NZH91" s="318"/>
      <c r="NZI91" s="318"/>
      <c r="NZJ91" s="318"/>
      <c r="NZK91" s="318"/>
      <c r="NZL91" s="318"/>
      <c r="NZM91" s="318"/>
      <c r="NZN91" s="318"/>
      <c r="NZO91" s="318"/>
      <c r="NZP91" s="318"/>
      <c r="NZQ91" s="318"/>
      <c r="NZR91" s="318"/>
      <c r="NZS91" s="318"/>
      <c r="NZT91" s="318"/>
      <c r="NZU91" s="318"/>
      <c r="NZV91" s="318"/>
      <c r="NZW91" s="318"/>
      <c r="NZX91" s="318"/>
      <c r="NZY91" s="318"/>
      <c r="NZZ91" s="318"/>
      <c r="OAA91" s="318"/>
      <c r="OAB91" s="318"/>
      <c r="OAC91" s="318"/>
      <c r="OAD91" s="318"/>
      <c r="OAE91" s="318"/>
      <c r="OAF91" s="318"/>
      <c r="OAG91" s="318"/>
      <c r="OAH91" s="318"/>
      <c r="OAI91" s="318"/>
      <c r="OAJ91" s="318"/>
      <c r="OAK91" s="318"/>
      <c r="OAL91" s="318"/>
      <c r="OAM91" s="318"/>
      <c r="OAN91" s="318"/>
      <c r="OAO91" s="318"/>
      <c r="OAP91" s="318"/>
      <c r="OAQ91" s="318"/>
      <c r="OAR91" s="318"/>
      <c r="OAS91" s="318"/>
      <c r="OAT91" s="318"/>
      <c r="OAU91" s="318"/>
      <c r="OAV91" s="318"/>
      <c r="OAW91" s="318"/>
      <c r="OAX91" s="318"/>
      <c r="OAY91" s="318"/>
      <c r="OAZ91" s="318"/>
      <c r="OBA91" s="318"/>
      <c r="OBB91" s="318"/>
      <c r="OBC91" s="318"/>
      <c r="OBD91" s="318"/>
      <c r="OBE91" s="318"/>
      <c r="OBF91" s="318"/>
      <c r="OBG91" s="318"/>
      <c r="OBH91" s="318"/>
      <c r="OBI91" s="318"/>
      <c r="OBJ91" s="318"/>
      <c r="OBK91" s="318"/>
      <c r="OBL91" s="318"/>
      <c r="OBM91" s="318"/>
      <c r="OBN91" s="318"/>
      <c r="OBO91" s="318"/>
      <c r="OBP91" s="318"/>
      <c r="OBQ91" s="318"/>
      <c r="OBR91" s="318"/>
      <c r="OBS91" s="318"/>
      <c r="OBT91" s="318"/>
      <c r="OBU91" s="318"/>
      <c r="OBV91" s="318"/>
      <c r="OBW91" s="318"/>
      <c r="OBX91" s="318"/>
      <c r="OBY91" s="318"/>
      <c r="OBZ91" s="318"/>
      <c r="OCA91" s="318"/>
      <c r="OCB91" s="318"/>
      <c r="OCC91" s="318"/>
      <c r="OCD91" s="318"/>
      <c r="OCE91" s="318"/>
      <c r="OCF91" s="318"/>
      <c r="OCG91" s="318"/>
      <c r="OCH91" s="318"/>
      <c r="OCI91" s="318"/>
      <c r="OCJ91" s="318"/>
      <c r="OCK91" s="318"/>
      <c r="OCL91" s="318"/>
      <c r="OCM91" s="318"/>
      <c r="OCN91" s="318"/>
      <c r="OCO91" s="318"/>
      <c r="OCP91" s="318"/>
      <c r="OCQ91" s="318"/>
      <c r="OCR91" s="318"/>
      <c r="OCS91" s="318"/>
      <c r="OCT91" s="318"/>
      <c r="OCU91" s="318"/>
      <c r="OCV91" s="318"/>
      <c r="OCW91" s="318"/>
      <c r="OCX91" s="318"/>
      <c r="OCY91" s="318"/>
      <c r="OCZ91" s="318"/>
      <c r="ODA91" s="318"/>
      <c r="ODB91" s="318"/>
      <c r="ODC91" s="318"/>
      <c r="ODD91" s="318"/>
      <c r="ODE91" s="318"/>
      <c r="ODF91" s="318"/>
      <c r="ODG91" s="318"/>
      <c r="ODH91" s="318"/>
      <c r="ODI91" s="318"/>
      <c r="ODJ91" s="318"/>
      <c r="ODK91" s="318"/>
      <c r="ODL91" s="318"/>
      <c r="ODM91" s="318"/>
      <c r="ODN91" s="318"/>
      <c r="ODO91" s="318"/>
      <c r="ODP91" s="318"/>
      <c r="ODQ91" s="318"/>
      <c r="ODR91" s="318"/>
      <c r="ODS91" s="318"/>
      <c r="ODT91" s="318"/>
      <c r="ODU91" s="318"/>
      <c r="ODV91" s="318"/>
      <c r="ODW91" s="318"/>
      <c r="ODX91" s="318"/>
      <c r="ODY91" s="318"/>
      <c r="ODZ91" s="318"/>
      <c r="OEA91" s="318"/>
      <c r="OEB91" s="318"/>
      <c r="OEC91" s="318"/>
      <c r="OED91" s="318"/>
      <c r="OEE91" s="318"/>
      <c r="OEF91" s="318"/>
      <c r="OEG91" s="318"/>
      <c r="OEH91" s="318"/>
      <c r="OEI91" s="318"/>
      <c r="OEJ91" s="318"/>
      <c r="OEK91" s="318"/>
      <c r="OEL91" s="318"/>
      <c r="OEM91" s="318"/>
      <c r="OEN91" s="318"/>
      <c r="OEO91" s="318"/>
      <c r="OEP91" s="318"/>
      <c r="OEQ91" s="318"/>
      <c r="OER91" s="318"/>
      <c r="OES91" s="318"/>
      <c r="OET91" s="318"/>
      <c r="OEU91" s="318"/>
      <c r="OEV91" s="318"/>
      <c r="OEW91" s="318"/>
      <c r="OEX91" s="318"/>
      <c r="OEY91" s="318"/>
      <c r="OEZ91" s="318"/>
      <c r="OFA91" s="318"/>
      <c r="OFB91" s="318"/>
      <c r="OFC91" s="318"/>
      <c r="OFD91" s="318"/>
      <c r="OFE91" s="318"/>
      <c r="OFF91" s="318"/>
      <c r="OFG91" s="318"/>
      <c r="OFH91" s="318"/>
      <c r="OFI91" s="318"/>
      <c r="OFJ91" s="318"/>
      <c r="OFK91" s="318"/>
      <c r="OFL91" s="318"/>
      <c r="OFM91" s="318"/>
      <c r="OFN91" s="318"/>
      <c r="OFO91" s="318"/>
      <c r="OFP91" s="318"/>
      <c r="OFQ91" s="318"/>
      <c r="OFR91" s="318"/>
      <c r="OFS91" s="318"/>
      <c r="OFT91" s="318"/>
      <c r="OFU91" s="318"/>
      <c r="OFV91" s="318"/>
      <c r="OFW91" s="318"/>
      <c r="OFX91" s="318"/>
      <c r="OFY91" s="318"/>
      <c r="OFZ91" s="318"/>
      <c r="OGA91" s="318"/>
      <c r="OGB91" s="318"/>
      <c r="OGC91" s="318"/>
      <c r="OGD91" s="318"/>
      <c r="OGE91" s="318"/>
      <c r="OGF91" s="318"/>
      <c r="OGG91" s="318"/>
      <c r="OGH91" s="318"/>
      <c r="OGI91" s="318"/>
      <c r="OGJ91" s="318"/>
      <c r="OGK91" s="318"/>
      <c r="OGL91" s="318"/>
      <c r="OGM91" s="318"/>
      <c r="OGN91" s="318"/>
      <c r="OGO91" s="318"/>
      <c r="OGP91" s="318"/>
      <c r="OGQ91" s="318"/>
      <c r="OGR91" s="318"/>
      <c r="OGS91" s="318"/>
      <c r="OGT91" s="318"/>
      <c r="OGU91" s="318"/>
      <c r="OGV91" s="318"/>
      <c r="OGW91" s="318"/>
      <c r="OGX91" s="318"/>
      <c r="OGY91" s="318"/>
      <c r="OGZ91" s="318"/>
      <c r="OHA91" s="318"/>
      <c r="OHB91" s="318"/>
      <c r="OHC91" s="318"/>
      <c r="OHD91" s="318"/>
      <c r="OHE91" s="318"/>
      <c r="OHF91" s="318"/>
      <c r="OHG91" s="318"/>
      <c r="OHH91" s="318"/>
      <c r="OHI91" s="318"/>
      <c r="OHJ91" s="318"/>
      <c r="OHK91" s="318"/>
      <c r="OHL91" s="318"/>
      <c r="OHM91" s="318"/>
      <c r="OHN91" s="318"/>
      <c r="OHO91" s="318"/>
      <c r="OHP91" s="318"/>
      <c r="OHQ91" s="318"/>
      <c r="OHR91" s="318"/>
      <c r="OHS91" s="318"/>
      <c r="OHT91" s="318"/>
      <c r="OHU91" s="318"/>
      <c r="OHV91" s="318"/>
      <c r="OHW91" s="318"/>
      <c r="OHX91" s="318"/>
      <c r="OHY91" s="318"/>
      <c r="OHZ91" s="318"/>
      <c r="OIA91" s="318"/>
      <c r="OIB91" s="318"/>
      <c r="OIC91" s="318"/>
      <c r="OID91" s="318"/>
      <c r="OIE91" s="318"/>
      <c r="OIF91" s="318"/>
      <c r="OIG91" s="318"/>
      <c r="OIH91" s="318"/>
      <c r="OII91" s="318"/>
      <c r="OIJ91" s="318"/>
      <c r="OIK91" s="318"/>
      <c r="OIL91" s="318"/>
      <c r="OIM91" s="318"/>
      <c r="OIN91" s="318"/>
      <c r="OIO91" s="318"/>
      <c r="OIP91" s="318"/>
      <c r="OIQ91" s="318"/>
      <c r="OIR91" s="318"/>
      <c r="OIS91" s="318"/>
      <c r="OIT91" s="318"/>
      <c r="OIU91" s="318"/>
      <c r="OIV91" s="318"/>
      <c r="OIW91" s="318"/>
      <c r="OIX91" s="318"/>
      <c r="OIY91" s="318"/>
      <c r="OIZ91" s="318"/>
      <c r="OJA91" s="318"/>
      <c r="OJB91" s="318"/>
      <c r="OJC91" s="318"/>
      <c r="OJD91" s="318"/>
      <c r="OJE91" s="318"/>
      <c r="OJF91" s="318"/>
      <c r="OJG91" s="318"/>
      <c r="OJH91" s="318"/>
      <c r="OJI91" s="318"/>
      <c r="OJJ91" s="318"/>
      <c r="OJK91" s="318"/>
      <c r="OJL91" s="318"/>
      <c r="OJM91" s="318"/>
      <c r="OJN91" s="318"/>
      <c r="OJO91" s="318"/>
      <c r="OJP91" s="318"/>
      <c r="OJQ91" s="318"/>
      <c r="OJR91" s="318"/>
      <c r="OJS91" s="318"/>
      <c r="OJT91" s="318"/>
      <c r="OJU91" s="318"/>
      <c r="OJV91" s="318"/>
      <c r="OJW91" s="318"/>
      <c r="OJX91" s="318"/>
      <c r="OJY91" s="318"/>
      <c r="OJZ91" s="318"/>
      <c r="OKA91" s="318"/>
      <c r="OKB91" s="318"/>
      <c r="OKC91" s="318"/>
      <c r="OKD91" s="318"/>
      <c r="OKE91" s="318"/>
      <c r="OKF91" s="318"/>
      <c r="OKG91" s="318"/>
      <c r="OKH91" s="318"/>
      <c r="OKI91" s="318"/>
      <c r="OKJ91" s="318"/>
      <c r="OKK91" s="318"/>
      <c r="OKL91" s="318"/>
      <c r="OKM91" s="318"/>
      <c r="OKN91" s="318"/>
      <c r="OKO91" s="318"/>
      <c r="OKP91" s="318"/>
      <c r="OKQ91" s="318"/>
      <c r="OKR91" s="318"/>
      <c r="OKS91" s="318"/>
      <c r="OKT91" s="318"/>
      <c r="OKU91" s="318"/>
      <c r="OKV91" s="318"/>
      <c r="OKW91" s="318"/>
      <c r="OKX91" s="318"/>
      <c r="OKY91" s="318"/>
      <c r="OKZ91" s="318"/>
      <c r="OLA91" s="318"/>
      <c r="OLB91" s="318"/>
      <c r="OLC91" s="318"/>
      <c r="OLD91" s="318"/>
      <c r="OLE91" s="318"/>
      <c r="OLF91" s="318"/>
      <c r="OLG91" s="318"/>
      <c r="OLH91" s="318"/>
      <c r="OLI91" s="318"/>
      <c r="OLJ91" s="318"/>
      <c r="OLK91" s="318"/>
      <c r="OLL91" s="318"/>
      <c r="OLM91" s="318"/>
      <c r="OLN91" s="318"/>
      <c r="OLO91" s="318"/>
      <c r="OLP91" s="318"/>
      <c r="OLQ91" s="318"/>
      <c r="OLR91" s="318"/>
      <c r="OLS91" s="318"/>
      <c r="OLT91" s="318"/>
      <c r="OLU91" s="318"/>
      <c r="OLV91" s="318"/>
      <c r="OLW91" s="318"/>
      <c r="OLX91" s="318"/>
      <c r="OLY91" s="318"/>
      <c r="OLZ91" s="318"/>
      <c r="OMA91" s="318"/>
      <c r="OMB91" s="318"/>
      <c r="OMC91" s="318"/>
      <c r="OMD91" s="318"/>
      <c r="OME91" s="318"/>
      <c r="OMF91" s="318"/>
      <c r="OMG91" s="318"/>
      <c r="OMH91" s="318"/>
      <c r="OMI91" s="318"/>
      <c r="OMJ91" s="318"/>
      <c r="OMK91" s="318"/>
      <c r="OML91" s="318"/>
      <c r="OMM91" s="318"/>
      <c r="OMN91" s="318"/>
      <c r="OMO91" s="318"/>
      <c r="OMP91" s="318"/>
      <c r="OMQ91" s="318"/>
      <c r="OMR91" s="318"/>
      <c r="OMS91" s="318"/>
      <c r="OMT91" s="318"/>
      <c r="OMU91" s="318"/>
      <c r="OMV91" s="318"/>
      <c r="OMW91" s="318"/>
      <c r="OMX91" s="318"/>
      <c r="OMY91" s="318"/>
      <c r="OMZ91" s="318"/>
      <c r="ONA91" s="318"/>
      <c r="ONB91" s="318"/>
      <c r="ONC91" s="318"/>
      <c r="OND91" s="318"/>
      <c r="ONE91" s="318"/>
      <c r="ONF91" s="318"/>
      <c r="ONG91" s="318"/>
      <c r="ONH91" s="318"/>
      <c r="ONI91" s="318"/>
      <c r="ONJ91" s="318"/>
      <c r="ONK91" s="318"/>
      <c r="ONL91" s="318"/>
      <c r="ONM91" s="318"/>
      <c r="ONN91" s="318"/>
      <c r="ONO91" s="318"/>
      <c r="ONP91" s="318"/>
      <c r="ONQ91" s="318"/>
      <c r="ONR91" s="318"/>
      <c r="ONS91" s="318"/>
      <c r="ONT91" s="318"/>
      <c r="ONU91" s="318"/>
      <c r="ONV91" s="318"/>
      <c r="ONW91" s="318"/>
      <c r="ONX91" s="318"/>
      <c r="ONY91" s="318"/>
      <c r="ONZ91" s="318"/>
      <c r="OOA91" s="318"/>
      <c r="OOB91" s="318"/>
      <c r="OOC91" s="318"/>
      <c r="OOD91" s="318"/>
      <c r="OOE91" s="318"/>
      <c r="OOF91" s="318"/>
      <c r="OOG91" s="318"/>
      <c r="OOH91" s="318"/>
      <c r="OOI91" s="318"/>
      <c r="OOJ91" s="318"/>
      <c r="OOK91" s="318"/>
      <c r="OOL91" s="318"/>
      <c r="OOM91" s="318"/>
      <c r="OON91" s="318"/>
      <c r="OOO91" s="318"/>
      <c r="OOP91" s="318"/>
      <c r="OOQ91" s="318"/>
      <c r="OOR91" s="318"/>
      <c r="OOS91" s="318"/>
      <c r="OOT91" s="318"/>
      <c r="OOU91" s="318"/>
      <c r="OOV91" s="318"/>
      <c r="OOW91" s="318"/>
      <c r="OOX91" s="318"/>
      <c r="OOY91" s="318"/>
      <c r="OOZ91" s="318"/>
      <c r="OPA91" s="318"/>
      <c r="OPB91" s="318"/>
      <c r="OPC91" s="318"/>
      <c r="OPD91" s="318"/>
      <c r="OPE91" s="318"/>
      <c r="OPF91" s="318"/>
      <c r="OPG91" s="318"/>
      <c r="OPH91" s="318"/>
      <c r="OPI91" s="318"/>
      <c r="OPJ91" s="318"/>
      <c r="OPK91" s="318"/>
      <c r="OPL91" s="318"/>
      <c r="OPM91" s="318"/>
      <c r="OPN91" s="318"/>
      <c r="OPO91" s="318"/>
      <c r="OPP91" s="318"/>
      <c r="OPQ91" s="318"/>
      <c r="OPR91" s="318"/>
      <c r="OPS91" s="318"/>
      <c r="OPT91" s="318"/>
      <c r="OPU91" s="318"/>
      <c r="OPV91" s="318"/>
      <c r="OPW91" s="318"/>
      <c r="OPX91" s="318"/>
      <c r="OPY91" s="318"/>
      <c r="OPZ91" s="318"/>
      <c r="OQA91" s="318"/>
      <c r="OQB91" s="318"/>
      <c r="OQC91" s="318"/>
      <c r="OQD91" s="318"/>
      <c r="OQE91" s="318"/>
      <c r="OQF91" s="318"/>
      <c r="OQG91" s="318"/>
      <c r="OQH91" s="318"/>
      <c r="OQI91" s="318"/>
      <c r="OQJ91" s="318"/>
      <c r="OQK91" s="318"/>
      <c r="OQL91" s="318"/>
      <c r="OQM91" s="318"/>
      <c r="OQN91" s="318"/>
      <c r="OQO91" s="318"/>
      <c r="OQP91" s="318"/>
      <c r="OQQ91" s="318"/>
      <c r="OQR91" s="318"/>
      <c r="OQS91" s="318"/>
      <c r="OQT91" s="318"/>
      <c r="OQU91" s="318"/>
      <c r="OQV91" s="318"/>
      <c r="OQW91" s="318"/>
      <c r="OQX91" s="318"/>
      <c r="OQY91" s="318"/>
      <c r="OQZ91" s="318"/>
      <c r="ORA91" s="318"/>
      <c r="ORB91" s="318"/>
      <c r="ORC91" s="318"/>
      <c r="ORD91" s="318"/>
      <c r="ORE91" s="318"/>
      <c r="ORF91" s="318"/>
      <c r="ORG91" s="318"/>
      <c r="ORH91" s="318"/>
      <c r="ORI91" s="318"/>
      <c r="ORJ91" s="318"/>
      <c r="ORK91" s="318"/>
      <c r="ORL91" s="318"/>
      <c r="ORM91" s="318"/>
      <c r="ORN91" s="318"/>
      <c r="ORO91" s="318"/>
      <c r="ORP91" s="318"/>
      <c r="ORQ91" s="318"/>
      <c r="ORR91" s="318"/>
      <c r="ORS91" s="318"/>
      <c r="ORT91" s="318"/>
      <c r="ORU91" s="318"/>
      <c r="ORV91" s="318"/>
      <c r="ORW91" s="318"/>
      <c r="ORX91" s="318"/>
      <c r="ORY91" s="318"/>
      <c r="ORZ91" s="318"/>
      <c r="OSA91" s="318"/>
      <c r="OSB91" s="318"/>
      <c r="OSC91" s="318"/>
      <c r="OSD91" s="318"/>
      <c r="OSE91" s="318"/>
      <c r="OSF91" s="318"/>
      <c r="OSG91" s="318"/>
      <c r="OSH91" s="318"/>
      <c r="OSI91" s="318"/>
      <c r="OSJ91" s="318"/>
      <c r="OSK91" s="318"/>
      <c r="OSL91" s="318"/>
      <c r="OSM91" s="318"/>
      <c r="OSN91" s="318"/>
      <c r="OSO91" s="318"/>
      <c r="OSP91" s="318"/>
      <c r="OSQ91" s="318"/>
      <c r="OSR91" s="318"/>
      <c r="OSS91" s="318"/>
      <c r="OST91" s="318"/>
      <c r="OSU91" s="318"/>
      <c r="OSV91" s="318"/>
      <c r="OSW91" s="318"/>
      <c r="OSX91" s="318"/>
      <c r="OSY91" s="318"/>
      <c r="OSZ91" s="318"/>
      <c r="OTA91" s="318"/>
      <c r="OTB91" s="318"/>
      <c r="OTC91" s="318"/>
      <c r="OTD91" s="318"/>
      <c r="OTE91" s="318"/>
      <c r="OTF91" s="318"/>
      <c r="OTG91" s="318"/>
      <c r="OTH91" s="318"/>
      <c r="OTI91" s="318"/>
      <c r="OTJ91" s="318"/>
      <c r="OTK91" s="318"/>
      <c r="OTL91" s="318"/>
      <c r="OTM91" s="318"/>
      <c r="OTN91" s="318"/>
      <c r="OTO91" s="318"/>
      <c r="OTP91" s="318"/>
      <c r="OTQ91" s="318"/>
      <c r="OTR91" s="318"/>
      <c r="OTS91" s="318"/>
      <c r="OTT91" s="318"/>
      <c r="OTU91" s="318"/>
      <c r="OTV91" s="318"/>
      <c r="OTW91" s="318"/>
      <c r="OTX91" s="318"/>
      <c r="OTY91" s="318"/>
      <c r="OTZ91" s="318"/>
      <c r="OUA91" s="318"/>
      <c r="OUB91" s="318"/>
      <c r="OUC91" s="318"/>
      <c r="OUD91" s="318"/>
      <c r="OUE91" s="318"/>
      <c r="OUF91" s="318"/>
      <c r="OUG91" s="318"/>
      <c r="OUH91" s="318"/>
      <c r="OUI91" s="318"/>
      <c r="OUJ91" s="318"/>
      <c r="OUK91" s="318"/>
      <c r="OUL91" s="318"/>
      <c r="OUM91" s="318"/>
      <c r="OUN91" s="318"/>
      <c r="OUO91" s="318"/>
      <c r="OUP91" s="318"/>
      <c r="OUQ91" s="318"/>
      <c r="OUR91" s="318"/>
      <c r="OUS91" s="318"/>
      <c r="OUT91" s="318"/>
      <c r="OUU91" s="318"/>
      <c r="OUV91" s="318"/>
      <c r="OUW91" s="318"/>
      <c r="OUX91" s="318"/>
      <c r="OUY91" s="318"/>
      <c r="OUZ91" s="318"/>
      <c r="OVA91" s="318"/>
      <c r="OVB91" s="318"/>
      <c r="OVC91" s="318"/>
      <c r="OVD91" s="318"/>
      <c r="OVE91" s="318"/>
      <c r="OVF91" s="318"/>
      <c r="OVG91" s="318"/>
      <c r="OVH91" s="318"/>
      <c r="OVI91" s="318"/>
      <c r="OVJ91" s="318"/>
      <c r="OVK91" s="318"/>
      <c r="OVL91" s="318"/>
      <c r="OVM91" s="318"/>
      <c r="OVN91" s="318"/>
      <c r="OVO91" s="318"/>
      <c r="OVP91" s="318"/>
      <c r="OVQ91" s="318"/>
      <c r="OVR91" s="318"/>
      <c r="OVS91" s="318"/>
      <c r="OVT91" s="318"/>
      <c r="OVU91" s="318"/>
      <c r="OVV91" s="318"/>
      <c r="OVW91" s="318"/>
      <c r="OVX91" s="318"/>
      <c r="OVY91" s="318"/>
      <c r="OVZ91" s="318"/>
      <c r="OWA91" s="318"/>
      <c r="OWB91" s="318"/>
      <c r="OWC91" s="318"/>
      <c r="OWD91" s="318"/>
      <c r="OWE91" s="318"/>
      <c r="OWF91" s="318"/>
      <c r="OWG91" s="318"/>
      <c r="OWH91" s="318"/>
      <c r="OWI91" s="318"/>
      <c r="OWJ91" s="318"/>
      <c r="OWK91" s="318"/>
      <c r="OWL91" s="318"/>
      <c r="OWM91" s="318"/>
      <c r="OWN91" s="318"/>
      <c r="OWO91" s="318"/>
      <c r="OWP91" s="318"/>
      <c r="OWQ91" s="318"/>
      <c r="OWR91" s="318"/>
      <c r="OWS91" s="318"/>
      <c r="OWT91" s="318"/>
      <c r="OWU91" s="318"/>
      <c r="OWV91" s="318"/>
      <c r="OWW91" s="318"/>
      <c r="OWX91" s="318"/>
      <c r="OWY91" s="318"/>
      <c r="OWZ91" s="318"/>
      <c r="OXA91" s="318"/>
      <c r="OXB91" s="318"/>
      <c r="OXC91" s="318"/>
      <c r="OXD91" s="318"/>
      <c r="OXE91" s="318"/>
      <c r="OXF91" s="318"/>
      <c r="OXG91" s="318"/>
      <c r="OXH91" s="318"/>
      <c r="OXI91" s="318"/>
      <c r="OXJ91" s="318"/>
      <c r="OXK91" s="318"/>
      <c r="OXL91" s="318"/>
      <c r="OXM91" s="318"/>
      <c r="OXN91" s="318"/>
      <c r="OXO91" s="318"/>
      <c r="OXP91" s="318"/>
      <c r="OXQ91" s="318"/>
      <c r="OXR91" s="318"/>
      <c r="OXS91" s="318"/>
      <c r="OXT91" s="318"/>
      <c r="OXU91" s="318"/>
      <c r="OXV91" s="318"/>
      <c r="OXW91" s="318"/>
      <c r="OXX91" s="318"/>
      <c r="OXY91" s="318"/>
      <c r="OXZ91" s="318"/>
      <c r="OYA91" s="318"/>
      <c r="OYB91" s="318"/>
      <c r="OYC91" s="318"/>
      <c r="OYD91" s="318"/>
      <c r="OYE91" s="318"/>
      <c r="OYF91" s="318"/>
      <c r="OYG91" s="318"/>
      <c r="OYH91" s="318"/>
      <c r="OYI91" s="318"/>
      <c r="OYJ91" s="318"/>
      <c r="OYK91" s="318"/>
      <c r="OYL91" s="318"/>
      <c r="OYM91" s="318"/>
      <c r="OYN91" s="318"/>
      <c r="OYO91" s="318"/>
      <c r="OYP91" s="318"/>
      <c r="OYQ91" s="318"/>
      <c r="OYR91" s="318"/>
      <c r="OYS91" s="318"/>
      <c r="OYT91" s="318"/>
      <c r="OYU91" s="318"/>
      <c r="OYV91" s="318"/>
      <c r="OYW91" s="318"/>
      <c r="OYX91" s="318"/>
      <c r="OYY91" s="318"/>
      <c r="OYZ91" s="318"/>
      <c r="OZA91" s="318"/>
      <c r="OZB91" s="318"/>
      <c r="OZC91" s="318"/>
      <c r="OZD91" s="318"/>
      <c r="OZE91" s="318"/>
      <c r="OZF91" s="318"/>
      <c r="OZG91" s="318"/>
      <c r="OZH91" s="318"/>
      <c r="OZI91" s="318"/>
      <c r="OZJ91" s="318"/>
      <c r="OZK91" s="318"/>
      <c r="OZL91" s="318"/>
      <c r="OZM91" s="318"/>
      <c r="OZN91" s="318"/>
      <c r="OZO91" s="318"/>
      <c r="OZP91" s="318"/>
      <c r="OZQ91" s="318"/>
      <c r="OZR91" s="318"/>
      <c r="OZS91" s="318"/>
      <c r="OZT91" s="318"/>
      <c r="OZU91" s="318"/>
      <c r="OZV91" s="318"/>
      <c r="OZW91" s="318"/>
      <c r="OZX91" s="318"/>
      <c r="OZY91" s="318"/>
      <c r="OZZ91" s="318"/>
      <c r="PAA91" s="318"/>
      <c r="PAB91" s="318"/>
      <c r="PAC91" s="318"/>
      <c r="PAD91" s="318"/>
      <c r="PAE91" s="318"/>
      <c r="PAF91" s="318"/>
      <c r="PAG91" s="318"/>
      <c r="PAH91" s="318"/>
      <c r="PAI91" s="318"/>
      <c r="PAJ91" s="318"/>
      <c r="PAK91" s="318"/>
      <c r="PAL91" s="318"/>
      <c r="PAM91" s="318"/>
      <c r="PAN91" s="318"/>
      <c r="PAO91" s="318"/>
      <c r="PAP91" s="318"/>
      <c r="PAQ91" s="318"/>
      <c r="PAR91" s="318"/>
      <c r="PAS91" s="318"/>
      <c r="PAT91" s="318"/>
      <c r="PAU91" s="318"/>
      <c r="PAV91" s="318"/>
      <c r="PAW91" s="318"/>
      <c r="PAX91" s="318"/>
      <c r="PAY91" s="318"/>
      <c r="PAZ91" s="318"/>
      <c r="PBA91" s="318"/>
      <c r="PBB91" s="318"/>
      <c r="PBC91" s="318"/>
      <c r="PBD91" s="318"/>
      <c r="PBE91" s="318"/>
      <c r="PBF91" s="318"/>
      <c r="PBG91" s="318"/>
      <c r="PBH91" s="318"/>
      <c r="PBI91" s="318"/>
      <c r="PBJ91" s="318"/>
      <c r="PBK91" s="318"/>
      <c r="PBL91" s="318"/>
      <c r="PBM91" s="318"/>
      <c r="PBN91" s="318"/>
      <c r="PBO91" s="318"/>
      <c r="PBP91" s="318"/>
      <c r="PBQ91" s="318"/>
      <c r="PBR91" s="318"/>
      <c r="PBS91" s="318"/>
      <c r="PBT91" s="318"/>
      <c r="PBU91" s="318"/>
      <c r="PBV91" s="318"/>
      <c r="PBW91" s="318"/>
      <c r="PBX91" s="318"/>
      <c r="PBY91" s="318"/>
      <c r="PBZ91" s="318"/>
      <c r="PCA91" s="318"/>
      <c r="PCB91" s="318"/>
      <c r="PCC91" s="318"/>
      <c r="PCD91" s="318"/>
      <c r="PCE91" s="318"/>
      <c r="PCF91" s="318"/>
      <c r="PCG91" s="318"/>
      <c r="PCH91" s="318"/>
      <c r="PCI91" s="318"/>
      <c r="PCJ91" s="318"/>
      <c r="PCK91" s="318"/>
      <c r="PCL91" s="318"/>
      <c r="PCM91" s="318"/>
      <c r="PCN91" s="318"/>
      <c r="PCO91" s="318"/>
      <c r="PCP91" s="318"/>
      <c r="PCQ91" s="318"/>
      <c r="PCR91" s="318"/>
      <c r="PCS91" s="318"/>
      <c r="PCT91" s="318"/>
      <c r="PCU91" s="318"/>
      <c r="PCV91" s="318"/>
      <c r="PCW91" s="318"/>
      <c r="PCX91" s="318"/>
      <c r="PCY91" s="318"/>
      <c r="PCZ91" s="318"/>
      <c r="PDA91" s="318"/>
      <c r="PDB91" s="318"/>
      <c r="PDC91" s="318"/>
      <c r="PDD91" s="318"/>
      <c r="PDE91" s="318"/>
      <c r="PDF91" s="318"/>
      <c r="PDG91" s="318"/>
      <c r="PDH91" s="318"/>
      <c r="PDI91" s="318"/>
      <c r="PDJ91" s="318"/>
      <c r="PDK91" s="318"/>
      <c r="PDL91" s="318"/>
      <c r="PDM91" s="318"/>
      <c r="PDN91" s="318"/>
      <c r="PDO91" s="318"/>
      <c r="PDP91" s="318"/>
      <c r="PDQ91" s="318"/>
      <c r="PDR91" s="318"/>
      <c r="PDS91" s="318"/>
      <c r="PDT91" s="318"/>
      <c r="PDU91" s="318"/>
      <c r="PDV91" s="318"/>
      <c r="PDW91" s="318"/>
      <c r="PDX91" s="318"/>
      <c r="PDY91" s="318"/>
      <c r="PDZ91" s="318"/>
      <c r="PEA91" s="318"/>
      <c r="PEB91" s="318"/>
      <c r="PEC91" s="318"/>
      <c r="PED91" s="318"/>
      <c r="PEE91" s="318"/>
      <c r="PEF91" s="318"/>
      <c r="PEG91" s="318"/>
      <c r="PEH91" s="318"/>
      <c r="PEI91" s="318"/>
      <c r="PEJ91" s="318"/>
      <c r="PEK91" s="318"/>
      <c r="PEL91" s="318"/>
      <c r="PEM91" s="318"/>
      <c r="PEN91" s="318"/>
      <c r="PEO91" s="318"/>
      <c r="PEP91" s="318"/>
      <c r="PEQ91" s="318"/>
      <c r="PER91" s="318"/>
      <c r="PES91" s="318"/>
      <c r="PET91" s="318"/>
      <c r="PEU91" s="318"/>
      <c r="PEV91" s="318"/>
      <c r="PEW91" s="318"/>
      <c r="PEX91" s="318"/>
      <c r="PEY91" s="318"/>
      <c r="PEZ91" s="318"/>
      <c r="PFA91" s="318"/>
      <c r="PFB91" s="318"/>
      <c r="PFC91" s="318"/>
      <c r="PFD91" s="318"/>
      <c r="PFE91" s="318"/>
      <c r="PFF91" s="318"/>
      <c r="PFG91" s="318"/>
      <c r="PFH91" s="318"/>
      <c r="PFI91" s="318"/>
      <c r="PFJ91" s="318"/>
      <c r="PFK91" s="318"/>
      <c r="PFL91" s="318"/>
      <c r="PFM91" s="318"/>
      <c r="PFN91" s="318"/>
      <c r="PFO91" s="318"/>
      <c r="PFP91" s="318"/>
      <c r="PFQ91" s="318"/>
      <c r="PFR91" s="318"/>
      <c r="PFS91" s="318"/>
      <c r="PFT91" s="318"/>
      <c r="PFU91" s="318"/>
      <c r="PFV91" s="318"/>
      <c r="PFW91" s="318"/>
      <c r="PFX91" s="318"/>
      <c r="PFY91" s="318"/>
      <c r="PFZ91" s="318"/>
      <c r="PGA91" s="318"/>
      <c r="PGB91" s="318"/>
      <c r="PGC91" s="318"/>
      <c r="PGD91" s="318"/>
      <c r="PGE91" s="318"/>
      <c r="PGF91" s="318"/>
      <c r="PGG91" s="318"/>
      <c r="PGH91" s="318"/>
      <c r="PGI91" s="318"/>
      <c r="PGJ91" s="318"/>
      <c r="PGK91" s="318"/>
      <c r="PGL91" s="318"/>
      <c r="PGM91" s="318"/>
      <c r="PGN91" s="318"/>
      <c r="PGO91" s="318"/>
      <c r="PGP91" s="318"/>
      <c r="PGQ91" s="318"/>
      <c r="PGR91" s="318"/>
      <c r="PGS91" s="318"/>
      <c r="PGT91" s="318"/>
      <c r="PGU91" s="318"/>
      <c r="PGV91" s="318"/>
      <c r="PGW91" s="318"/>
      <c r="PGX91" s="318"/>
      <c r="PGY91" s="318"/>
      <c r="PGZ91" s="318"/>
      <c r="PHA91" s="318"/>
      <c r="PHB91" s="318"/>
      <c r="PHC91" s="318"/>
      <c r="PHD91" s="318"/>
      <c r="PHE91" s="318"/>
      <c r="PHF91" s="318"/>
      <c r="PHG91" s="318"/>
      <c r="PHH91" s="318"/>
      <c r="PHI91" s="318"/>
      <c r="PHJ91" s="318"/>
      <c r="PHK91" s="318"/>
      <c r="PHL91" s="318"/>
      <c r="PHM91" s="318"/>
      <c r="PHN91" s="318"/>
      <c r="PHO91" s="318"/>
      <c r="PHP91" s="318"/>
      <c r="PHQ91" s="318"/>
      <c r="PHR91" s="318"/>
      <c r="PHS91" s="318"/>
      <c r="PHT91" s="318"/>
      <c r="PHU91" s="318"/>
      <c r="PHV91" s="318"/>
      <c r="PHW91" s="318"/>
      <c r="PHX91" s="318"/>
      <c r="PHY91" s="318"/>
      <c r="PHZ91" s="318"/>
      <c r="PIA91" s="318"/>
      <c r="PIB91" s="318"/>
      <c r="PIC91" s="318"/>
      <c r="PID91" s="318"/>
      <c r="PIE91" s="318"/>
      <c r="PIF91" s="318"/>
      <c r="PIG91" s="318"/>
      <c r="PIH91" s="318"/>
      <c r="PII91" s="318"/>
      <c r="PIJ91" s="318"/>
      <c r="PIK91" s="318"/>
      <c r="PIL91" s="318"/>
      <c r="PIM91" s="318"/>
      <c r="PIN91" s="318"/>
      <c r="PIO91" s="318"/>
      <c r="PIP91" s="318"/>
      <c r="PIQ91" s="318"/>
      <c r="PIR91" s="318"/>
      <c r="PIS91" s="318"/>
      <c r="PIT91" s="318"/>
      <c r="PIU91" s="318"/>
      <c r="PIV91" s="318"/>
      <c r="PIW91" s="318"/>
      <c r="PIX91" s="318"/>
      <c r="PIY91" s="318"/>
      <c r="PIZ91" s="318"/>
      <c r="PJA91" s="318"/>
      <c r="PJB91" s="318"/>
      <c r="PJC91" s="318"/>
      <c r="PJD91" s="318"/>
      <c r="PJE91" s="318"/>
      <c r="PJF91" s="318"/>
      <c r="PJG91" s="318"/>
      <c r="PJH91" s="318"/>
      <c r="PJI91" s="318"/>
      <c r="PJJ91" s="318"/>
      <c r="PJK91" s="318"/>
      <c r="PJL91" s="318"/>
      <c r="PJM91" s="318"/>
      <c r="PJN91" s="318"/>
      <c r="PJO91" s="318"/>
      <c r="PJP91" s="318"/>
      <c r="PJQ91" s="318"/>
      <c r="PJR91" s="318"/>
      <c r="PJS91" s="318"/>
      <c r="PJT91" s="318"/>
      <c r="PJU91" s="318"/>
      <c r="PJV91" s="318"/>
      <c r="PJW91" s="318"/>
      <c r="PJX91" s="318"/>
      <c r="PJY91" s="318"/>
      <c r="PJZ91" s="318"/>
      <c r="PKA91" s="318"/>
      <c r="PKB91" s="318"/>
      <c r="PKC91" s="318"/>
      <c r="PKD91" s="318"/>
      <c r="PKE91" s="318"/>
      <c r="PKF91" s="318"/>
      <c r="PKG91" s="318"/>
      <c r="PKH91" s="318"/>
      <c r="PKI91" s="318"/>
      <c r="PKJ91" s="318"/>
      <c r="PKK91" s="318"/>
      <c r="PKL91" s="318"/>
      <c r="PKM91" s="318"/>
      <c r="PKN91" s="318"/>
      <c r="PKO91" s="318"/>
      <c r="PKP91" s="318"/>
      <c r="PKQ91" s="318"/>
      <c r="PKR91" s="318"/>
      <c r="PKS91" s="318"/>
      <c r="PKT91" s="318"/>
      <c r="PKU91" s="318"/>
      <c r="PKV91" s="318"/>
      <c r="PKW91" s="318"/>
      <c r="PKX91" s="318"/>
      <c r="PKY91" s="318"/>
      <c r="PKZ91" s="318"/>
      <c r="PLA91" s="318"/>
      <c r="PLB91" s="318"/>
      <c r="PLC91" s="318"/>
      <c r="PLD91" s="318"/>
      <c r="PLE91" s="318"/>
      <c r="PLF91" s="318"/>
      <c r="PLG91" s="318"/>
      <c r="PLH91" s="318"/>
      <c r="PLI91" s="318"/>
      <c r="PLJ91" s="318"/>
      <c r="PLK91" s="318"/>
      <c r="PLL91" s="318"/>
      <c r="PLM91" s="318"/>
      <c r="PLN91" s="318"/>
      <c r="PLO91" s="318"/>
      <c r="PLP91" s="318"/>
      <c r="PLQ91" s="318"/>
      <c r="PLR91" s="318"/>
      <c r="PLS91" s="318"/>
      <c r="PLT91" s="318"/>
      <c r="PLU91" s="318"/>
      <c r="PLV91" s="318"/>
      <c r="PLW91" s="318"/>
      <c r="PLX91" s="318"/>
      <c r="PLY91" s="318"/>
      <c r="PLZ91" s="318"/>
      <c r="PMA91" s="318"/>
      <c r="PMB91" s="318"/>
      <c r="PMC91" s="318"/>
      <c r="PMD91" s="318"/>
      <c r="PME91" s="318"/>
      <c r="PMF91" s="318"/>
      <c r="PMG91" s="318"/>
      <c r="PMH91" s="318"/>
      <c r="PMI91" s="318"/>
      <c r="PMJ91" s="318"/>
      <c r="PMK91" s="318"/>
      <c r="PML91" s="318"/>
      <c r="PMM91" s="318"/>
      <c r="PMN91" s="318"/>
      <c r="PMO91" s="318"/>
      <c r="PMP91" s="318"/>
      <c r="PMQ91" s="318"/>
      <c r="PMR91" s="318"/>
      <c r="PMS91" s="318"/>
      <c r="PMT91" s="318"/>
      <c r="PMU91" s="318"/>
      <c r="PMV91" s="318"/>
      <c r="PMW91" s="318"/>
      <c r="PMX91" s="318"/>
      <c r="PMY91" s="318"/>
      <c r="PMZ91" s="318"/>
      <c r="PNA91" s="318"/>
      <c r="PNB91" s="318"/>
      <c r="PNC91" s="318"/>
      <c r="PND91" s="318"/>
      <c r="PNE91" s="318"/>
      <c r="PNF91" s="318"/>
      <c r="PNG91" s="318"/>
      <c r="PNH91" s="318"/>
      <c r="PNI91" s="318"/>
      <c r="PNJ91" s="318"/>
      <c r="PNK91" s="318"/>
      <c r="PNL91" s="318"/>
      <c r="PNM91" s="318"/>
      <c r="PNN91" s="318"/>
      <c r="PNO91" s="318"/>
      <c r="PNP91" s="318"/>
      <c r="PNQ91" s="318"/>
      <c r="PNR91" s="318"/>
      <c r="PNS91" s="318"/>
      <c r="PNT91" s="318"/>
      <c r="PNU91" s="318"/>
      <c r="PNV91" s="318"/>
      <c r="PNW91" s="318"/>
      <c r="PNX91" s="318"/>
      <c r="PNY91" s="318"/>
      <c r="PNZ91" s="318"/>
      <c r="POA91" s="318"/>
      <c r="POB91" s="318"/>
      <c r="POC91" s="318"/>
      <c r="POD91" s="318"/>
      <c r="POE91" s="318"/>
      <c r="POF91" s="318"/>
      <c r="POG91" s="318"/>
      <c r="POH91" s="318"/>
      <c r="POI91" s="318"/>
      <c r="POJ91" s="318"/>
      <c r="POK91" s="318"/>
      <c r="POL91" s="318"/>
      <c r="POM91" s="318"/>
      <c r="PON91" s="318"/>
      <c r="POO91" s="318"/>
      <c r="POP91" s="318"/>
      <c r="POQ91" s="318"/>
      <c r="POR91" s="318"/>
      <c r="POS91" s="318"/>
      <c r="POT91" s="318"/>
      <c r="POU91" s="318"/>
      <c r="POV91" s="318"/>
      <c r="POW91" s="318"/>
      <c r="POX91" s="318"/>
      <c r="POY91" s="318"/>
      <c r="POZ91" s="318"/>
      <c r="PPA91" s="318"/>
      <c r="PPB91" s="318"/>
      <c r="PPC91" s="318"/>
      <c r="PPD91" s="318"/>
      <c r="PPE91" s="318"/>
      <c r="PPF91" s="318"/>
      <c r="PPG91" s="318"/>
      <c r="PPH91" s="318"/>
      <c r="PPI91" s="318"/>
      <c r="PPJ91" s="318"/>
      <c r="PPK91" s="318"/>
      <c r="PPL91" s="318"/>
      <c r="PPM91" s="318"/>
      <c r="PPN91" s="318"/>
      <c r="PPO91" s="318"/>
      <c r="PPP91" s="318"/>
      <c r="PPQ91" s="318"/>
      <c r="PPR91" s="318"/>
      <c r="PPS91" s="318"/>
      <c r="PPT91" s="318"/>
      <c r="PPU91" s="318"/>
      <c r="PPV91" s="318"/>
      <c r="PPW91" s="318"/>
      <c r="PPX91" s="318"/>
      <c r="PPY91" s="318"/>
      <c r="PPZ91" s="318"/>
      <c r="PQA91" s="318"/>
      <c r="PQB91" s="318"/>
      <c r="PQC91" s="318"/>
      <c r="PQD91" s="318"/>
      <c r="PQE91" s="318"/>
      <c r="PQF91" s="318"/>
      <c r="PQG91" s="318"/>
      <c r="PQH91" s="318"/>
      <c r="PQI91" s="318"/>
      <c r="PQJ91" s="318"/>
      <c r="PQK91" s="318"/>
      <c r="PQL91" s="318"/>
      <c r="PQM91" s="318"/>
      <c r="PQN91" s="318"/>
      <c r="PQO91" s="318"/>
      <c r="PQP91" s="318"/>
      <c r="PQQ91" s="318"/>
      <c r="PQR91" s="318"/>
      <c r="PQS91" s="318"/>
      <c r="PQT91" s="318"/>
      <c r="PQU91" s="318"/>
      <c r="PQV91" s="318"/>
      <c r="PQW91" s="318"/>
      <c r="PQX91" s="318"/>
      <c r="PQY91" s="318"/>
      <c r="PQZ91" s="318"/>
      <c r="PRA91" s="318"/>
      <c r="PRB91" s="318"/>
      <c r="PRC91" s="318"/>
      <c r="PRD91" s="318"/>
      <c r="PRE91" s="318"/>
      <c r="PRF91" s="318"/>
      <c r="PRG91" s="318"/>
      <c r="PRH91" s="318"/>
      <c r="PRI91" s="318"/>
      <c r="PRJ91" s="318"/>
      <c r="PRK91" s="318"/>
      <c r="PRL91" s="318"/>
      <c r="PRM91" s="318"/>
      <c r="PRN91" s="318"/>
      <c r="PRO91" s="318"/>
      <c r="PRP91" s="318"/>
      <c r="PRQ91" s="318"/>
      <c r="PRR91" s="318"/>
      <c r="PRS91" s="318"/>
      <c r="PRT91" s="318"/>
      <c r="PRU91" s="318"/>
      <c r="PRV91" s="318"/>
      <c r="PRW91" s="318"/>
      <c r="PRX91" s="318"/>
      <c r="PRY91" s="318"/>
      <c r="PRZ91" s="318"/>
      <c r="PSA91" s="318"/>
      <c r="PSB91" s="318"/>
      <c r="PSC91" s="318"/>
      <c r="PSD91" s="318"/>
      <c r="PSE91" s="318"/>
      <c r="PSF91" s="318"/>
      <c r="PSG91" s="318"/>
      <c r="PSH91" s="318"/>
      <c r="PSI91" s="318"/>
      <c r="PSJ91" s="318"/>
      <c r="PSK91" s="318"/>
      <c r="PSL91" s="318"/>
      <c r="PSM91" s="318"/>
      <c r="PSN91" s="318"/>
      <c r="PSO91" s="318"/>
      <c r="PSP91" s="318"/>
      <c r="PSQ91" s="318"/>
      <c r="PSR91" s="318"/>
      <c r="PSS91" s="318"/>
      <c r="PST91" s="318"/>
      <c r="PSU91" s="318"/>
      <c r="PSV91" s="318"/>
      <c r="PSW91" s="318"/>
      <c r="PSX91" s="318"/>
      <c r="PSY91" s="318"/>
      <c r="PSZ91" s="318"/>
      <c r="PTA91" s="318"/>
      <c r="PTB91" s="318"/>
      <c r="PTC91" s="318"/>
      <c r="PTD91" s="318"/>
      <c r="PTE91" s="318"/>
      <c r="PTF91" s="318"/>
      <c r="PTG91" s="318"/>
      <c r="PTH91" s="318"/>
      <c r="PTI91" s="318"/>
      <c r="PTJ91" s="318"/>
      <c r="PTK91" s="318"/>
      <c r="PTL91" s="318"/>
      <c r="PTM91" s="318"/>
      <c r="PTN91" s="318"/>
      <c r="PTO91" s="318"/>
      <c r="PTP91" s="318"/>
      <c r="PTQ91" s="318"/>
      <c r="PTR91" s="318"/>
      <c r="PTS91" s="318"/>
      <c r="PTT91" s="318"/>
      <c r="PTU91" s="318"/>
      <c r="PTV91" s="318"/>
      <c r="PTW91" s="318"/>
      <c r="PTX91" s="318"/>
      <c r="PTY91" s="318"/>
      <c r="PTZ91" s="318"/>
      <c r="PUA91" s="318"/>
      <c r="PUB91" s="318"/>
      <c r="PUC91" s="318"/>
      <c r="PUD91" s="318"/>
      <c r="PUE91" s="318"/>
      <c r="PUF91" s="318"/>
      <c r="PUG91" s="318"/>
      <c r="PUH91" s="318"/>
      <c r="PUI91" s="318"/>
      <c r="PUJ91" s="318"/>
      <c r="PUK91" s="318"/>
      <c r="PUL91" s="318"/>
      <c r="PUM91" s="318"/>
      <c r="PUN91" s="318"/>
      <c r="PUO91" s="318"/>
      <c r="PUP91" s="318"/>
      <c r="PUQ91" s="318"/>
      <c r="PUR91" s="318"/>
      <c r="PUS91" s="318"/>
      <c r="PUT91" s="318"/>
      <c r="PUU91" s="318"/>
      <c r="PUV91" s="318"/>
      <c r="PUW91" s="318"/>
      <c r="PUX91" s="318"/>
      <c r="PUY91" s="318"/>
      <c r="PUZ91" s="318"/>
      <c r="PVA91" s="318"/>
      <c r="PVB91" s="318"/>
      <c r="PVC91" s="318"/>
      <c r="PVD91" s="318"/>
      <c r="PVE91" s="318"/>
      <c r="PVF91" s="318"/>
      <c r="PVG91" s="318"/>
      <c r="PVH91" s="318"/>
      <c r="PVI91" s="318"/>
      <c r="PVJ91" s="318"/>
      <c r="PVK91" s="318"/>
      <c r="PVL91" s="318"/>
      <c r="PVM91" s="318"/>
      <c r="PVN91" s="318"/>
      <c r="PVO91" s="318"/>
      <c r="PVP91" s="318"/>
      <c r="PVQ91" s="318"/>
      <c r="PVR91" s="318"/>
      <c r="PVS91" s="318"/>
      <c r="PVT91" s="318"/>
      <c r="PVU91" s="318"/>
      <c r="PVV91" s="318"/>
      <c r="PVW91" s="318"/>
      <c r="PVX91" s="318"/>
      <c r="PVY91" s="318"/>
      <c r="PVZ91" s="318"/>
      <c r="PWA91" s="318"/>
      <c r="PWB91" s="318"/>
      <c r="PWC91" s="318"/>
      <c r="PWD91" s="318"/>
      <c r="PWE91" s="318"/>
      <c r="PWF91" s="318"/>
      <c r="PWG91" s="318"/>
      <c r="PWH91" s="318"/>
      <c r="PWI91" s="318"/>
      <c r="PWJ91" s="318"/>
      <c r="PWK91" s="318"/>
      <c r="PWL91" s="318"/>
      <c r="PWM91" s="318"/>
      <c r="PWN91" s="318"/>
      <c r="PWO91" s="318"/>
      <c r="PWP91" s="318"/>
      <c r="PWQ91" s="318"/>
      <c r="PWR91" s="318"/>
      <c r="PWS91" s="318"/>
      <c r="PWT91" s="318"/>
      <c r="PWU91" s="318"/>
      <c r="PWV91" s="318"/>
      <c r="PWW91" s="318"/>
      <c r="PWX91" s="318"/>
      <c r="PWY91" s="318"/>
      <c r="PWZ91" s="318"/>
      <c r="PXA91" s="318"/>
      <c r="PXB91" s="318"/>
      <c r="PXC91" s="318"/>
      <c r="PXD91" s="318"/>
      <c r="PXE91" s="318"/>
      <c r="PXF91" s="318"/>
      <c r="PXG91" s="318"/>
      <c r="PXH91" s="318"/>
      <c r="PXI91" s="318"/>
      <c r="PXJ91" s="318"/>
      <c r="PXK91" s="318"/>
      <c r="PXL91" s="318"/>
      <c r="PXM91" s="318"/>
      <c r="PXN91" s="318"/>
      <c r="PXO91" s="318"/>
      <c r="PXP91" s="318"/>
      <c r="PXQ91" s="318"/>
      <c r="PXR91" s="318"/>
      <c r="PXS91" s="318"/>
      <c r="PXT91" s="318"/>
      <c r="PXU91" s="318"/>
      <c r="PXV91" s="318"/>
      <c r="PXW91" s="318"/>
      <c r="PXX91" s="318"/>
      <c r="PXY91" s="318"/>
      <c r="PXZ91" s="318"/>
      <c r="PYA91" s="318"/>
      <c r="PYB91" s="318"/>
      <c r="PYC91" s="318"/>
      <c r="PYD91" s="318"/>
      <c r="PYE91" s="318"/>
      <c r="PYF91" s="318"/>
      <c r="PYG91" s="318"/>
      <c r="PYH91" s="318"/>
      <c r="PYI91" s="318"/>
      <c r="PYJ91" s="318"/>
      <c r="PYK91" s="318"/>
      <c r="PYL91" s="318"/>
      <c r="PYM91" s="318"/>
      <c r="PYN91" s="318"/>
      <c r="PYO91" s="318"/>
      <c r="PYP91" s="318"/>
      <c r="PYQ91" s="318"/>
      <c r="PYR91" s="318"/>
      <c r="PYS91" s="318"/>
      <c r="PYT91" s="318"/>
      <c r="PYU91" s="318"/>
      <c r="PYV91" s="318"/>
      <c r="PYW91" s="318"/>
      <c r="PYX91" s="318"/>
      <c r="PYY91" s="318"/>
      <c r="PYZ91" s="318"/>
      <c r="PZA91" s="318"/>
      <c r="PZB91" s="318"/>
      <c r="PZC91" s="318"/>
      <c r="PZD91" s="318"/>
      <c r="PZE91" s="318"/>
      <c r="PZF91" s="318"/>
      <c r="PZG91" s="318"/>
      <c r="PZH91" s="318"/>
      <c r="PZI91" s="318"/>
      <c r="PZJ91" s="318"/>
      <c r="PZK91" s="318"/>
      <c r="PZL91" s="318"/>
      <c r="PZM91" s="318"/>
      <c r="PZN91" s="318"/>
      <c r="PZO91" s="318"/>
      <c r="PZP91" s="318"/>
      <c r="PZQ91" s="318"/>
      <c r="PZR91" s="318"/>
      <c r="PZS91" s="318"/>
      <c r="PZT91" s="318"/>
      <c r="PZU91" s="318"/>
      <c r="PZV91" s="318"/>
      <c r="PZW91" s="318"/>
      <c r="PZX91" s="318"/>
      <c r="PZY91" s="318"/>
      <c r="PZZ91" s="318"/>
      <c r="QAA91" s="318"/>
      <c r="QAB91" s="318"/>
      <c r="QAC91" s="318"/>
      <c r="QAD91" s="318"/>
      <c r="QAE91" s="318"/>
      <c r="QAF91" s="318"/>
      <c r="QAG91" s="318"/>
      <c r="QAH91" s="318"/>
      <c r="QAI91" s="318"/>
      <c r="QAJ91" s="318"/>
      <c r="QAK91" s="318"/>
      <c r="QAL91" s="318"/>
      <c r="QAM91" s="318"/>
      <c r="QAN91" s="318"/>
      <c r="QAO91" s="318"/>
      <c r="QAP91" s="318"/>
      <c r="QAQ91" s="318"/>
      <c r="QAR91" s="318"/>
      <c r="QAS91" s="318"/>
      <c r="QAT91" s="318"/>
      <c r="QAU91" s="318"/>
      <c r="QAV91" s="318"/>
      <c r="QAW91" s="318"/>
      <c r="QAX91" s="318"/>
      <c r="QAY91" s="318"/>
      <c r="QAZ91" s="318"/>
      <c r="QBA91" s="318"/>
      <c r="QBB91" s="318"/>
      <c r="QBC91" s="318"/>
      <c r="QBD91" s="318"/>
      <c r="QBE91" s="318"/>
      <c r="QBF91" s="318"/>
      <c r="QBG91" s="318"/>
      <c r="QBH91" s="318"/>
      <c r="QBI91" s="318"/>
      <c r="QBJ91" s="318"/>
      <c r="QBK91" s="318"/>
      <c r="QBL91" s="318"/>
      <c r="QBM91" s="318"/>
      <c r="QBN91" s="318"/>
      <c r="QBO91" s="318"/>
      <c r="QBP91" s="318"/>
      <c r="QBQ91" s="318"/>
      <c r="QBR91" s="318"/>
      <c r="QBS91" s="318"/>
      <c r="QBT91" s="318"/>
      <c r="QBU91" s="318"/>
      <c r="QBV91" s="318"/>
      <c r="QBW91" s="318"/>
      <c r="QBX91" s="318"/>
      <c r="QBY91" s="318"/>
      <c r="QBZ91" s="318"/>
      <c r="QCA91" s="318"/>
      <c r="QCB91" s="318"/>
      <c r="QCC91" s="318"/>
      <c r="QCD91" s="318"/>
      <c r="QCE91" s="318"/>
      <c r="QCF91" s="318"/>
      <c r="QCG91" s="318"/>
      <c r="QCH91" s="318"/>
      <c r="QCI91" s="318"/>
      <c r="QCJ91" s="318"/>
      <c r="QCK91" s="318"/>
      <c r="QCL91" s="318"/>
      <c r="QCM91" s="318"/>
      <c r="QCN91" s="318"/>
      <c r="QCO91" s="318"/>
      <c r="QCP91" s="318"/>
      <c r="QCQ91" s="318"/>
      <c r="QCR91" s="318"/>
      <c r="QCS91" s="318"/>
      <c r="QCT91" s="318"/>
      <c r="QCU91" s="318"/>
      <c r="QCV91" s="318"/>
      <c r="QCW91" s="318"/>
      <c r="QCX91" s="318"/>
      <c r="QCY91" s="318"/>
      <c r="QCZ91" s="318"/>
      <c r="QDA91" s="318"/>
      <c r="QDB91" s="318"/>
      <c r="QDC91" s="318"/>
      <c r="QDD91" s="318"/>
      <c r="QDE91" s="318"/>
      <c r="QDF91" s="318"/>
      <c r="QDG91" s="318"/>
      <c r="QDH91" s="318"/>
      <c r="QDI91" s="318"/>
      <c r="QDJ91" s="318"/>
      <c r="QDK91" s="318"/>
      <c r="QDL91" s="318"/>
      <c r="QDM91" s="318"/>
      <c r="QDN91" s="318"/>
      <c r="QDO91" s="318"/>
      <c r="QDP91" s="318"/>
      <c r="QDQ91" s="318"/>
      <c r="QDR91" s="318"/>
      <c r="QDS91" s="318"/>
      <c r="QDT91" s="318"/>
      <c r="QDU91" s="318"/>
      <c r="QDV91" s="318"/>
      <c r="QDW91" s="318"/>
      <c r="QDX91" s="318"/>
      <c r="QDY91" s="318"/>
      <c r="QDZ91" s="318"/>
      <c r="QEA91" s="318"/>
      <c r="QEB91" s="318"/>
      <c r="QEC91" s="318"/>
      <c r="QED91" s="318"/>
      <c r="QEE91" s="318"/>
      <c r="QEF91" s="318"/>
      <c r="QEG91" s="318"/>
      <c r="QEH91" s="318"/>
      <c r="QEI91" s="318"/>
      <c r="QEJ91" s="318"/>
      <c r="QEK91" s="318"/>
      <c r="QEL91" s="318"/>
      <c r="QEM91" s="318"/>
      <c r="QEN91" s="318"/>
      <c r="QEO91" s="318"/>
      <c r="QEP91" s="318"/>
      <c r="QEQ91" s="318"/>
      <c r="QER91" s="318"/>
      <c r="QES91" s="318"/>
      <c r="QET91" s="318"/>
      <c r="QEU91" s="318"/>
      <c r="QEV91" s="318"/>
      <c r="QEW91" s="318"/>
      <c r="QEX91" s="318"/>
      <c r="QEY91" s="318"/>
      <c r="QEZ91" s="318"/>
      <c r="QFA91" s="318"/>
      <c r="QFB91" s="318"/>
      <c r="QFC91" s="318"/>
      <c r="QFD91" s="318"/>
      <c r="QFE91" s="318"/>
      <c r="QFF91" s="318"/>
      <c r="QFG91" s="318"/>
      <c r="QFH91" s="318"/>
      <c r="QFI91" s="318"/>
      <c r="QFJ91" s="318"/>
      <c r="QFK91" s="318"/>
      <c r="QFL91" s="318"/>
      <c r="QFM91" s="318"/>
      <c r="QFN91" s="318"/>
      <c r="QFO91" s="318"/>
      <c r="QFP91" s="318"/>
      <c r="QFQ91" s="318"/>
      <c r="QFR91" s="318"/>
      <c r="QFS91" s="318"/>
      <c r="QFT91" s="318"/>
      <c r="QFU91" s="318"/>
      <c r="QFV91" s="318"/>
      <c r="QFW91" s="318"/>
      <c r="QFX91" s="318"/>
      <c r="QFY91" s="318"/>
      <c r="QFZ91" s="318"/>
      <c r="QGA91" s="318"/>
      <c r="QGB91" s="318"/>
      <c r="QGC91" s="318"/>
      <c r="QGD91" s="318"/>
      <c r="QGE91" s="318"/>
      <c r="QGF91" s="318"/>
      <c r="QGG91" s="318"/>
      <c r="QGH91" s="318"/>
      <c r="QGI91" s="318"/>
      <c r="QGJ91" s="318"/>
      <c r="QGK91" s="318"/>
      <c r="QGL91" s="318"/>
      <c r="QGM91" s="318"/>
      <c r="QGN91" s="318"/>
      <c r="QGO91" s="318"/>
      <c r="QGP91" s="318"/>
      <c r="QGQ91" s="318"/>
      <c r="QGR91" s="318"/>
      <c r="QGS91" s="318"/>
      <c r="QGT91" s="318"/>
      <c r="QGU91" s="318"/>
      <c r="QGV91" s="318"/>
      <c r="QGW91" s="318"/>
      <c r="QGX91" s="318"/>
      <c r="QGY91" s="318"/>
      <c r="QGZ91" s="318"/>
      <c r="QHA91" s="318"/>
      <c r="QHB91" s="318"/>
      <c r="QHC91" s="318"/>
      <c r="QHD91" s="318"/>
      <c r="QHE91" s="318"/>
      <c r="QHF91" s="318"/>
      <c r="QHG91" s="318"/>
      <c r="QHH91" s="318"/>
      <c r="QHI91" s="318"/>
      <c r="QHJ91" s="318"/>
      <c r="QHK91" s="318"/>
      <c r="QHL91" s="318"/>
      <c r="QHM91" s="318"/>
      <c r="QHN91" s="318"/>
      <c r="QHO91" s="318"/>
      <c r="QHP91" s="318"/>
      <c r="QHQ91" s="318"/>
      <c r="QHR91" s="318"/>
      <c r="QHS91" s="318"/>
      <c r="QHT91" s="318"/>
      <c r="QHU91" s="318"/>
      <c r="QHV91" s="318"/>
      <c r="QHW91" s="318"/>
      <c r="QHX91" s="318"/>
      <c r="QHY91" s="318"/>
      <c r="QHZ91" s="318"/>
      <c r="QIA91" s="318"/>
      <c r="QIB91" s="318"/>
      <c r="QIC91" s="318"/>
      <c r="QID91" s="318"/>
      <c r="QIE91" s="318"/>
      <c r="QIF91" s="318"/>
      <c r="QIG91" s="318"/>
      <c r="QIH91" s="318"/>
      <c r="QII91" s="318"/>
      <c r="QIJ91" s="318"/>
      <c r="QIK91" s="318"/>
      <c r="QIL91" s="318"/>
      <c r="QIM91" s="318"/>
      <c r="QIN91" s="318"/>
      <c r="QIO91" s="318"/>
      <c r="QIP91" s="318"/>
      <c r="QIQ91" s="318"/>
      <c r="QIR91" s="318"/>
      <c r="QIS91" s="318"/>
      <c r="QIT91" s="318"/>
      <c r="QIU91" s="318"/>
      <c r="QIV91" s="318"/>
      <c r="QIW91" s="318"/>
      <c r="QIX91" s="318"/>
      <c r="QIY91" s="318"/>
      <c r="QIZ91" s="318"/>
      <c r="QJA91" s="318"/>
      <c r="QJB91" s="318"/>
      <c r="QJC91" s="318"/>
      <c r="QJD91" s="318"/>
      <c r="QJE91" s="318"/>
      <c r="QJF91" s="318"/>
      <c r="QJG91" s="318"/>
      <c r="QJH91" s="318"/>
      <c r="QJI91" s="318"/>
      <c r="QJJ91" s="318"/>
      <c r="QJK91" s="318"/>
      <c r="QJL91" s="318"/>
      <c r="QJM91" s="318"/>
      <c r="QJN91" s="318"/>
      <c r="QJO91" s="318"/>
      <c r="QJP91" s="318"/>
      <c r="QJQ91" s="318"/>
      <c r="QJR91" s="318"/>
      <c r="QJS91" s="318"/>
      <c r="QJT91" s="318"/>
      <c r="QJU91" s="318"/>
      <c r="QJV91" s="318"/>
      <c r="QJW91" s="318"/>
      <c r="QJX91" s="318"/>
      <c r="QJY91" s="318"/>
      <c r="QJZ91" s="318"/>
      <c r="QKA91" s="318"/>
      <c r="QKB91" s="318"/>
      <c r="QKC91" s="318"/>
      <c r="QKD91" s="318"/>
      <c r="QKE91" s="318"/>
      <c r="QKF91" s="318"/>
      <c r="QKG91" s="318"/>
      <c r="QKH91" s="318"/>
      <c r="QKI91" s="318"/>
      <c r="QKJ91" s="318"/>
      <c r="QKK91" s="318"/>
      <c r="QKL91" s="318"/>
      <c r="QKM91" s="318"/>
      <c r="QKN91" s="318"/>
      <c r="QKO91" s="318"/>
      <c r="QKP91" s="318"/>
      <c r="QKQ91" s="318"/>
      <c r="QKR91" s="318"/>
      <c r="QKS91" s="318"/>
      <c r="QKT91" s="318"/>
      <c r="QKU91" s="318"/>
      <c r="QKV91" s="318"/>
      <c r="QKW91" s="318"/>
      <c r="QKX91" s="318"/>
      <c r="QKY91" s="318"/>
      <c r="QKZ91" s="318"/>
      <c r="QLA91" s="318"/>
      <c r="QLB91" s="318"/>
      <c r="QLC91" s="318"/>
      <c r="QLD91" s="318"/>
      <c r="QLE91" s="318"/>
      <c r="QLF91" s="318"/>
      <c r="QLG91" s="318"/>
      <c r="QLH91" s="318"/>
      <c r="QLI91" s="318"/>
      <c r="QLJ91" s="318"/>
      <c r="QLK91" s="318"/>
      <c r="QLL91" s="318"/>
      <c r="QLM91" s="318"/>
      <c r="QLN91" s="318"/>
      <c r="QLO91" s="318"/>
      <c r="QLP91" s="318"/>
      <c r="QLQ91" s="318"/>
      <c r="QLR91" s="318"/>
      <c r="QLS91" s="318"/>
      <c r="QLT91" s="318"/>
      <c r="QLU91" s="318"/>
      <c r="QLV91" s="318"/>
      <c r="QLW91" s="318"/>
      <c r="QLX91" s="318"/>
      <c r="QLY91" s="318"/>
      <c r="QLZ91" s="318"/>
      <c r="QMA91" s="318"/>
      <c r="QMB91" s="318"/>
      <c r="QMC91" s="318"/>
      <c r="QMD91" s="318"/>
      <c r="QME91" s="318"/>
      <c r="QMF91" s="318"/>
      <c r="QMG91" s="318"/>
      <c r="QMH91" s="318"/>
      <c r="QMI91" s="318"/>
      <c r="QMJ91" s="318"/>
      <c r="QMK91" s="318"/>
      <c r="QML91" s="318"/>
      <c r="QMM91" s="318"/>
      <c r="QMN91" s="318"/>
      <c r="QMO91" s="318"/>
      <c r="QMP91" s="318"/>
      <c r="QMQ91" s="318"/>
      <c r="QMR91" s="318"/>
      <c r="QMS91" s="318"/>
      <c r="QMT91" s="318"/>
      <c r="QMU91" s="318"/>
      <c r="QMV91" s="318"/>
      <c r="QMW91" s="318"/>
      <c r="QMX91" s="318"/>
      <c r="QMY91" s="318"/>
      <c r="QMZ91" s="318"/>
      <c r="QNA91" s="318"/>
      <c r="QNB91" s="318"/>
      <c r="QNC91" s="318"/>
      <c r="QND91" s="318"/>
      <c r="QNE91" s="318"/>
      <c r="QNF91" s="318"/>
      <c r="QNG91" s="318"/>
      <c r="QNH91" s="318"/>
      <c r="QNI91" s="318"/>
      <c r="QNJ91" s="318"/>
      <c r="QNK91" s="318"/>
      <c r="QNL91" s="318"/>
      <c r="QNM91" s="318"/>
      <c r="QNN91" s="318"/>
      <c r="QNO91" s="318"/>
      <c r="QNP91" s="318"/>
      <c r="QNQ91" s="318"/>
      <c r="QNR91" s="318"/>
      <c r="QNS91" s="318"/>
      <c r="QNT91" s="318"/>
      <c r="QNU91" s="318"/>
      <c r="QNV91" s="318"/>
      <c r="QNW91" s="318"/>
      <c r="QNX91" s="318"/>
      <c r="QNY91" s="318"/>
      <c r="QNZ91" s="318"/>
      <c r="QOA91" s="318"/>
      <c r="QOB91" s="318"/>
      <c r="QOC91" s="318"/>
      <c r="QOD91" s="318"/>
      <c r="QOE91" s="318"/>
      <c r="QOF91" s="318"/>
      <c r="QOG91" s="318"/>
      <c r="QOH91" s="318"/>
      <c r="QOI91" s="318"/>
      <c r="QOJ91" s="318"/>
      <c r="QOK91" s="318"/>
      <c r="QOL91" s="318"/>
      <c r="QOM91" s="318"/>
      <c r="QON91" s="318"/>
      <c r="QOO91" s="318"/>
      <c r="QOP91" s="318"/>
      <c r="QOQ91" s="318"/>
      <c r="QOR91" s="318"/>
      <c r="QOS91" s="318"/>
      <c r="QOT91" s="318"/>
      <c r="QOU91" s="318"/>
      <c r="QOV91" s="318"/>
      <c r="QOW91" s="318"/>
      <c r="QOX91" s="318"/>
      <c r="QOY91" s="318"/>
      <c r="QOZ91" s="318"/>
      <c r="QPA91" s="318"/>
      <c r="QPB91" s="318"/>
      <c r="QPC91" s="318"/>
      <c r="QPD91" s="318"/>
      <c r="QPE91" s="318"/>
      <c r="QPF91" s="318"/>
      <c r="QPG91" s="318"/>
      <c r="QPH91" s="318"/>
      <c r="QPI91" s="318"/>
      <c r="QPJ91" s="318"/>
      <c r="QPK91" s="318"/>
      <c r="QPL91" s="318"/>
      <c r="QPM91" s="318"/>
      <c r="QPN91" s="318"/>
      <c r="QPO91" s="318"/>
      <c r="QPP91" s="318"/>
      <c r="QPQ91" s="318"/>
      <c r="QPR91" s="318"/>
      <c r="QPS91" s="318"/>
      <c r="QPT91" s="318"/>
      <c r="QPU91" s="318"/>
      <c r="QPV91" s="318"/>
      <c r="QPW91" s="318"/>
      <c r="QPX91" s="318"/>
      <c r="QPY91" s="318"/>
      <c r="QPZ91" s="318"/>
      <c r="QQA91" s="318"/>
      <c r="QQB91" s="318"/>
      <c r="QQC91" s="318"/>
      <c r="QQD91" s="318"/>
      <c r="QQE91" s="318"/>
      <c r="QQF91" s="318"/>
      <c r="QQG91" s="318"/>
      <c r="QQH91" s="318"/>
      <c r="QQI91" s="318"/>
      <c r="QQJ91" s="318"/>
      <c r="QQK91" s="318"/>
      <c r="QQL91" s="318"/>
      <c r="QQM91" s="318"/>
      <c r="QQN91" s="318"/>
      <c r="QQO91" s="318"/>
      <c r="QQP91" s="318"/>
      <c r="QQQ91" s="318"/>
      <c r="QQR91" s="318"/>
      <c r="QQS91" s="318"/>
      <c r="QQT91" s="318"/>
      <c r="QQU91" s="318"/>
      <c r="QQV91" s="318"/>
      <c r="QQW91" s="318"/>
      <c r="QQX91" s="318"/>
      <c r="QQY91" s="318"/>
      <c r="QQZ91" s="318"/>
      <c r="QRA91" s="318"/>
      <c r="QRB91" s="318"/>
      <c r="QRC91" s="318"/>
      <c r="QRD91" s="318"/>
      <c r="QRE91" s="318"/>
      <c r="QRF91" s="318"/>
      <c r="QRG91" s="318"/>
      <c r="QRH91" s="318"/>
      <c r="QRI91" s="318"/>
      <c r="QRJ91" s="318"/>
      <c r="QRK91" s="318"/>
      <c r="QRL91" s="318"/>
      <c r="QRM91" s="318"/>
      <c r="QRN91" s="318"/>
      <c r="QRO91" s="318"/>
      <c r="QRP91" s="318"/>
      <c r="QRQ91" s="318"/>
      <c r="QRR91" s="318"/>
      <c r="QRS91" s="318"/>
      <c r="QRT91" s="318"/>
      <c r="QRU91" s="318"/>
      <c r="QRV91" s="318"/>
      <c r="QRW91" s="318"/>
      <c r="QRX91" s="318"/>
      <c r="QRY91" s="318"/>
      <c r="QRZ91" s="318"/>
      <c r="QSA91" s="318"/>
      <c r="QSB91" s="318"/>
      <c r="QSC91" s="318"/>
      <c r="QSD91" s="318"/>
      <c r="QSE91" s="318"/>
      <c r="QSF91" s="318"/>
      <c r="QSG91" s="318"/>
      <c r="QSH91" s="318"/>
      <c r="QSI91" s="318"/>
      <c r="QSJ91" s="318"/>
      <c r="QSK91" s="318"/>
      <c r="QSL91" s="318"/>
      <c r="QSM91" s="318"/>
      <c r="QSN91" s="318"/>
      <c r="QSO91" s="318"/>
      <c r="QSP91" s="318"/>
      <c r="QSQ91" s="318"/>
      <c r="QSR91" s="318"/>
      <c r="QSS91" s="318"/>
      <c r="QST91" s="318"/>
      <c r="QSU91" s="318"/>
      <c r="QSV91" s="318"/>
      <c r="QSW91" s="318"/>
      <c r="QSX91" s="318"/>
      <c r="QSY91" s="318"/>
      <c r="QSZ91" s="318"/>
      <c r="QTA91" s="318"/>
      <c r="QTB91" s="318"/>
      <c r="QTC91" s="318"/>
      <c r="QTD91" s="318"/>
      <c r="QTE91" s="318"/>
      <c r="QTF91" s="318"/>
      <c r="QTG91" s="318"/>
      <c r="QTH91" s="318"/>
      <c r="QTI91" s="318"/>
      <c r="QTJ91" s="318"/>
      <c r="QTK91" s="318"/>
      <c r="QTL91" s="318"/>
      <c r="QTM91" s="318"/>
      <c r="QTN91" s="318"/>
      <c r="QTO91" s="318"/>
      <c r="QTP91" s="318"/>
      <c r="QTQ91" s="318"/>
      <c r="QTR91" s="318"/>
      <c r="QTS91" s="318"/>
      <c r="QTT91" s="318"/>
      <c r="QTU91" s="318"/>
      <c r="QTV91" s="318"/>
      <c r="QTW91" s="318"/>
      <c r="QTX91" s="318"/>
      <c r="QTY91" s="318"/>
      <c r="QTZ91" s="318"/>
      <c r="QUA91" s="318"/>
      <c r="QUB91" s="318"/>
      <c r="QUC91" s="318"/>
      <c r="QUD91" s="318"/>
      <c r="QUE91" s="318"/>
      <c r="QUF91" s="318"/>
      <c r="QUG91" s="318"/>
      <c r="QUH91" s="318"/>
      <c r="QUI91" s="318"/>
      <c r="QUJ91" s="318"/>
      <c r="QUK91" s="318"/>
      <c r="QUL91" s="318"/>
      <c r="QUM91" s="318"/>
      <c r="QUN91" s="318"/>
      <c r="QUO91" s="318"/>
      <c r="QUP91" s="318"/>
      <c r="QUQ91" s="318"/>
      <c r="QUR91" s="318"/>
      <c r="QUS91" s="318"/>
      <c r="QUT91" s="318"/>
      <c r="QUU91" s="318"/>
      <c r="QUV91" s="318"/>
      <c r="QUW91" s="318"/>
      <c r="QUX91" s="318"/>
      <c r="QUY91" s="318"/>
      <c r="QUZ91" s="318"/>
      <c r="QVA91" s="318"/>
      <c r="QVB91" s="318"/>
      <c r="QVC91" s="318"/>
      <c r="QVD91" s="318"/>
      <c r="QVE91" s="318"/>
      <c r="QVF91" s="318"/>
      <c r="QVG91" s="318"/>
      <c r="QVH91" s="318"/>
      <c r="QVI91" s="318"/>
      <c r="QVJ91" s="318"/>
      <c r="QVK91" s="318"/>
      <c r="QVL91" s="318"/>
      <c r="QVM91" s="318"/>
      <c r="QVN91" s="318"/>
      <c r="QVO91" s="318"/>
      <c r="QVP91" s="318"/>
      <c r="QVQ91" s="318"/>
      <c r="QVR91" s="318"/>
      <c r="QVS91" s="318"/>
      <c r="QVT91" s="318"/>
      <c r="QVU91" s="318"/>
      <c r="QVV91" s="318"/>
      <c r="QVW91" s="318"/>
      <c r="QVX91" s="318"/>
      <c r="QVY91" s="318"/>
      <c r="QVZ91" s="318"/>
      <c r="QWA91" s="318"/>
      <c r="QWB91" s="318"/>
      <c r="QWC91" s="318"/>
      <c r="QWD91" s="318"/>
      <c r="QWE91" s="318"/>
      <c r="QWF91" s="318"/>
      <c r="QWG91" s="318"/>
      <c r="QWH91" s="318"/>
      <c r="QWI91" s="318"/>
      <c r="QWJ91" s="318"/>
      <c r="QWK91" s="318"/>
      <c r="QWL91" s="318"/>
      <c r="QWM91" s="318"/>
      <c r="QWN91" s="318"/>
      <c r="QWO91" s="318"/>
      <c r="QWP91" s="318"/>
      <c r="QWQ91" s="318"/>
      <c r="QWR91" s="318"/>
      <c r="QWS91" s="318"/>
      <c r="QWT91" s="318"/>
      <c r="QWU91" s="318"/>
      <c r="QWV91" s="318"/>
      <c r="QWW91" s="318"/>
      <c r="QWX91" s="318"/>
      <c r="QWY91" s="318"/>
      <c r="QWZ91" s="318"/>
      <c r="QXA91" s="318"/>
      <c r="QXB91" s="318"/>
      <c r="QXC91" s="318"/>
      <c r="QXD91" s="318"/>
      <c r="QXE91" s="318"/>
      <c r="QXF91" s="318"/>
      <c r="QXG91" s="318"/>
      <c r="QXH91" s="318"/>
      <c r="QXI91" s="318"/>
      <c r="QXJ91" s="318"/>
      <c r="QXK91" s="318"/>
      <c r="QXL91" s="318"/>
      <c r="QXM91" s="318"/>
      <c r="QXN91" s="318"/>
      <c r="QXO91" s="318"/>
      <c r="QXP91" s="318"/>
      <c r="QXQ91" s="318"/>
      <c r="QXR91" s="318"/>
      <c r="QXS91" s="318"/>
      <c r="QXT91" s="318"/>
      <c r="QXU91" s="318"/>
      <c r="QXV91" s="318"/>
      <c r="QXW91" s="318"/>
      <c r="QXX91" s="318"/>
      <c r="QXY91" s="318"/>
      <c r="QXZ91" s="318"/>
      <c r="QYA91" s="318"/>
      <c r="QYB91" s="318"/>
      <c r="QYC91" s="318"/>
      <c r="QYD91" s="318"/>
      <c r="QYE91" s="318"/>
      <c r="QYF91" s="318"/>
      <c r="QYG91" s="318"/>
      <c r="QYH91" s="318"/>
      <c r="QYI91" s="318"/>
      <c r="QYJ91" s="318"/>
      <c r="QYK91" s="318"/>
      <c r="QYL91" s="318"/>
      <c r="QYM91" s="318"/>
      <c r="QYN91" s="318"/>
      <c r="QYO91" s="318"/>
      <c r="QYP91" s="318"/>
      <c r="QYQ91" s="318"/>
      <c r="QYR91" s="318"/>
      <c r="QYS91" s="318"/>
      <c r="QYT91" s="318"/>
      <c r="QYU91" s="318"/>
      <c r="QYV91" s="318"/>
      <c r="QYW91" s="318"/>
      <c r="QYX91" s="318"/>
      <c r="QYY91" s="318"/>
      <c r="QYZ91" s="318"/>
      <c r="QZA91" s="318"/>
      <c r="QZB91" s="318"/>
      <c r="QZC91" s="318"/>
      <c r="QZD91" s="318"/>
      <c r="QZE91" s="318"/>
      <c r="QZF91" s="318"/>
      <c r="QZG91" s="318"/>
      <c r="QZH91" s="318"/>
      <c r="QZI91" s="318"/>
      <c r="QZJ91" s="318"/>
      <c r="QZK91" s="318"/>
      <c r="QZL91" s="318"/>
      <c r="QZM91" s="318"/>
      <c r="QZN91" s="318"/>
      <c r="QZO91" s="318"/>
      <c r="QZP91" s="318"/>
      <c r="QZQ91" s="318"/>
      <c r="QZR91" s="318"/>
      <c r="QZS91" s="318"/>
      <c r="QZT91" s="318"/>
      <c r="QZU91" s="318"/>
      <c r="QZV91" s="318"/>
      <c r="QZW91" s="318"/>
      <c r="QZX91" s="318"/>
      <c r="QZY91" s="318"/>
      <c r="QZZ91" s="318"/>
      <c r="RAA91" s="318"/>
      <c r="RAB91" s="318"/>
      <c r="RAC91" s="318"/>
      <c r="RAD91" s="318"/>
      <c r="RAE91" s="318"/>
      <c r="RAF91" s="318"/>
      <c r="RAG91" s="318"/>
      <c r="RAH91" s="318"/>
      <c r="RAI91" s="318"/>
      <c r="RAJ91" s="318"/>
      <c r="RAK91" s="318"/>
      <c r="RAL91" s="318"/>
      <c r="RAM91" s="318"/>
      <c r="RAN91" s="318"/>
      <c r="RAO91" s="318"/>
      <c r="RAP91" s="318"/>
      <c r="RAQ91" s="318"/>
      <c r="RAR91" s="318"/>
      <c r="RAS91" s="318"/>
      <c r="RAT91" s="318"/>
      <c r="RAU91" s="318"/>
      <c r="RAV91" s="318"/>
      <c r="RAW91" s="318"/>
      <c r="RAX91" s="318"/>
      <c r="RAY91" s="318"/>
      <c r="RAZ91" s="318"/>
      <c r="RBA91" s="318"/>
      <c r="RBB91" s="318"/>
      <c r="RBC91" s="318"/>
      <c r="RBD91" s="318"/>
      <c r="RBE91" s="318"/>
      <c r="RBF91" s="318"/>
      <c r="RBG91" s="318"/>
      <c r="RBH91" s="318"/>
      <c r="RBI91" s="318"/>
      <c r="RBJ91" s="318"/>
      <c r="RBK91" s="318"/>
      <c r="RBL91" s="318"/>
      <c r="RBM91" s="318"/>
      <c r="RBN91" s="318"/>
      <c r="RBO91" s="318"/>
      <c r="RBP91" s="318"/>
      <c r="RBQ91" s="318"/>
      <c r="RBR91" s="318"/>
      <c r="RBS91" s="318"/>
      <c r="RBT91" s="318"/>
      <c r="RBU91" s="318"/>
      <c r="RBV91" s="318"/>
      <c r="RBW91" s="318"/>
      <c r="RBX91" s="318"/>
      <c r="RBY91" s="318"/>
      <c r="RBZ91" s="318"/>
      <c r="RCA91" s="318"/>
      <c r="RCB91" s="318"/>
      <c r="RCC91" s="318"/>
      <c r="RCD91" s="318"/>
      <c r="RCE91" s="318"/>
      <c r="RCF91" s="318"/>
      <c r="RCG91" s="318"/>
      <c r="RCH91" s="318"/>
      <c r="RCI91" s="318"/>
      <c r="RCJ91" s="318"/>
      <c r="RCK91" s="318"/>
      <c r="RCL91" s="318"/>
      <c r="RCM91" s="318"/>
      <c r="RCN91" s="318"/>
      <c r="RCO91" s="318"/>
      <c r="RCP91" s="318"/>
      <c r="RCQ91" s="318"/>
      <c r="RCR91" s="318"/>
      <c r="RCS91" s="318"/>
      <c r="RCT91" s="318"/>
      <c r="RCU91" s="318"/>
      <c r="RCV91" s="318"/>
      <c r="RCW91" s="318"/>
      <c r="RCX91" s="318"/>
      <c r="RCY91" s="318"/>
      <c r="RCZ91" s="318"/>
      <c r="RDA91" s="318"/>
      <c r="RDB91" s="318"/>
      <c r="RDC91" s="318"/>
      <c r="RDD91" s="318"/>
      <c r="RDE91" s="318"/>
      <c r="RDF91" s="318"/>
      <c r="RDG91" s="318"/>
      <c r="RDH91" s="318"/>
      <c r="RDI91" s="318"/>
      <c r="RDJ91" s="318"/>
      <c r="RDK91" s="318"/>
      <c r="RDL91" s="318"/>
      <c r="RDM91" s="318"/>
      <c r="RDN91" s="318"/>
      <c r="RDO91" s="318"/>
      <c r="RDP91" s="318"/>
      <c r="RDQ91" s="318"/>
      <c r="RDR91" s="318"/>
      <c r="RDS91" s="318"/>
      <c r="RDT91" s="318"/>
      <c r="RDU91" s="318"/>
      <c r="RDV91" s="318"/>
      <c r="RDW91" s="318"/>
      <c r="RDX91" s="318"/>
      <c r="RDY91" s="318"/>
      <c r="RDZ91" s="318"/>
      <c r="REA91" s="318"/>
      <c r="REB91" s="318"/>
      <c r="REC91" s="318"/>
      <c r="RED91" s="318"/>
      <c r="REE91" s="318"/>
      <c r="REF91" s="318"/>
      <c r="REG91" s="318"/>
      <c r="REH91" s="318"/>
      <c r="REI91" s="318"/>
      <c r="REJ91" s="318"/>
      <c r="REK91" s="318"/>
      <c r="REL91" s="318"/>
      <c r="REM91" s="318"/>
      <c r="REN91" s="318"/>
      <c r="REO91" s="318"/>
      <c r="REP91" s="318"/>
      <c r="REQ91" s="318"/>
      <c r="RER91" s="318"/>
      <c r="RES91" s="318"/>
      <c r="RET91" s="318"/>
      <c r="REU91" s="318"/>
      <c r="REV91" s="318"/>
      <c r="REW91" s="318"/>
      <c r="REX91" s="318"/>
      <c r="REY91" s="318"/>
      <c r="REZ91" s="318"/>
      <c r="RFA91" s="318"/>
      <c r="RFB91" s="318"/>
      <c r="RFC91" s="318"/>
      <c r="RFD91" s="318"/>
      <c r="RFE91" s="318"/>
      <c r="RFF91" s="318"/>
      <c r="RFG91" s="318"/>
      <c r="RFH91" s="318"/>
      <c r="RFI91" s="318"/>
      <c r="RFJ91" s="318"/>
      <c r="RFK91" s="318"/>
      <c r="RFL91" s="318"/>
      <c r="RFM91" s="318"/>
      <c r="RFN91" s="318"/>
      <c r="RFO91" s="318"/>
      <c r="RFP91" s="318"/>
      <c r="RFQ91" s="318"/>
      <c r="RFR91" s="318"/>
      <c r="RFS91" s="318"/>
      <c r="RFT91" s="318"/>
      <c r="RFU91" s="318"/>
      <c r="RFV91" s="318"/>
      <c r="RFW91" s="318"/>
      <c r="RFX91" s="318"/>
      <c r="RFY91" s="318"/>
      <c r="RFZ91" s="318"/>
      <c r="RGA91" s="318"/>
      <c r="RGB91" s="318"/>
      <c r="RGC91" s="318"/>
      <c r="RGD91" s="318"/>
      <c r="RGE91" s="318"/>
      <c r="RGF91" s="318"/>
      <c r="RGG91" s="318"/>
      <c r="RGH91" s="318"/>
      <c r="RGI91" s="318"/>
      <c r="RGJ91" s="318"/>
      <c r="RGK91" s="318"/>
      <c r="RGL91" s="318"/>
      <c r="RGM91" s="318"/>
      <c r="RGN91" s="318"/>
      <c r="RGO91" s="318"/>
      <c r="RGP91" s="318"/>
      <c r="RGQ91" s="318"/>
      <c r="RGR91" s="318"/>
      <c r="RGS91" s="318"/>
      <c r="RGT91" s="318"/>
      <c r="RGU91" s="318"/>
      <c r="RGV91" s="318"/>
      <c r="RGW91" s="318"/>
      <c r="RGX91" s="318"/>
      <c r="RGY91" s="318"/>
      <c r="RGZ91" s="318"/>
      <c r="RHA91" s="318"/>
      <c r="RHB91" s="318"/>
      <c r="RHC91" s="318"/>
      <c r="RHD91" s="318"/>
      <c r="RHE91" s="318"/>
      <c r="RHF91" s="318"/>
      <c r="RHG91" s="318"/>
      <c r="RHH91" s="318"/>
      <c r="RHI91" s="318"/>
      <c r="RHJ91" s="318"/>
      <c r="RHK91" s="318"/>
      <c r="RHL91" s="318"/>
      <c r="RHM91" s="318"/>
      <c r="RHN91" s="318"/>
      <c r="RHO91" s="318"/>
      <c r="RHP91" s="318"/>
      <c r="RHQ91" s="318"/>
      <c r="RHR91" s="318"/>
      <c r="RHS91" s="318"/>
      <c r="RHT91" s="318"/>
      <c r="RHU91" s="318"/>
      <c r="RHV91" s="318"/>
      <c r="RHW91" s="318"/>
      <c r="RHX91" s="318"/>
      <c r="RHY91" s="318"/>
      <c r="RHZ91" s="318"/>
      <c r="RIA91" s="318"/>
      <c r="RIB91" s="318"/>
      <c r="RIC91" s="318"/>
      <c r="RID91" s="318"/>
      <c r="RIE91" s="318"/>
      <c r="RIF91" s="318"/>
      <c r="RIG91" s="318"/>
      <c r="RIH91" s="318"/>
      <c r="RII91" s="318"/>
      <c r="RIJ91" s="318"/>
      <c r="RIK91" s="318"/>
      <c r="RIL91" s="318"/>
      <c r="RIM91" s="318"/>
      <c r="RIN91" s="318"/>
      <c r="RIO91" s="318"/>
      <c r="RIP91" s="318"/>
      <c r="RIQ91" s="318"/>
      <c r="RIR91" s="318"/>
      <c r="RIS91" s="318"/>
      <c r="RIT91" s="318"/>
      <c r="RIU91" s="318"/>
      <c r="RIV91" s="318"/>
      <c r="RIW91" s="318"/>
      <c r="RIX91" s="318"/>
      <c r="RIY91" s="318"/>
      <c r="RIZ91" s="318"/>
      <c r="RJA91" s="318"/>
      <c r="RJB91" s="318"/>
      <c r="RJC91" s="318"/>
      <c r="RJD91" s="318"/>
      <c r="RJE91" s="318"/>
      <c r="RJF91" s="318"/>
      <c r="RJG91" s="318"/>
      <c r="RJH91" s="318"/>
      <c r="RJI91" s="318"/>
      <c r="RJJ91" s="318"/>
      <c r="RJK91" s="318"/>
      <c r="RJL91" s="318"/>
      <c r="RJM91" s="318"/>
      <c r="RJN91" s="318"/>
      <c r="RJO91" s="318"/>
      <c r="RJP91" s="318"/>
      <c r="RJQ91" s="318"/>
      <c r="RJR91" s="318"/>
      <c r="RJS91" s="318"/>
      <c r="RJT91" s="318"/>
      <c r="RJU91" s="318"/>
      <c r="RJV91" s="318"/>
      <c r="RJW91" s="318"/>
      <c r="RJX91" s="318"/>
      <c r="RJY91" s="318"/>
      <c r="RJZ91" s="318"/>
      <c r="RKA91" s="318"/>
      <c r="RKB91" s="318"/>
      <c r="RKC91" s="318"/>
      <c r="RKD91" s="318"/>
      <c r="RKE91" s="318"/>
      <c r="RKF91" s="318"/>
      <c r="RKG91" s="318"/>
      <c r="RKH91" s="318"/>
      <c r="RKI91" s="318"/>
      <c r="RKJ91" s="318"/>
      <c r="RKK91" s="318"/>
      <c r="RKL91" s="318"/>
      <c r="RKM91" s="318"/>
      <c r="RKN91" s="318"/>
      <c r="RKO91" s="318"/>
      <c r="RKP91" s="318"/>
      <c r="RKQ91" s="318"/>
      <c r="RKR91" s="318"/>
      <c r="RKS91" s="318"/>
      <c r="RKT91" s="318"/>
      <c r="RKU91" s="318"/>
      <c r="RKV91" s="318"/>
      <c r="RKW91" s="318"/>
      <c r="RKX91" s="318"/>
      <c r="RKY91" s="318"/>
      <c r="RKZ91" s="318"/>
      <c r="RLA91" s="318"/>
      <c r="RLB91" s="318"/>
      <c r="RLC91" s="318"/>
      <c r="RLD91" s="318"/>
      <c r="RLE91" s="318"/>
      <c r="RLF91" s="318"/>
      <c r="RLG91" s="318"/>
      <c r="RLH91" s="318"/>
      <c r="RLI91" s="318"/>
      <c r="RLJ91" s="318"/>
      <c r="RLK91" s="318"/>
      <c r="RLL91" s="318"/>
      <c r="RLM91" s="318"/>
      <c r="RLN91" s="318"/>
      <c r="RLO91" s="318"/>
      <c r="RLP91" s="318"/>
      <c r="RLQ91" s="318"/>
      <c r="RLR91" s="318"/>
      <c r="RLS91" s="318"/>
      <c r="RLT91" s="318"/>
      <c r="RLU91" s="318"/>
      <c r="RLV91" s="318"/>
      <c r="RLW91" s="318"/>
      <c r="RLX91" s="318"/>
      <c r="RLY91" s="318"/>
      <c r="RLZ91" s="318"/>
      <c r="RMA91" s="318"/>
      <c r="RMB91" s="318"/>
      <c r="RMC91" s="318"/>
      <c r="RMD91" s="318"/>
      <c r="RME91" s="318"/>
      <c r="RMF91" s="318"/>
      <c r="RMG91" s="318"/>
      <c r="RMH91" s="318"/>
      <c r="RMI91" s="318"/>
      <c r="RMJ91" s="318"/>
      <c r="RMK91" s="318"/>
      <c r="RML91" s="318"/>
      <c r="RMM91" s="318"/>
      <c r="RMN91" s="318"/>
      <c r="RMO91" s="318"/>
      <c r="RMP91" s="318"/>
      <c r="RMQ91" s="318"/>
      <c r="RMR91" s="318"/>
      <c r="RMS91" s="318"/>
      <c r="RMT91" s="318"/>
      <c r="RMU91" s="318"/>
      <c r="RMV91" s="318"/>
      <c r="RMW91" s="318"/>
      <c r="RMX91" s="318"/>
      <c r="RMY91" s="318"/>
      <c r="RMZ91" s="318"/>
      <c r="RNA91" s="318"/>
      <c r="RNB91" s="318"/>
      <c r="RNC91" s="318"/>
      <c r="RND91" s="318"/>
      <c r="RNE91" s="318"/>
      <c r="RNF91" s="318"/>
      <c r="RNG91" s="318"/>
      <c r="RNH91" s="318"/>
      <c r="RNI91" s="318"/>
      <c r="RNJ91" s="318"/>
      <c r="RNK91" s="318"/>
      <c r="RNL91" s="318"/>
      <c r="RNM91" s="318"/>
      <c r="RNN91" s="318"/>
      <c r="RNO91" s="318"/>
      <c r="RNP91" s="318"/>
      <c r="RNQ91" s="318"/>
      <c r="RNR91" s="318"/>
      <c r="RNS91" s="318"/>
      <c r="RNT91" s="318"/>
      <c r="RNU91" s="318"/>
      <c r="RNV91" s="318"/>
      <c r="RNW91" s="318"/>
      <c r="RNX91" s="318"/>
      <c r="RNY91" s="318"/>
      <c r="RNZ91" s="318"/>
      <c r="ROA91" s="318"/>
      <c r="ROB91" s="318"/>
      <c r="ROC91" s="318"/>
      <c r="ROD91" s="318"/>
      <c r="ROE91" s="318"/>
      <c r="ROF91" s="318"/>
      <c r="ROG91" s="318"/>
      <c r="ROH91" s="318"/>
      <c r="ROI91" s="318"/>
      <c r="ROJ91" s="318"/>
      <c r="ROK91" s="318"/>
      <c r="ROL91" s="318"/>
      <c r="ROM91" s="318"/>
      <c r="RON91" s="318"/>
      <c r="ROO91" s="318"/>
      <c r="ROP91" s="318"/>
      <c r="ROQ91" s="318"/>
      <c r="ROR91" s="318"/>
      <c r="ROS91" s="318"/>
      <c r="ROT91" s="318"/>
      <c r="ROU91" s="318"/>
      <c r="ROV91" s="318"/>
      <c r="ROW91" s="318"/>
      <c r="ROX91" s="318"/>
      <c r="ROY91" s="318"/>
      <c r="ROZ91" s="318"/>
      <c r="RPA91" s="318"/>
      <c r="RPB91" s="318"/>
      <c r="RPC91" s="318"/>
      <c r="RPD91" s="318"/>
      <c r="RPE91" s="318"/>
      <c r="RPF91" s="318"/>
      <c r="RPG91" s="318"/>
      <c r="RPH91" s="318"/>
      <c r="RPI91" s="318"/>
      <c r="RPJ91" s="318"/>
      <c r="RPK91" s="318"/>
      <c r="RPL91" s="318"/>
      <c r="RPM91" s="318"/>
      <c r="RPN91" s="318"/>
      <c r="RPO91" s="318"/>
      <c r="RPP91" s="318"/>
      <c r="RPQ91" s="318"/>
      <c r="RPR91" s="318"/>
      <c r="RPS91" s="318"/>
      <c r="RPT91" s="318"/>
      <c r="RPU91" s="318"/>
      <c r="RPV91" s="318"/>
      <c r="RPW91" s="318"/>
      <c r="RPX91" s="318"/>
      <c r="RPY91" s="318"/>
      <c r="RPZ91" s="318"/>
      <c r="RQA91" s="318"/>
      <c r="RQB91" s="318"/>
      <c r="RQC91" s="318"/>
      <c r="RQD91" s="318"/>
      <c r="RQE91" s="318"/>
      <c r="RQF91" s="318"/>
      <c r="RQG91" s="318"/>
      <c r="RQH91" s="318"/>
      <c r="RQI91" s="318"/>
      <c r="RQJ91" s="318"/>
      <c r="RQK91" s="318"/>
      <c r="RQL91" s="318"/>
      <c r="RQM91" s="318"/>
      <c r="RQN91" s="318"/>
      <c r="RQO91" s="318"/>
      <c r="RQP91" s="318"/>
      <c r="RQQ91" s="318"/>
      <c r="RQR91" s="318"/>
      <c r="RQS91" s="318"/>
      <c r="RQT91" s="318"/>
      <c r="RQU91" s="318"/>
      <c r="RQV91" s="318"/>
      <c r="RQW91" s="318"/>
      <c r="RQX91" s="318"/>
      <c r="RQY91" s="318"/>
      <c r="RQZ91" s="318"/>
      <c r="RRA91" s="318"/>
      <c r="RRB91" s="318"/>
      <c r="RRC91" s="318"/>
      <c r="RRD91" s="318"/>
      <c r="RRE91" s="318"/>
      <c r="RRF91" s="318"/>
      <c r="RRG91" s="318"/>
      <c r="RRH91" s="318"/>
      <c r="RRI91" s="318"/>
      <c r="RRJ91" s="318"/>
      <c r="RRK91" s="318"/>
      <c r="RRL91" s="318"/>
      <c r="RRM91" s="318"/>
      <c r="RRN91" s="318"/>
      <c r="RRO91" s="318"/>
      <c r="RRP91" s="318"/>
      <c r="RRQ91" s="318"/>
      <c r="RRR91" s="318"/>
      <c r="RRS91" s="318"/>
      <c r="RRT91" s="318"/>
      <c r="RRU91" s="318"/>
      <c r="RRV91" s="318"/>
      <c r="RRW91" s="318"/>
      <c r="RRX91" s="318"/>
      <c r="RRY91" s="318"/>
      <c r="RRZ91" s="318"/>
      <c r="RSA91" s="318"/>
      <c r="RSB91" s="318"/>
      <c r="RSC91" s="318"/>
      <c r="RSD91" s="318"/>
      <c r="RSE91" s="318"/>
      <c r="RSF91" s="318"/>
      <c r="RSG91" s="318"/>
      <c r="RSH91" s="318"/>
      <c r="RSI91" s="318"/>
      <c r="RSJ91" s="318"/>
      <c r="RSK91" s="318"/>
      <c r="RSL91" s="318"/>
      <c r="RSM91" s="318"/>
      <c r="RSN91" s="318"/>
      <c r="RSO91" s="318"/>
      <c r="RSP91" s="318"/>
      <c r="RSQ91" s="318"/>
      <c r="RSR91" s="318"/>
      <c r="RSS91" s="318"/>
      <c r="RST91" s="318"/>
      <c r="RSU91" s="318"/>
      <c r="RSV91" s="318"/>
      <c r="RSW91" s="318"/>
      <c r="RSX91" s="318"/>
      <c r="RSY91" s="318"/>
      <c r="RSZ91" s="318"/>
      <c r="RTA91" s="318"/>
      <c r="RTB91" s="318"/>
      <c r="RTC91" s="318"/>
      <c r="RTD91" s="318"/>
      <c r="RTE91" s="318"/>
      <c r="RTF91" s="318"/>
      <c r="RTG91" s="318"/>
      <c r="RTH91" s="318"/>
      <c r="RTI91" s="318"/>
      <c r="RTJ91" s="318"/>
      <c r="RTK91" s="318"/>
      <c r="RTL91" s="318"/>
      <c r="RTM91" s="318"/>
      <c r="RTN91" s="318"/>
      <c r="RTO91" s="318"/>
      <c r="RTP91" s="318"/>
      <c r="RTQ91" s="318"/>
      <c r="RTR91" s="318"/>
      <c r="RTS91" s="318"/>
      <c r="RTT91" s="318"/>
      <c r="RTU91" s="318"/>
      <c r="RTV91" s="318"/>
      <c r="RTW91" s="318"/>
      <c r="RTX91" s="318"/>
      <c r="RTY91" s="318"/>
      <c r="RTZ91" s="318"/>
      <c r="RUA91" s="318"/>
      <c r="RUB91" s="318"/>
      <c r="RUC91" s="318"/>
      <c r="RUD91" s="318"/>
      <c r="RUE91" s="318"/>
      <c r="RUF91" s="318"/>
      <c r="RUG91" s="318"/>
      <c r="RUH91" s="318"/>
      <c r="RUI91" s="318"/>
      <c r="RUJ91" s="318"/>
      <c r="RUK91" s="318"/>
      <c r="RUL91" s="318"/>
      <c r="RUM91" s="318"/>
      <c r="RUN91" s="318"/>
      <c r="RUO91" s="318"/>
      <c r="RUP91" s="318"/>
      <c r="RUQ91" s="318"/>
      <c r="RUR91" s="318"/>
      <c r="RUS91" s="318"/>
      <c r="RUT91" s="318"/>
      <c r="RUU91" s="318"/>
      <c r="RUV91" s="318"/>
      <c r="RUW91" s="318"/>
      <c r="RUX91" s="318"/>
      <c r="RUY91" s="318"/>
      <c r="RUZ91" s="318"/>
      <c r="RVA91" s="318"/>
      <c r="RVB91" s="318"/>
      <c r="RVC91" s="318"/>
      <c r="RVD91" s="318"/>
      <c r="RVE91" s="318"/>
      <c r="RVF91" s="318"/>
      <c r="RVG91" s="318"/>
      <c r="RVH91" s="318"/>
      <c r="RVI91" s="318"/>
      <c r="RVJ91" s="318"/>
      <c r="RVK91" s="318"/>
      <c r="RVL91" s="318"/>
      <c r="RVM91" s="318"/>
      <c r="RVN91" s="318"/>
      <c r="RVO91" s="318"/>
      <c r="RVP91" s="318"/>
      <c r="RVQ91" s="318"/>
      <c r="RVR91" s="318"/>
      <c r="RVS91" s="318"/>
      <c r="RVT91" s="318"/>
      <c r="RVU91" s="318"/>
      <c r="RVV91" s="318"/>
      <c r="RVW91" s="318"/>
      <c r="RVX91" s="318"/>
      <c r="RVY91" s="318"/>
      <c r="RVZ91" s="318"/>
      <c r="RWA91" s="318"/>
      <c r="RWB91" s="318"/>
      <c r="RWC91" s="318"/>
      <c r="RWD91" s="318"/>
      <c r="RWE91" s="318"/>
      <c r="RWF91" s="318"/>
      <c r="RWG91" s="318"/>
      <c r="RWH91" s="318"/>
      <c r="RWI91" s="318"/>
      <c r="RWJ91" s="318"/>
      <c r="RWK91" s="318"/>
      <c r="RWL91" s="318"/>
      <c r="RWM91" s="318"/>
      <c r="RWN91" s="318"/>
      <c r="RWO91" s="318"/>
      <c r="RWP91" s="318"/>
      <c r="RWQ91" s="318"/>
      <c r="RWR91" s="318"/>
      <c r="RWS91" s="318"/>
      <c r="RWT91" s="318"/>
      <c r="RWU91" s="318"/>
      <c r="RWV91" s="318"/>
      <c r="RWW91" s="318"/>
      <c r="RWX91" s="318"/>
      <c r="RWY91" s="318"/>
      <c r="RWZ91" s="318"/>
      <c r="RXA91" s="318"/>
      <c r="RXB91" s="318"/>
      <c r="RXC91" s="318"/>
      <c r="RXD91" s="318"/>
      <c r="RXE91" s="318"/>
      <c r="RXF91" s="318"/>
      <c r="RXG91" s="318"/>
      <c r="RXH91" s="318"/>
      <c r="RXI91" s="318"/>
      <c r="RXJ91" s="318"/>
      <c r="RXK91" s="318"/>
      <c r="RXL91" s="318"/>
      <c r="RXM91" s="318"/>
      <c r="RXN91" s="318"/>
      <c r="RXO91" s="318"/>
      <c r="RXP91" s="318"/>
      <c r="RXQ91" s="318"/>
      <c r="RXR91" s="318"/>
      <c r="RXS91" s="318"/>
      <c r="RXT91" s="318"/>
      <c r="RXU91" s="318"/>
      <c r="RXV91" s="318"/>
      <c r="RXW91" s="318"/>
      <c r="RXX91" s="318"/>
      <c r="RXY91" s="318"/>
      <c r="RXZ91" s="318"/>
      <c r="RYA91" s="318"/>
      <c r="RYB91" s="318"/>
      <c r="RYC91" s="318"/>
      <c r="RYD91" s="318"/>
      <c r="RYE91" s="318"/>
      <c r="RYF91" s="318"/>
      <c r="RYG91" s="318"/>
      <c r="RYH91" s="318"/>
      <c r="RYI91" s="318"/>
      <c r="RYJ91" s="318"/>
      <c r="RYK91" s="318"/>
      <c r="RYL91" s="318"/>
      <c r="RYM91" s="318"/>
      <c r="RYN91" s="318"/>
      <c r="RYO91" s="318"/>
      <c r="RYP91" s="318"/>
      <c r="RYQ91" s="318"/>
      <c r="RYR91" s="318"/>
      <c r="RYS91" s="318"/>
      <c r="RYT91" s="318"/>
      <c r="RYU91" s="318"/>
      <c r="RYV91" s="318"/>
      <c r="RYW91" s="318"/>
      <c r="RYX91" s="318"/>
      <c r="RYY91" s="318"/>
      <c r="RYZ91" s="318"/>
      <c r="RZA91" s="318"/>
      <c r="RZB91" s="318"/>
      <c r="RZC91" s="318"/>
      <c r="RZD91" s="318"/>
      <c r="RZE91" s="318"/>
      <c r="RZF91" s="318"/>
      <c r="RZG91" s="318"/>
      <c r="RZH91" s="318"/>
      <c r="RZI91" s="318"/>
      <c r="RZJ91" s="318"/>
      <c r="RZK91" s="318"/>
      <c r="RZL91" s="318"/>
      <c r="RZM91" s="318"/>
      <c r="RZN91" s="318"/>
      <c r="RZO91" s="318"/>
      <c r="RZP91" s="318"/>
      <c r="RZQ91" s="318"/>
      <c r="RZR91" s="318"/>
      <c r="RZS91" s="318"/>
      <c r="RZT91" s="318"/>
      <c r="RZU91" s="318"/>
      <c r="RZV91" s="318"/>
      <c r="RZW91" s="318"/>
      <c r="RZX91" s="318"/>
      <c r="RZY91" s="318"/>
      <c r="RZZ91" s="318"/>
      <c r="SAA91" s="318"/>
      <c r="SAB91" s="318"/>
      <c r="SAC91" s="318"/>
      <c r="SAD91" s="318"/>
      <c r="SAE91" s="318"/>
      <c r="SAF91" s="318"/>
      <c r="SAG91" s="318"/>
      <c r="SAH91" s="318"/>
      <c r="SAI91" s="318"/>
      <c r="SAJ91" s="318"/>
      <c r="SAK91" s="318"/>
      <c r="SAL91" s="318"/>
      <c r="SAM91" s="318"/>
      <c r="SAN91" s="318"/>
      <c r="SAO91" s="318"/>
      <c r="SAP91" s="318"/>
      <c r="SAQ91" s="318"/>
      <c r="SAR91" s="318"/>
      <c r="SAS91" s="318"/>
      <c r="SAT91" s="318"/>
      <c r="SAU91" s="318"/>
      <c r="SAV91" s="318"/>
      <c r="SAW91" s="318"/>
      <c r="SAX91" s="318"/>
      <c r="SAY91" s="318"/>
      <c r="SAZ91" s="318"/>
      <c r="SBA91" s="318"/>
      <c r="SBB91" s="318"/>
      <c r="SBC91" s="318"/>
      <c r="SBD91" s="318"/>
      <c r="SBE91" s="318"/>
      <c r="SBF91" s="318"/>
      <c r="SBG91" s="318"/>
      <c r="SBH91" s="318"/>
      <c r="SBI91" s="318"/>
      <c r="SBJ91" s="318"/>
      <c r="SBK91" s="318"/>
      <c r="SBL91" s="318"/>
      <c r="SBM91" s="318"/>
      <c r="SBN91" s="318"/>
      <c r="SBO91" s="318"/>
      <c r="SBP91" s="318"/>
      <c r="SBQ91" s="318"/>
      <c r="SBR91" s="318"/>
      <c r="SBS91" s="318"/>
      <c r="SBT91" s="318"/>
      <c r="SBU91" s="318"/>
      <c r="SBV91" s="318"/>
      <c r="SBW91" s="318"/>
      <c r="SBX91" s="318"/>
      <c r="SBY91" s="318"/>
      <c r="SBZ91" s="318"/>
      <c r="SCA91" s="318"/>
      <c r="SCB91" s="318"/>
      <c r="SCC91" s="318"/>
      <c r="SCD91" s="318"/>
      <c r="SCE91" s="318"/>
      <c r="SCF91" s="318"/>
      <c r="SCG91" s="318"/>
      <c r="SCH91" s="318"/>
      <c r="SCI91" s="318"/>
      <c r="SCJ91" s="318"/>
      <c r="SCK91" s="318"/>
      <c r="SCL91" s="318"/>
      <c r="SCM91" s="318"/>
      <c r="SCN91" s="318"/>
      <c r="SCO91" s="318"/>
      <c r="SCP91" s="318"/>
      <c r="SCQ91" s="318"/>
      <c r="SCR91" s="318"/>
      <c r="SCS91" s="318"/>
      <c r="SCT91" s="318"/>
      <c r="SCU91" s="318"/>
      <c r="SCV91" s="318"/>
      <c r="SCW91" s="318"/>
      <c r="SCX91" s="318"/>
      <c r="SCY91" s="318"/>
      <c r="SCZ91" s="318"/>
      <c r="SDA91" s="318"/>
      <c r="SDB91" s="318"/>
      <c r="SDC91" s="318"/>
      <c r="SDD91" s="318"/>
      <c r="SDE91" s="318"/>
      <c r="SDF91" s="318"/>
      <c r="SDG91" s="318"/>
      <c r="SDH91" s="318"/>
      <c r="SDI91" s="318"/>
      <c r="SDJ91" s="318"/>
      <c r="SDK91" s="318"/>
      <c r="SDL91" s="318"/>
      <c r="SDM91" s="318"/>
      <c r="SDN91" s="318"/>
      <c r="SDO91" s="318"/>
      <c r="SDP91" s="318"/>
      <c r="SDQ91" s="318"/>
      <c r="SDR91" s="318"/>
      <c r="SDS91" s="318"/>
      <c r="SDT91" s="318"/>
      <c r="SDU91" s="318"/>
      <c r="SDV91" s="318"/>
      <c r="SDW91" s="318"/>
      <c r="SDX91" s="318"/>
      <c r="SDY91" s="318"/>
      <c r="SDZ91" s="318"/>
      <c r="SEA91" s="318"/>
      <c r="SEB91" s="318"/>
      <c r="SEC91" s="318"/>
      <c r="SED91" s="318"/>
      <c r="SEE91" s="318"/>
      <c r="SEF91" s="318"/>
      <c r="SEG91" s="318"/>
      <c r="SEH91" s="318"/>
      <c r="SEI91" s="318"/>
      <c r="SEJ91" s="318"/>
      <c r="SEK91" s="318"/>
      <c r="SEL91" s="318"/>
      <c r="SEM91" s="318"/>
      <c r="SEN91" s="318"/>
      <c r="SEO91" s="318"/>
      <c r="SEP91" s="318"/>
      <c r="SEQ91" s="318"/>
      <c r="SER91" s="318"/>
      <c r="SES91" s="318"/>
      <c r="SET91" s="318"/>
      <c r="SEU91" s="318"/>
      <c r="SEV91" s="318"/>
      <c r="SEW91" s="318"/>
      <c r="SEX91" s="318"/>
      <c r="SEY91" s="318"/>
      <c r="SEZ91" s="318"/>
      <c r="SFA91" s="318"/>
      <c r="SFB91" s="318"/>
      <c r="SFC91" s="318"/>
      <c r="SFD91" s="318"/>
      <c r="SFE91" s="318"/>
      <c r="SFF91" s="318"/>
      <c r="SFG91" s="318"/>
      <c r="SFH91" s="318"/>
      <c r="SFI91" s="318"/>
      <c r="SFJ91" s="318"/>
      <c r="SFK91" s="318"/>
      <c r="SFL91" s="318"/>
      <c r="SFM91" s="318"/>
      <c r="SFN91" s="318"/>
      <c r="SFO91" s="318"/>
      <c r="SFP91" s="318"/>
      <c r="SFQ91" s="318"/>
      <c r="SFR91" s="318"/>
      <c r="SFS91" s="318"/>
      <c r="SFT91" s="318"/>
      <c r="SFU91" s="318"/>
      <c r="SFV91" s="318"/>
      <c r="SFW91" s="318"/>
      <c r="SFX91" s="318"/>
      <c r="SFY91" s="318"/>
      <c r="SFZ91" s="318"/>
      <c r="SGA91" s="318"/>
      <c r="SGB91" s="318"/>
      <c r="SGC91" s="318"/>
      <c r="SGD91" s="318"/>
      <c r="SGE91" s="318"/>
      <c r="SGF91" s="318"/>
      <c r="SGG91" s="318"/>
      <c r="SGH91" s="318"/>
      <c r="SGI91" s="318"/>
      <c r="SGJ91" s="318"/>
      <c r="SGK91" s="318"/>
      <c r="SGL91" s="318"/>
      <c r="SGM91" s="318"/>
      <c r="SGN91" s="318"/>
      <c r="SGO91" s="318"/>
      <c r="SGP91" s="318"/>
      <c r="SGQ91" s="318"/>
      <c r="SGR91" s="318"/>
      <c r="SGS91" s="318"/>
      <c r="SGT91" s="318"/>
      <c r="SGU91" s="318"/>
      <c r="SGV91" s="318"/>
      <c r="SGW91" s="318"/>
      <c r="SGX91" s="318"/>
      <c r="SGY91" s="318"/>
      <c r="SGZ91" s="318"/>
      <c r="SHA91" s="318"/>
      <c r="SHB91" s="318"/>
      <c r="SHC91" s="318"/>
      <c r="SHD91" s="318"/>
      <c r="SHE91" s="318"/>
      <c r="SHF91" s="318"/>
      <c r="SHG91" s="318"/>
      <c r="SHH91" s="318"/>
      <c r="SHI91" s="318"/>
      <c r="SHJ91" s="318"/>
      <c r="SHK91" s="318"/>
      <c r="SHL91" s="318"/>
      <c r="SHM91" s="318"/>
      <c r="SHN91" s="318"/>
      <c r="SHO91" s="318"/>
      <c r="SHP91" s="318"/>
      <c r="SHQ91" s="318"/>
      <c r="SHR91" s="318"/>
      <c r="SHS91" s="318"/>
      <c r="SHT91" s="318"/>
      <c r="SHU91" s="318"/>
      <c r="SHV91" s="318"/>
      <c r="SHW91" s="318"/>
      <c r="SHX91" s="318"/>
      <c r="SHY91" s="318"/>
      <c r="SHZ91" s="318"/>
      <c r="SIA91" s="318"/>
      <c r="SIB91" s="318"/>
      <c r="SIC91" s="318"/>
      <c r="SID91" s="318"/>
      <c r="SIE91" s="318"/>
      <c r="SIF91" s="318"/>
      <c r="SIG91" s="318"/>
      <c r="SIH91" s="318"/>
      <c r="SII91" s="318"/>
      <c r="SIJ91" s="318"/>
      <c r="SIK91" s="318"/>
      <c r="SIL91" s="318"/>
      <c r="SIM91" s="318"/>
      <c r="SIN91" s="318"/>
      <c r="SIO91" s="318"/>
      <c r="SIP91" s="318"/>
      <c r="SIQ91" s="318"/>
      <c r="SIR91" s="318"/>
      <c r="SIS91" s="318"/>
      <c r="SIT91" s="318"/>
      <c r="SIU91" s="318"/>
      <c r="SIV91" s="318"/>
      <c r="SIW91" s="318"/>
      <c r="SIX91" s="318"/>
      <c r="SIY91" s="318"/>
      <c r="SIZ91" s="318"/>
      <c r="SJA91" s="318"/>
      <c r="SJB91" s="318"/>
      <c r="SJC91" s="318"/>
      <c r="SJD91" s="318"/>
      <c r="SJE91" s="318"/>
      <c r="SJF91" s="318"/>
      <c r="SJG91" s="318"/>
      <c r="SJH91" s="318"/>
      <c r="SJI91" s="318"/>
      <c r="SJJ91" s="318"/>
      <c r="SJK91" s="318"/>
      <c r="SJL91" s="318"/>
      <c r="SJM91" s="318"/>
      <c r="SJN91" s="318"/>
      <c r="SJO91" s="318"/>
      <c r="SJP91" s="318"/>
      <c r="SJQ91" s="318"/>
      <c r="SJR91" s="318"/>
      <c r="SJS91" s="318"/>
      <c r="SJT91" s="318"/>
      <c r="SJU91" s="318"/>
      <c r="SJV91" s="318"/>
      <c r="SJW91" s="318"/>
      <c r="SJX91" s="318"/>
      <c r="SJY91" s="318"/>
      <c r="SJZ91" s="318"/>
      <c r="SKA91" s="318"/>
      <c r="SKB91" s="318"/>
      <c r="SKC91" s="318"/>
      <c r="SKD91" s="318"/>
      <c r="SKE91" s="318"/>
      <c r="SKF91" s="318"/>
      <c r="SKG91" s="318"/>
      <c r="SKH91" s="318"/>
      <c r="SKI91" s="318"/>
      <c r="SKJ91" s="318"/>
      <c r="SKK91" s="318"/>
      <c r="SKL91" s="318"/>
      <c r="SKM91" s="318"/>
      <c r="SKN91" s="318"/>
      <c r="SKO91" s="318"/>
      <c r="SKP91" s="318"/>
      <c r="SKQ91" s="318"/>
      <c r="SKR91" s="318"/>
      <c r="SKS91" s="318"/>
      <c r="SKT91" s="318"/>
      <c r="SKU91" s="318"/>
      <c r="SKV91" s="318"/>
      <c r="SKW91" s="318"/>
      <c r="SKX91" s="318"/>
      <c r="SKY91" s="318"/>
      <c r="SKZ91" s="318"/>
      <c r="SLA91" s="318"/>
      <c r="SLB91" s="318"/>
      <c r="SLC91" s="318"/>
      <c r="SLD91" s="318"/>
      <c r="SLE91" s="318"/>
      <c r="SLF91" s="318"/>
      <c r="SLG91" s="318"/>
      <c r="SLH91" s="318"/>
      <c r="SLI91" s="318"/>
      <c r="SLJ91" s="318"/>
      <c r="SLK91" s="318"/>
      <c r="SLL91" s="318"/>
      <c r="SLM91" s="318"/>
      <c r="SLN91" s="318"/>
      <c r="SLO91" s="318"/>
      <c r="SLP91" s="318"/>
      <c r="SLQ91" s="318"/>
      <c r="SLR91" s="318"/>
      <c r="SLS91" s="318"/>
      <c r="SLT91" s="318"/>
      <c r="SLU91" s="318"/>
      <c r="SLV91" s="318"/>
      <c r="SLW91" s="318"/>
      <c r="SLX91" s="318"/>
      <c r="SLY91" s="318"/>
      <c r="SLZ91" s="318"/>
      <c r="SMA91" s="318"/>
      <c r="SMB91" s="318"/>
      <c r="SMC91" s="318"/>
      <c r="SMD91" s="318"/>
      <c r="SME91" s="318"/>
      <c r="SMF91" s="318"/>
      <c r="SMG91" s="318"/>
      <c r="SMH91" s="318"/>
      <c r="SMI91" s="318"/>
      <c r="SMJ91" s="318"/>
      <c r="SMK91" s="318"/>
      <c r="SML91" s="318"/>
      <c r="SMM91" s="318"/>
      <c r="SMN91" s="318"/>
      <c r="SMO91" s="318"/>
      <c r="SMP91" s="318"/>
      <c r="SMQ91" s="318"/>
      <c r="SMR91" s="318"/>
      <c r="SMS91" s="318"/>
      <c r="SMT91" s="318"/>
      <c r="SMU91" s="318"/>
      <c r="SMV91" s="318"/>
      <c r="SMW91" s="318"/>
      <c r="SMX91" s="318"/>
      <c r="SMY91" s="318"/>
      <c r="SMZ91" s="318"/>
      <c r="SNA91" s="318"/>
      <c r="SNB91" s="318"/>
      <c r="SNC91" s="318"/>
      <c r="SND91" s="318"/>
      <c r="SNE91" s="318"/>
      <c r="SNF91" s="318"/>
      <c r="SNG91" s="318"/>
      <c r="SNH91" s="318"/>
      <c r="SNI91" s="318"/>
      <c r="SNJ91" s="318"/>
      <c r="SNK91" s="318"/>
      <c r="SNL91" s="318"/>
      <c r="SNM91" s="318"/>
      <c r="SNN91" s="318"/>
      <c r="SNO91" s="318"/>
      <c r="SNP91" s="318"/>
      <c r="SNQ91" s="318"/>
      <c r="SNR91" s="318"/>
      <c r="SNS91" s="318"/>
      <c r="SNT91" s="318"/>
      <c r="SNU91" s="318"/>
      <c r="SNV91" s="318"/>
      <c r="SNW91" s="318"/>
      <c r="SNX91" s="318"/>
      <c r="SNY91" s="318"/>
      <c r="SNZ91" s="318"/>
      <c r="SOA91" s="318"/>
      <c r="SOB91" s="318"/>
      <c r="SOC91" s="318"/>
      <c r="SOD91" s="318"/>
      <c r="SOE91" s="318"/>
      <c r="SOF91" s="318"/>
      <c r="SOG91" s="318"/>
      <c r="SOH91" s="318"/>
      <c r="SOI91" s="318"/>
      <c r="SOJ91" s="318"/>
      <c r="SOK91" s="318"/>
      <c r="SOL91" s="318"/>
      <c r="SOM91" s="318"/>
      <c r="SON91" s="318"/>
      <c r="SOO91" s="318"/>
      <c r="SOP91" s="318"/>
      <c r="SOQ91" s="318"/>
      <c r="SOR91" s="318"/>
      <c r="SOS91" s="318"/>
      <c r="SOT91" s="318"/>
      <c r="SOU91" s="318"/>
      <c r="SOV91" s="318"/>
      <c r="SOW91" s="318"/>
      <c r="SOX91" s="318"/>
      <c r="SOY91" s="318"/>
      <c r="SOZ91" s="318"/>
      <c r="SPA91" s="318"/>
      <c r="SPB91" s="318"/>
      <c r="SPC91" s="318"/>
      <c r="SPD91" s="318"/>
      <c r="SPE91" s="318"/>
      <c r="SPF91" s="318"/>
      <c r="SPG91" s="318"/>
      <c r="SPH91" s="318"/>
      <c r="SPI91" s="318"/>
      <c r="SPJ91" s="318"/>
      <c r="SPK91" s="318"/>
      <c r="SPL91" s="318"/>
      <c r="SPM91" s="318"/>
      <c r="SPN91" s="318"/>
      <c r="SPO91" s="318"/>
      <c r="SPP91" s="318"/>
      <c r="SPQ91" s="318"/>
      <c r="SPR91" s="318"/>
      <c r="SPS91" s="318"/>
      <c r="SPT91" s="318"/>
      <c r="SPU91" s="318"/>
      <c r="SPV91" s="318"/>
      <c r="SPW91" s="318"/>
      <c r="SPX91" s="318"/>
      <c r="SPY91" s="318"/>
      <c r="SPZ91" s="318"/>
      <c r="SQA91" s="318"/>
      <c r="SQB91" s="318"/>
      <c r="SQC91" s="318"/>
      <c r="SQD91" s="318"/>
      <c r="SQE91" s="318"/>
      <c r="SQF91" s="318"/>
      <c r="SQG91" s="318"/>
      <c r="SQH91" s="318"/>
      <c r="SQI91" s="318"/>
      <c r="SQJ91" s="318"/>
      <c r="SQK91" s="318"/>
      <c r="SQL91" s="318"/>
      <c r="SQM91" s="318"/>
      <c r="SQN91" s="318"/>
      <c r="SQO91" s="318"/>
      <c r="SQP91" s="318"/>
      <c r="SQQ91" s="318"/>
      <c r="SQR91" s="318"/>
      <c r="SQS91" s="318"/>
      <c r="SQT91" s="318"/>
      <c r="SQU91" s="318"/>
      <c r="SQV91" s="318"/>
      <c r="SQW91" s="318"/>
      <c r="SQX91" s="318"/>
      <c r="SQY91" s="318"/>
      <c r="SQZ91" s="318"/>
      <c r="SRA91" s="318"/>
      <c r="SRB91" s="318"/>
      <c r="SRC91" s="318"/>
      <c r="SRD91" s="318"/>
      <c r="SRE91" s="318"/>
      <c r="SRF91" s="318"/>
      <c r="SRG91" s="318"/>
      <c r="SRH91" s="318"/>
      <c r="SRI91" s="318"/>
      <c r="SRJ91" s="318"/>
      <c r="SRK91" s="318"/>
      <c r="SRL91" s="318"/>
      <c r="SRM91" s="318"/>
      <c r="SRN91" s="318"/>
      <c r="SRO91" s="318"/>
      <c r="SRP91" s="318"/>
      <c r="SRQ91" s="318"/>
      <c r="SRR91" s="318"/>
      <c r="SRS91" s="318"/>
      <c r="SRT91" s="318"/>
      <c r="SRU91" s="318"/>
      <c r="SRV91" s="318"/>
      <c r="SRW91" s="318"/>
      <c r="SRX91" s="318"/>
      <c r="SRY91" s="318"/>
      <c r="SRZ91" s="318"/>
      <c r="SSA91" s="318"/>
      <c r="SSB91" s="318"/>
      <c r="SSC91" s="318"/>
      <c r="SSD91" s="318"/>
      <c r="SSE91" s="318"/>
      <c r="SSF91" s="318"/>
      <c r="SSG91" s="318"/>
      <c r="SSH91" s="318"/>
      <c r="SSI91" s="318"/>
      <c r="SSJ91" s="318"/>
      <c r="SSK91" s="318"/>
      <c r="SSL91" s="318"/>
      <c r="SSM91" s="318"/>
      <c r="SSN91" s="318"/>
      <c r="SSO91" s="318"/>
      <c r="SSP91" s="318"/>
      <c r="SSQ91" s="318"/>
      <c r="SSR91" s="318"/>
      <c r="SSS91" s="318"/>
      <c r="SST91" s="318"/>
      <c r="SSU91" s="318"/>
      <c r="SSV91" s="318"/>
      <c r="SSW91" s="318"/>
      <c r="SSX91" s="318"/>
      <c r="SSY91" s="318"/>
      <c r="SSZ91" s="318"/>
      <c r="STA91" s="318"/>
      <c r="STB91" s="318"/>
      <c r="STC91" s="318"/>
      <c r="STD91" s="318"/>
      <c r="STE91" s="318"/>
      <c r="STF91" s="318"/>
      <c r="STG91" s="318"/>
      <c r="STH91" s="318"/>
      <c r="STI91" s="318"/>
      <c r="STJ91" s="318"/>
      <c r="STK91" s="318"/>
      <c r="STL91" s="318"/>
      <c r="STM91" s="318"/>
      <c r="STN91" s="318"/>
      <c r="STO91" s="318"/>
      <c r="STP91" s="318"/>
      <c r="STQ91" s="318"/>
      <c r="STR91" s="318"/>
      <c r="STS91" s="318"/>
      <c r="STT91" s="318"/>
      <c r="STU91" s="318"/>
      <c r="STV91" s="318"/>
      <c r="STW91" s="318"/>
      <c r="STX91" s="318"/>
      <c r="STY91" s="318"/>
      <c r="STZ91" s="318"/>
      <c r="SUA91" s="318"/>
      <c r="SUB91" s="318"/>
      <c r="SUC91" s="318"/>
      <c r="SUD91" s="318"/>
      <c r="SUE91" s="318"/>
      <c r="SUF91" s="318"/>
      <c r="SUG91" s="318"/>
      <c r="SUH91" s="318"/>
      <c r="SUI91" s="318"/>
      <c r="SUJ91" s="318"/>
      <c r="SUK91" s="318"/>
      <c r="SUL91" s="318"/>
      <c r="SUM91" s="318"/>
      <c r="SUN91" s="318"/>
      <c r="SUO91" s="318"/>
      <c r="SUP91" s="318"/>
      <c r="SUQ91" s="318"/>
      <c r="SUR91" s="318"/>
      <c r="SUS91" s="318"/>
      <c r="SUT91" s="318"/>
      <c r="SUU91" s="318"/>
      <c r="SUV91" s="318"/>
      <c r="SUW91" s="318"/>
      <c r="SUX91" s="318"/>
      <c r="SUY91" s="318"/>
      <c r="SUZ91" s="318"/>
      <c r="SVA91" s="318"/>
      <c r="SVB91" s="318"/>
      <c r="SVC91" s="318"/>
      <c r="SVD91" s="318"/>
      <c r="SVE91" s="318"/>
      <c r="SVF91" s="318"/>
      <c r="SVG91" s="318"/>
      <c r="SVH91" s="318"/>
      <c r="SVI91" s="318"/>
      <c r="SVJ91" s="318"/>
      <c r="SVK91" s="318"/>
      <c r="SVL91" s="318"/>
      <c r="SVM91" s="318"/>
      <c r="SVN91" s="318"/>
      <c r="SVO91" s="318"/>
      <c r="SVP91" s="318"/>
      <c r="SVQ91" s="318"/>
      <c r="SVR91" s="318"/>
      <c r="SVS91" s="318"/>
      <c r="SVT91" s="318"/>
      <c r="SVU91" s="318"/>
      <c r="SVV91" s="318"/>
      <c r="SVW91" s="318"/>
      <c r="SVX91" s="318"/>
      <c r="SVY91" s="318"/>
      <c r="SVZ91" s="318"/>
      <c r="SWA91" s="318"/>
      <c r="SWB91" s="318"/>
      <c r="SWC91" s="318"/>
      <c r="SWD91" s="318"/>
      <c r="SWE91" s="318"/>
      <c r="SWF91" s="318"/>
      <c r="SWG91" s="318"/>
      <c r="SWH91" s="318"/>
      <c r="SWI91" s="318"/>
      <c r="SWJ91" s="318"/>
      <c r="SWK91" s="318"/>
      <c r="SWL91" s="318"/>
      <c r="SWM91" s="318"/>
      <c r="SWN91" s="318"/>
      <c r="SWO91" s="318"/>
      <c r="SWP91" s="318"/>
      <c r="SWQ91" s="318"/>
      <c r="SWR91" s="318"/>
      <c r="SWS91" s="318"/>
      <c r="SWT91" s="318"/>
      <c r="SWU91" s="318"/>
      <c r="SWV91" s="318"/>
      <c r="SWW91" s="318"/>
      <c r="SWX91" s="318"/>
      <c r="SWY91" s="318"/>
      <c r="SWZ91" s="318"/>
      <c r="SXA91" s="318"/>
      <c r="SXB91" s="318"/>
      <c r="SXC91" s="318"/>
      <c r="SXD91" s="318"/>
      <c r="SXE91" s="318"/>
      <c r="SXF91" s="318"/>
      <c r="SXG91" s="318"/>
      <c r="SXH91" s="318"/>
      <c r="SXI91" s="318"/>
      <c r="SXJ91" s="318"/>
      <c r="SXK91" s="318"/>
      <c r="SXL91" s="318"/>
      <c r="SXM91" s="318"/>
      <c r="SXN91" s="318"/>
      <c r="SXO91" s="318"/>
      <c r="SXP91" s="318"/>
      <c r="SXQ91" s="318"/>
      <c r="SXR91" s="318"/>
      <c r="SXS91" s="318"/>
      <c r="SXT91" s="318"/>
      <c r="SXU91" s="318"/>
      <c r="SXV91" s="318"/>
      <c r="SXW91" s="318"/>
      <c r="SXX91" s="318"/>
      <c r="SXY91" s="318"/>
      <c r="SXZ91" s="318"/>
      <c r="SYA91" s="318"/>
      <c r="SYB91" s="318"/>
      <c r="SYC91" s="318"/>
      <c r="SYD91" s="318"/>
      <c r="SYE91" s="318"/>
      <c r="SYF91" s="318"/>
      <c r="SYG91" s="318"/>
      <c r="SYH91" s="318"/>
      <c r="SYI91" s="318"/>
      <c r="SYJ91" s="318"/>
      <c r="SYK91" s="318"/>
      <c r="SYL91" s="318"/>
      <c r="SYM91" s="318"/>
      <c r="SYN91" s="318"/>
      <c r="SYO91" s="318"/>
      <c r="SYP91" s="318"/>
      <c r="SYQ91" s="318"/>
      <c r="SYR91" s="318"/>
      <c r="SYS91" s="318"/>
      <c r="SYT91" s="318"/>
      <c r="SYU91" s="318"/>
      <c r="SYV91" s="318"/>
      <c r="SYW91" s="318"/>
      <c r="SYX91" s="318"/>
      <c r="SYY91" s="318"/>
      <c r="SYZ91" s="318"/>
      <c r="SZA91" s="318"/>
      <c r="SZB91" s="318"/>
      <c r="SZC91" s="318"/>
      <c r="SZD91" s="318"/>
      <c r="SZE91" s="318"/>
      <c r="SZF91" s="318"/>
      <c r="SZG91" s="318"/>
      <c r="SZH91" s="318"/>
      <c r="SZI91" s="318"/>
      <c r="SZJ91" s="318"/>
      <c r="SZK91" s="318"/>
      <c r="SZL91" s="318"/>
      <c r="SZM91" s="318"/>
      <c r="SZN91" s="318"/>
      <c r="SZO91" s="318"/>
      <c r="SZP91" s="318"/>
      <c r="SZQ91" s="318"/>
      <c r="SZR91" s="318"/>
      <c r="SZS91" s="318"/>
      <c r="SZT91" s="318"/>
      <c r="SZU91" s="318"/>
      <c r="SZV91" s="318"/>
      <c r="SZW91" s="318"/>
      <c r="SZX91" s="318"/>
      <c r="SZY91" s="318"/>
      <c r="SZZ91" s="318"/>
      <c r="TAA91" s="318"/>
      <c r="TAB91" s="318"/>
      <c r="TAC91" s="318"/>
      <c r="TAD91" s="318"/>
      <c r="TAE91" s="318"/>
      <c r="TAF91" s="318"/>
      <c r="TAG91" s="318"/>
      <c r="TAH91" s="318"/>
      <c r="TAI91" s="318"/>
      <c r="TAJ91" s="318"/>
      <c r="TAK91" s="318"/>
      <c r="TAL91" s="318"/>
      <c r="TAM91" s="318"/>
      <c r="TAN91" s="318"/>
      <c r="TAO91" s="318"/>
      <c r="TAP91" s="318"/>
      <c r="TAQ91" s="318"/>
      <c r="TAR91" s="318"/>
      <c r="TAS91" s="318"/>
      <c r="TAT91" s="318"/>
      <c r="TAU91" s="318"/>
      <c r="TAV91" s="318"/>
      <c r="TAW91" s="318"/>
      <c r="TAX91" s="318"/>
      <c r="TAY91" s="318"/>
      <c r="TAZ91" s="318"/>
      <c r="TBA91" s="318"/>
      <c r="TBB91" s="318"/>
      <c r="TBC91" s="318"/>
      <c r="TBD91" s="318"/>
      <c r="TBE91" s="318"/>
      <c r="TBF91" s="318"/>
      <c r="TBG91" s="318"/>
      <c r="TBH91" s="318"/>
      <c r="TBI91" s="318"/>
      <c r="TBJ91" s="318"/>
      <c r="TBK91" s="318"/>
      <c r="TBL91" s="318"/>
      <c r="TBM91" s="318"/>
      <c r="TBN91" s="318"/>
      <c r="TBO91" s="318"/>
      <c r="TBP91" s="318"/>
      <c r="TBQ91" s="318"/>
      <c r="TBR91" s="318"/>
      <c r="TBS91" s="318"/>
      <c r="TBT91" s="318"/>
      <c r="TBU91" s="318"/>
      <c r="TBV91" s="318"/>
      <c r="TBW91" s="318"/>
      <c r="TBX91" s="318"/>
      <c r="TBY91" s="318"/>
      <c r="TBZ91" s="318"/>
      <c r="TCA91" s="318"/>
      <c r="TCB91" s="318"/>
      <c r="TCC91" s="318"/>
      <c r="TCD91" s="318"/>
      <c r="TCE91" s="318"/>
      <c r="TCF91" s="318"/>
      <c r="TCG91" s="318"/>
      <c r="TCH91" s="318"/>
      <c r="TCI91" s="318"/>
      <c r="TCJ91" s="318"/>
      <c r="TCK91" s="318"/>
      <c r="TCL91" s="318"/>
      <c r="TCM91" s="318"/>
      <c r="TCN91" s="318"/>
      <c r="TCO91" s="318"/>
      <c r="TCP91" s="318"/>
      <c r="TCQ91" s="318"/>
      <c r="TCR91" s="318"/>
      <c r="TCS91" s="318"/>
      <c r="TCT91" s="318"/>
      <c r="TCU91" s="318"/>
      <c r="TCV91" s="318"/>
      <c r="TCW91" s="318"/>
      <c r="TCX91" s="318"/>
      <c r="TCY91" s="318"/>
      <c r="TCZ91" s="318"/>
      <c r="TDA91" s="318"/>
      <c r="TDB91" s="318"/>
      <c r="TDC91" s="318"/>
      <c r="TDD91" s="318"/>
      <c r="TDE91" s="318"/>
      <c r="TDF91" s="318"/>
      <c r="TDG91" s="318"/>
      <c r="TDH91" s="318"/>
      <c r="TDI91" s="318"/>
      <c r="TDJ91" s="318"/>
      <c r="TDK91" s="318"/>
      <c r="TDL91" s="318"/>
      <c r="TDM91" s="318"/>
      <c r="TDN91" s="318"/>
      <c r="TDO91" s="318"/>
      <c r="TDP91" s="318"/>
      <c r="TDQ91" s="318"/>
      <c r="TDR91" s="318"/>
      <c r="TDS91" s="318"/>
      <c r="TDT91" s="318"/>
      <c r="TDU91" s="318"/>
      <c r="TDV91" s="318"/>
      <c r="TDW91" s="318"/>
      <c r="TDX91" s="318"/>
      <c r="TDY91" s="318"/>
      <c r="TDZ91" s="318"/>
      <c r="TEA91" s="318"/>
      <c r="TEB91" s="318"/>
      <c r="TEC91" s="318"/>
      <c r="TED91" s="318"/>
      <c r="TEE91" s="318"/>
      <c r="TEF91" s="318"/>
      <c r="TEG91" s="318"/>
      <c r="TEH91" s="318"/>
      <c r="TEI91" s="318"/>
      <c r="TEJ91" s="318"/>
      <c r="TEK91" s="318"/>
      <c r="TEL91" s="318"/>
      <c r="TEM91" s="318"/>
      <c r="TEN91" s="318"/>
      <c r="TEO91" s="318"/>
      <c r="TEP91" s="318"/>
      <c r="TEQ91" s="318"/>
      <c r="TER91" s="318"/>
      <c r="TES91" s="318"/>
      <c r="TET91" s="318"/>
      <c r="TEU91" s="318"/>
      <c r="TEV91" s="318"/>
      <c r="TEW91" s="318"/>
      <c r="TEX91" s="318"/>
      <c r="TEY91" s="318"/>
      <c r="TEZ91" s="318"/>
      <c r="TFA91" s="318"/>
      <c r="TFB91" s="318"/>
      <c r="TFC91" s="318"/>
      <c r="TFD91" s="318"/>
      <c r="TFE91" s="318"/>
      <c r="TFF91" s="318"/>
      <c r="TFG91" s="318"/>
      <c r="TFH91" s="318"/>
      <c r="TFI91" s="318"/>
      <c r="TFJ91" s="318"/>
      <c r="TFK91" s="318"/>
      <c r="TFL91" s="318"/>
      <c r="TFM91" s="318"/>
      <c r="TFN91" s="318"/>
      <c r="TFO91" s="318"/>
      <c r="TFP91" s="318"/>
      <c r="TFQ91" s="318"/>
      <c r="TFR91" s="318"/>
      <c r="TFS91" s="318"/>
      <c r="TFT91" s="318"/>
      <c r="TFU91" s="318"/>
      <c r="TFV91" s="318"/>
      <c r="TFW91" s="318"/>
      <c r="TFX91" s="318"/>
      <c r="TFY91" s="318"/>
      <c r="TFZ91" s="318"/>
      <c r="TGA91" s="318"/>
      <c r="TGB91" s="318"/>
      <c r="TGC91" s="318"/>
      <c r="TGD91" s="318"/>
      <c r="TGE91" s="318"/>
      <c r="TGF91" s="318"/>
      <c r="TGG91" s="318"/>
      <c r="TGH91" s="318"/>
      <c r="TGI91" s="318"/>
      <c r="TGJ91" s="318"/>
      <c r="TGK91" s="318"/>
      <c r="TGL91" s="318"/>
      <c r="TGM91" s="318"/>
      <c r="TGN91" s="318"/>
      <c r="TGO91" s="318"/>
      <c r="TGP91" s="318"/>
      <c r="TGQ91" s="318"/>
      <c r="TGR91" s="318"/>
      <c r="TGS91" s="318"/>
      <c r="TGT91" s="318"/>
      <c r="TGU91" s="318"/>
      <c r="TGV91" s="318"/>
      <c r="TGW91" s="318"/>
      <c r="TGX91" s="318"/>
      <c r="TGY91" s="318"/>
      <c r="TGZ91" s="318"/>
      <c r="THA91" s="318"/>
      <c r="THB91" s="318"/>
      <c r="THC91" s="318"/>
      <c r="THD91" s="318"/>
      <c r="THE91" s="318"/>
      <c r="THF91" s="318"/>
      <c r="THG91" s="318"/>
      <c r="THH91" s="318"/>
      <c r="THI91" s="318"/>
      <c r="THJ91" s="318"/>
      <c r="THK91" s="318"/>
      <c r="THL91" s="318"/>
      <c r="THM91" s="318"/>
      <c r="THN91" s="318"/>
      <c r="THO91" s="318"/>
      <c r="THP91" s="318"/>
      <c r="THQ91" s="318"/>
      <c r="THR91" s="318"/>
      <c r="THS91" s="318"/>
      <c r="THT91" s="318"/>
      <c r="THU91" s="318"/>
      <c r="THV91" s="318"/>
      <c r="THW91" s="318"/>
      <c r="THX91" s="318"/>
      <c r="THY91" s="318"/>
      <c r="THZ91" s="318"/>
      <c r="TIA91" s="318"/>
      <c r="TIB91" s="318"/>
      <c r="TIC91" s="318"/>
      <c r="TID91" s="318"/>
      <c r="TIE91" s="318"/>
      <c r="TIF91" s="318"/>
      <c r="TIG91" s="318"/>
      <c r="TIH91" s="318"/>
      <c r="TII91" s="318"/>
      <c r="TIJ91" s="318"/>
      <c r="TIK91" s="318"/>
      <c r="TIL91" s="318"/>
      <c r="TIM91" s="318"/>
      <c r="TIN91" s="318"/>
      <c r="TIO91" s="318"/>
      <c r="TIP91" s="318"/>
      <c r="TIQ91" s="318"/>
      <c r="TIR91" s="318"/>
      <c r="TIS91" s="318"/>
      <c r="TIT91" s="318"/>
      <c r="TIU91" s="318"/>
      <c r="TIV91" s="318"/>
      <c r="TIW91" s="318"/>
      <c r="TIX91" s="318"/>
      <c r="TIY91" s="318"/>
      <c r="TIZ91" s="318"/>
      <c r="TJA91" s="318"/>
      <c r="TJB91" s="318"/>
      <c r="TJC91" s="318"/>
      <c r="TJD91" s="318"/>
      <c r="TJE91" s="318"/>
      <c r="TJF91" s="318"/>
      <c r="TJG91" s="318"/>
      <c r="TJH91" s="318"/>
      <c r="TJI91" s="318"/>
      <c r="TJJ91" s="318"/>
      <c r="TJK91" s="318"/>
      <c r="TJL91" s="318"/>
      <c r="TJM91" s="318"/>
      <c r="TJN91" s="318"/>
      <c r="TJO91" s="318"/>
      <c r="TJP91" s="318"/>
      <c r="TJQ91" s="318"/>
      <c r="TJR91" s="318"/>
      <c r="TJS91" s="318"/>
      <c r="TJT91" s="318"/>
      <c r="TJU91" s="318"/>
      <c r="TJV91" s="318"/>
      <c r="TJW91" s="318"/>
      <c r="TJX91" s="318"/>
      <c r="TJY91" s="318"/>
      <c r="TJZ91" s="318"/>
      <c r="TKA91" s="318"/>
      <c r="TKB91" s="318"/>
      <c r="TKC91" s="318"/>
      <c r="TKD91" s="318"/>
      <c r="TKE91" s="318"/>
      <c r="TKF91" s="318"/>
      <c r="TKG91" s="318"/>
      <c r="TKH91" s="318"/>
      <c r="TKI91" s="318"/>
      <c r="TKJ91" s="318"/>
      <c r="TKK91" s="318"/>
      <c r="TKL91" s="318"/>
      <c r="TKM91" s="318"/>
      <c r="TKN91" s="318"/>
      <c r="TKO91" s="318"/>
      <c r="TKP91" s="318"/>
      <c r="TKQ91" s="318"/>
      <c r="TKR91" s="318"/>
      <c r="TKS91" s="318"/>
      <c r="TKT91" s="318"/>
      <c r="TKU91" s="318"/>
      <c r="TKV91" s="318"/>
      <c r="TKW91" s="318"/>
      <c r="TKX91" s="318"/>
      <c r="TKY91" s="318"/>
      <c r="TKZ91" s="318"/>
      <c r="TLA91" s="318"/>
      <c r="TLB91" s="318"/>
      <c r="TLC91" s="318"/>
      <c r="TLD91" s="318"/>
      <c r="TLE91" s="318"/>
      <c r="TLF91" s="318"/>
      <c r="TLG91" s="318"/>
      <c r="TLH91" s="318"/>
      <c r="TLI91" s="318"/>
      <c r="TLJ91" s="318"/>
      <c r="TLK91" s="318"/>
      <c r="TLL91" s="318"/>
      <c r="TLM91" s="318"/>
      <c r="TLN91" s="318"/>
      <c r="TLO91" s="318"/>
      <c r="TLP91" s="318"/>
      <c r="TLQ91" s="318"/>
      <c r="TLR91" s="318"/>
      <c r="TLS91" s="318"/>
      <c r="TLT91" s="318"/>
      <c r="TLU91" s="318"/>
      <c r="TLV91" s="318"/>
      <c r="TLW91" s="318"/>
      <c r="TLX91" s="318"/>
      <c r="TLY91" s="318"/>
      <c r="TLZ91" s="318"/>
      <c r="TMA91" s="318"/>
      <c r="TMB91" s="318"/>
      <c r="TMC91" s="318"/>
      <c r="TMD91" s="318"/>
      <c r="TME91" s="318"/>
      <c r="TMF91" s="318"/>
      <c r="TMG91" s="318"/>
      <c r="TMH91" s="318"/>
      <c r="TMI91" s="318"/>
      <c r="TMJ91" s="318"/>
      <c r="TMK91" s="318"/>
      <c r="TML91" s="318"/>
      <c r="TMM91" s="318"/>
      <c r="TMN91" s="318"/>
      <c r="TMO91" s="318"/>
      <c r="TMP91" s="318"/>
      <c r="TMQ91" s="318"/>
      <c r="TMR91" s="318"/>
      <c r="TMS91" s="318"/>
      <c r="TMT91" s="318"/>
      <c r="TMU91" s="318"/>
      <c r="TMV91" s="318"/>
      <c r="TMW91" s="318"/>
      <c r="TMX91" s="318"/>
      <c r="TMY91" s="318"/>
      <c r="TMZ91" s="318"/>
      <c r="TNA91" s="318"/>
      <c r="TNB91" s="318"/>
      <c r="TNC91" s="318"/>
      <c r="TND91" s="318"/>
      <c r="TNE91" s="318"/>
      <c r="TNF91" s="318"/>
      <c r="TNG91" s="318"/>
      <c r="TNH91" s="318"/>
      <c r="TNI91" s="318"/>
      <c r="TNJ91" s="318"/>
      <c r="TNK91" s="318"/>
      <c r="TNL91" s="318"/>
      <c r="TNM91" s="318"/>
      <c r="TNN91" s="318"/>
      <c r="TNO91" s="318"/>
      <c r="TNP91" s="318"/>
      <c r="TNQ91" s="318"/>
      <c r="TNR91" s="318"/>
      <c r="TNS91" s="318"/>
      <c r="TNT91" s="318"/>
      <c r="TNU91" s="318"/>
      <c r="TNV91" s="318"/>
      <c r="TNW91" s="318"/>
      <c r="TNX91" s="318"/>
      <c r="TNY91" s="318"/>
      <c r="TNZ91" s="318"/>
      <c r="TOA91" s="318"/>
      <c r="TOB91" s="318"/>
      <c r="TOC91" s="318"/>
      <c r="TOD91" s="318"/>
      <c r="TOE91" s="318"/>
      <c r="TOF91" s="318"/>
      <c r="TOG91" s="318"/>
      <c r="TOH91" s="318"/>
      <c r="TOI91" s="318"/>
      <c r="TOJ91" s="318"/>
      <c r="TOK91" s="318"/>
      <c r="TOL91" s="318"/>
      <c r="TOM91" s="318"/>
      <c r="TON91" s="318"/>
      <c r="TOO91" s="318"/>
      <c r="TOP91" s="318"/>
      <c r="TOQ91" s="318"/>
      <c r="TOR91" s="318"/>
      <c r="TOS91" s="318"/>
      <c r="TOT91" s="318"/>
      <c r="TOU91" s="318"/>
      <c r="TOV91" s="318"/>
      <c r="TOW91" s="318"/>
      <c r="TOX91" s="318"/>
      <c r="TOY91" s="318"/>
      <c r="TOZ91" s="318"/>
      <c r="TPA91" s="318"/>
      <c r="TPB91" s="318"/>
      <c r="TPC91" s="318"/>
      <c r="TPD91" s="318"/>
      <c r="TPE91" s="318"/>
      <c r="TPF91" s="318"/>
      <c r="TPG91" s="318"/>
      <c r="TPH91" s="318"/>
      <c r="TPI91" s="318"/>
      <c r="TPJ91" s="318"/>
      <c r="TPK91" s="318"/>
      <c r="TPL91" s="318"/>
      <c r="TPM91" s="318"/>
      <c r="TPN91" s="318"/>
      <c r="TPO91" s="318"/>
      <c r="TPP91" s="318"/>
      <c r="TPQ91" s="318"/>
      <c r="TPR91" s="318"/>
      <c r="TPS91" s="318"/>
      <c r="TPT91" s="318"/>
      <c r="TPU91" s="318"/>
      <c r="TPV91" s="318"/>
      <c r="TPW91" s="318"/>
      <c r="TPX91" s="318"/>
      <c r="TPY91" s="318"/>
      <c r="TPZ91" s="318"/>
      <c r="TQA91" s="318"/>
      <c r="TQB91" s="318"/>
      <c r="TQC91" s="318"/>
      <c r="TQD91" s="318"/>
      <c r="TQE91" s="318"/>
      <c r="TQF91" s="318"/>
      <c r="TQG91" s="318"/>
      <c r="TQH91" s="318"/>
      <c r="TQI91" s="318"/>
      <c r="TQJ91" s="318"/>
      <c r="TQK91" s="318"/>
      <c r="TQL91" s="318"/>
      <c r="TQM91" s="318"/>
      <c r="TQN91" s="318"/>
      <c r="TQO91" s="318"/>
      <c r="TQP91" s="318"/>
      <c r="TQQ91" s="318"/>
      <c r="TQR91" s="318"/>
      <c r="TQS91" s="318"/>
      <c r="TQT91" s="318"/>
      <c r="TQU91" s="318"/>
      <c r="TQV91" s="318"/>
      <c r="TQW91" s="318"/>
      <c r="TQX91" s="318"/>
      <c r="TQY91" s="318"/>
      <c r="TQZ91" s="318"/>
      <c r="TRA91" s="318"/>
      <c r="TRB91" s="318"/>
      <c r="TRC91" s="318"/>
      <c r="TRD91" s="318"/>
      <c r="TRE91" s="318"/>
      <c r="TRF91" s="318"/>
      <c r="TRG91" s="318"/>
      <c r="TRH91" s="318"/>
      <c r="TRI91" s="318"/>
      <c r="TRJ91" s="318"/>
      <c r="TRK91" s="318"/>
      <c r="TRL91" s="318"/>
      <c r="TRM91" s="318"/>
      <c r="TRN91" s="318"/>
      <c r="TRO91" s="318"/>
      <c r="TRP91" s="318"/>
      <c r="TRQ91" s="318"/>
      <c r="TRR91" s="318"/>
      <c r="TRS91" s="318"/>
      <c r="TRT91" s="318"/>
      <c r="TRU91" s="318"/>
      <c r="TRV91" s="318"/>
      <c r="TRW91" s="318"/>
      <c r="TRX91" s="318"/>
      <c r="TRY91" s="318"/>
      <c r="TRZ91" s="318"/>
      <c r="TSA91" s="318"/>
      <c r="TSB91" s="318"/>
      <c r="TSC91" s="318"/>
      <c r="TSD91" s="318"/>
      <c r="TSE91" s="318"/>
      <c r="TSF91" s="318"/>
      <c r="TSG91" s="318"/>
      <c r="TSH91" s="318"/>
      <c r="TSI91" s="318"/>
      <c r="TSJ91" s="318"/>
      <c r="TSK91" s="318"/>
      <c r="TSL91" s="318"/>
      <c r="TSM91" s="318"/>
      <c r="TSN91" s="318"/>
      <c r="TSO91" s="318"/>
      <c r="TSP91" s="318"/>
      <c r="TSQ91" s="318"/>
      <c r="TSR91" s="318"/>
      <c r="TSS91" s="318"/>
      <c r="TST91" s="318"/>
      <c r="TSU91" s="318"/>
      <c r="TSV91" s="318"/>
      <c r="TSW91" s="318"/>
      <c r="TSX91" s="318"/>
      <c r="TSY91" s="318"/>
      <c r="TSZ91" s="318"/>
      <c r="TTA91" s="318"/>
      <c r="TTB91" s="318"/>
      <c r="TTC91" s="318"/>
      <c r="TTD91" s="318"/>
      <c r="TTE91" s="318"/>
      <c r="TTF91" s="318"/>
      <c r="TTG91" s="318"/>
      <c r="TTH91" s="318"/>
      <c r="TTI91" s="318"/>
      <c r="TTJ91" s="318"/>
      <c r="TTK91" s="318"/>
      <c r="TTL91" s="318"/>
      <c r="TTM91" s="318"/>
      <c r="TTN91" s="318"/>
      <c r="TTO91" s="318"/>
      <c r="TTP91" s="318"/>
      <c r="TTQ91" s="318"/>
      <c r="TTR91" s="318"/>
      <c r="TTS91" s="318"/>
      <c r="TTT91" s="318"/>
      <c r="TTU91" s="318"/>
      <c r="TTV91" s="318"/>
      <c r="TTW91" s="318"/>
      <c r="TTX91" s="318"/>
      <c r="TTY91" s="318"/>
      <c r="TTZ91" s="318"/>
      <c r="TUA91" s="318"/>
      <c r="TUB91" s="318"/>
      <c r="TUC91" s="318"/>
      <c r="TUD91" s="318"/>
      <c r="TUE91" s="318"/>
      <c r="TUF91" s="318"/>
      <c r="TUG91" s="318"/>
      <c r="TUH91" s="318"/>
      <c r="TUI91" s="318"/>
      <c r="TUJ91" s="318"/>
      <c r="TUK91" s="318"/>
      <c r="TUL91" s="318"/>
      <c r="TUM91" s="318"/>
      <c r="TUN91" s="318"/>
      <c r="TUO91" s="318"/>
      <c r="TUP91" s="318"/>
      <c r="TUQ91" s="318"/>
      <c r="TUR91" s="318"/>
      <c r="TUS91" s="318"/>
      <c r="TUT91" s="318"/>
      <c r="TUU91" s="318"/>
      <c r="TUV91" s="318"/>
      <c r="TUW91" s="318"/>
      <c r="TUX91" s="318"/>
      <c r="TUY91" s="318"/>
      <c r="TUZ91" s="318"/>
      <c r="TVA91" s="318"/>
      <c r="TVB91" s="318"/>
      <c r="TVC91" s="318"/>
      <c r="TVD91" s="318"/>
      <c r="TVE91" s="318"/>
      <c r="TVF91" s="318"/>
      <c r="TVG91" s="318"/>
      <c r="TVH91" s="318"/>
      <c r="TVI91" s="318"/>
      <c r="TVJ91" s="318"/>
      <c r="TVK91" s="318"/>
      <c r="TVL91" s="318"/>
      <c r="TVM91" s="318"/>
      <c r="TVN91" s="318"/>
      <c r="TVO91" s="318"/>
      <c r="TVP91" s="318"/>
      <c r="TVQ91" s="318"/>
      <c r="TVR91" s="318"/>
      <c r="TVS91" s="318"/>
      <c r="TVT91" s="318"/>
      <c r="TVU91" s="318"/>
      <c r="TVV91" s="318"/>
      <c r="TVW91" s="318"/>
      <c r="TVX91" s="318"/>
      <c r="TVY91" s="318"/>
      <c r="TVZ91" s="318"/>
      <c r="TWA91" s="318"/>
      <c r="TWB91" s="318"/>
      <c r="TWC91" s="318"/>
      <c r="TWD91" s="318"/>
      <c r="TWE91" s="318"/>
      <c r="TWF91" s="318"/>
      <c r="TWG91" s="318"/>
      <c r="TWH91" s="318"/>
      <c r="TWI91" s="318"/>
      <c r="TWJ91" s="318"/>
      <c r="TWK91" s="318"/>
      <c r="TWL91" s="318"/>
      <c r="TWM91" s="318"/>
      <c r="TWN91" s="318"/>
      <c r="TWO91" s="318"/>
      <c r="TWP91" s="318"/>
      <c r="TWQ91" s="318"/>
      <c r="TWR91" s="318"/>
      <c r="TWS91" s="318"/>
      <c r="TWT91" s="318"/>
      <c r="TWU91" s="318"/>
      <c r="TWV91" s="318"/>
      <c r="TWW91" s="318"/>
      <c r="TWX91" s="318"/>
      <c r="TWY91" s="318"/>
      <c r="TWZ91" s="318"/>
      <c r="TXA91" s="318"/>
      <c r="TXB91" s="318"/>
      <c r="TXC91" s="318"/>
      <c r="TXD91" s="318"/>
      <c r="TXE91" s="318"/>
      <c r="TXF91" s="318"/>
      <c r="TXG91" s="318"/>
      <c r="TXH91" s="318"/>
      <c r="TXI91" s="318"/>
      <c r="TXJ91" s="318"/>
      <c r="TXK91" s="318"/>
      <c r="TXL91" s="318"/>
      <c r="TXM91" s="318"/>
      <c r="TXN91" s="318"/>
      <c r="TXO91" s="318"/>
      <c r="TXP91" s="318"/>
      <c r="TXQ91" s="318"/>
      <c r="TXR91" s="318"/>
      <c r="TXS91" s="318"/>
      <c r="TXT91" s="318"/>
      <c r="TXU91" s="318"/>
      <c r="TXV91" s="318"/>
      <c r="TXW91" s="318"/>
      <c r="TXX91" s="318"/>
      <c r="TXY91" s="318"/>
      <c r="TXZ91" s="318"/>
      <c r="TYA91" s="318"/>
      <c r="TYB91" s="318"/>
      <c r="TYC91" s="318"/>
      <c r="TYD91" s="318"/>
      <c r="TYE91" s="318"/>
      <c r="TYF91" s="318"/>
      <c r="TYG91" s="318"/>
      <c r="TYH91" s="318"/>
      <c r="TYI91" s="318"/>
      <c r="TYJ91" s="318"/>
      <c r="TYK91" s="318"/>
      <c r="TYL91" s="318"/>
      <c r="TYM91" s="318"/>
      <c r="TYN91" s="318"/>
      <c r="TYO91" s="318"/>
      <c r="TYP91" s="318"/>
      <c r="TYQ91" s="318"/>
      <c r="TYR91" s="318"/>
      <c r="TYS91" s="318"/>
      <c r="TYT91" s="318"/>
      <c r="TYU91" s="318"/>
      <c r="TYV91" s="318"/>
      <c r="TYW91" s="318"/>
      <c r="TYX91" s="318"/>
      <c r="TYY91" s="318"/>
      <c r="TYZ91" s="318"/>
      <c r="TZA91" s="318"/>
      <c r="TZB91" s="318"/>
      <c r="TZC91" s="318"/>
      <c r="TZD91" s="318"/>
      <c r="TZE91" s="318"/>
      <c r="TZF91" s="318"/>
      <c r="TZG91" s="318"/>
      <c r="TZH91" s="318"/>
      <c r="TZI91" s="318"/>
      <c r="TZJ91" s="318"/>
      <c r="TZK91" s="318"/>
      <c r="TZL91" s="318"/>
      <c r="TZM91" s="318"/>
      <c r="TZN91" s="318"/>
      <c r="TZO91" s="318"/>
      <c r="TZP91" s="318"/>
      <c r="TZQ91" s="318"/>
      <c r="TZR91" s="318"/>
      <c r="TZS91" s="318"/>
      <c r="TZT91" s="318"/>
      <c r="TZU91" s="318"/>
      <c r="TZV91" s="318"/>
      <c r="TZW91" s="318"/>
      <c r="TZX91" s="318"/>
      <c r="TZY91" s="318"/>
      <c r="TZZ91" s="318"/>
      <c r="UAA91" s="318"/>
      <c r="UAB91" s="318"/>
      <c r="UAC91" s="318"/>
      <c r="UAD91" s="318"/>
      <c r="UAE91" s="318"/>
      <c r="UAF91" s="318"/>
      <c r="UAG91" s="318"/>
      <c r="UAH91" s="318"/>
      <c r="UAI91" s="318"/>
      <c r="UAJ91" s="318"/>
      <c r="UAK91" s="318"/>
      <c r="UAL91" s="318"/>
      <c r="UAM91" s="318"/>
      <c r="UAN91" s="318"/>
      <c r="UAO91" s="318"/>
      <c r="UAP91" s="318"/>
      <c r="UAQ91" s="318"/>
      <c r="UAR91" s="318"/>
      <c r="UAS91" s="318"/>
      <c r="UAT91" s="318"/>
      <c r="UAU91" s="318"/>
      <c r="UAV91" s="318"/>
      <c r="UAW91" s="318"/>
      <c r="UAX91" s="318"/>
      <c r="UAY91" s="318"/>
      <c r="UAZ91" s="318"/>
      <c r="UBA91" s="318"/>
      <c r="UBB91" s="318"/>
      <c r="UBC91" s="318"/>
      <c r="UBD91" s="318"/>
      <c r="UBE91" s="318"/>
      <c r="UBF91" s="318"/>
      <c r="UBG91" s="318"/>
      <c r="UBH91" s="318"/>
      <c r="UBI91" s="318"/>
      <c r="UBJ91" s="318"/>
      <c r="UBK91" s="318"/>
      <c r="UBL91" s="318"/>
      <c r="UBM91" s="318"/>
      <c r="UBN91" s="318"/>
      <c r="UBO91" s="318"/>
      <c r="UBP91" s="318"/>
      <c r="UBQ91" s="318"/>
      <c r="UBR91" s="318"/>
      <c r="UBS91" s="318"/>
      <c r="UBT91" s="318"/>
      <c r="UBU91" s="318"/>
      <c r="UBV91" s="318"/>
      <c r="UBW91" s="318"/>
      <c r="UBX91" s="318"/>
      <c r="UBY91" s="318"/>
      <c r="UBZ91" s="318"/>
      <c r="UCA91" s="318"/>
      <c r="UCB91" s="318"/>
      <c r="UCC91" s="318"/>
      <c r="UCD91" s="318"/>
      <c r="UCE91" s="318"/>
      <c r="UCF91" s="318"/>
      <c r="UCG91" s="318"/>
      <c r="UCH91" s="318"/>
      <c r="UCI91" s="318"/>
      <c r="UCJ91" s="318"/>
      <c r="UCK91" s="318"/>
      <c r="UCL91" s="318"/>
      <c r="UCM91" s="318"/>
      <c r="UCN91" s="318"/>
      <c r="UCO91" s="318"/>
      <c r="UCP91" s="318"/>
      <c r="UCQ91" s="318"/>
      <c r="UCR91" s="318"/>
      <c r="UCS91" s="318"/>
      <c r="UCT91" s="318"/>
      <c r="UCU91" s="318"/>
      <c r="UCV91" s="318"/>
      <c r="UCW91" s="318"/>
      <c r="UCX91" s="318"/>
      <c r="UCY91" s="318"/>
      <c r="UCZ91" s="318"/>
      <c r="UDA91" s="318"/>
      <c r="UDB91" s="318"/>
      <c r="UDC91" s="318"/>
      <c r="UDD91" s="318"/>
      <c r="UDE91" s="318"/>
      <c r="UDF91" s="318"/>
      <c r="UDG91" s="318"/>
      <c r="UDH91" s="318"/>
      <c r="UDI91" s="318"/>
      <c r="UDJ91" s="318"/>
      <c r="UDK91" s="318"/>
      <c r="UDL91" s="318"/>
      <c r="UDM91" s="318"/>
      <c r="UDN91" s="318"/>
      <c r="UDO91" s="318"/>
      <c r="UDP91" s="318"/>
      <c r="UDQ91" s="318"/>
      <c r="UDR91" s="318"/>
      <c r="UDS91" s="318"/>
      <c r="UDT91" s="318"/>
      <c r="UDU91" s="318"/>
      <c r="UDV91" s="318"/>
      <c r="UDW91" s="318"/>
      <c r="UDX91" s="318"/>
      <c r="UDY91" s="318"/>
      <c r="UDZ91" s="318"/>
      <c r="UEA91" s="318"/>
      <c r="UEB91" s="318"/>
      <c r="UEC91" s="318"/>
      <c r="UED91" s="318"/>
      <c r="UEE91" s="318"/>
      <c r="UEF91" s="318"/>
      <c r="UEG91" s="318"/>
      <c r="UEH91" s="318"/>
      <c r="UEI91" s="318"/>
      <c r="UEJ91" s="318"/>
      <c r="UEK91" s="318"/>
      <c r="UEL91" s="318"/>
      <c r="UEM91" s="318"/>
      <c r="UEN91" s="318"/>
      <c r="UEO91" s="318"/>
      <c r="UEP91" s="318"/>
      <c r="UEQ91" s="318"/>
      <c r="UER91" s="318"/>
      <c r="UES91" s="318"/>
      <c r="UET91" s="318"/>
      <c r="UEU91" s="318"/>
      <c r="UEV91" s="318"/>
      <c r="UEW91" s="318"/>
      <c r="UEX91" s="318"/>
      <c r="UEY91" s="318"/>
      <c r="UEZ91" s="318"/>
      <c r="UFA91" s="318"/>
      <c r="UFB91" s="318"/>
      <c r="UFC91" s="318"/>
      <c r="UFD91" s="318"/>
      <c r="UFE91" s="318"/>
      <c r="UFF91" s="318"/>
      <c r="UFG91" s="318"/>
      <c r="UFH91" s="318"/>
      <c r="UFI91" s="318"/>
      <c r="UFJ91" s="318"/>
      <c r="UFK91" s="318"/>
      <c r="UFL91" s="318"/>
      <c r="UFM91" s="318"/>
      <c r="UFN91" s="318"/>
      <c r="UFO91" s="318"/>
      <c r="UFP91" s="318"/>
      <c r="UFQ91" s="318"/>
      <c r="UFR91" s="318"/>
      <c r="UFS91" s="318"/>
      <c r="UFT91" s="318"/>
      <c r="UFU91" s="318"/>
      <c r="UFV91" s="318"/>
      <c r="UFW91" s="318"/>
      <c r="UFX91" s="318"/>
      <c r="UFY91" s="318"/>
      <c r="UFZ91" s="318"/>
      <c r="UGA91" s="318"/>
      <c r="UGB91" s="318"/>
      <c r="UGC91" s="318"/>
      <c r="UGD91" s="318"/>
      <c r="UGE91" s="318"/>
      <c r="UGF91" s="318"/>
      <c r="UGG91" s="318"/>
      <c r="UGH91" s="318"/>
      <c r="UGI91" s="318"/>
      <c r="UGJ91" s="318"/>
      <c r="UGK91" s="318"/>
      <c r="UGL91" s="318"/>
      <c r="UGM91" s="318"/>
      <c r="UGN91" s="318"/>
      <c r="UGO91" s="318"/>
      <c r="UGP91" s="318"/>
      <c r="UGQ91" s="318"/>
      <c r="UGR91" s="318"/>
      <c r="UGS91" s="318"/>
      <c r="UGT91" s="318"/>
      <c r="UGU91" s="318"/>
      <c r="UGV91" s="318"/>
      <c r="UGW91" s="318"/>
      <c r="UGX91" s="318"/>
      <c r="UGY91" s="318"/>
      <c r="UGZ91" s="318"/>
      <c r="UHA91" s="318"/>
      <c r="UHB91" s="318"/>
      <c r="UHC91" s="318"/>
      <c r="UHD91" s="318"/>
      <c r="UHE91" s="318"/>
      <c r="UHF91" s="318"/>
      <c r="UHG91" s="318"/>
      <c r="UHH91" s="318"/>
      <c r="UHI91" s="318"/>
      <c r="UHJ91" s="318"/>
      <c r="UHK91" s="318"/>
      <c r="UHL91" s="318"/>
      <c r="UHM91" s="318"/>
      <c r="UHN91" s="318"/>
      <c r="UHO91" s="318"/>
      <c r="UHP91" s="318"/>
      <c r="UHQ91" s="318"/>
      <c r="UHR91" s="318"/>
      <c r="UHS91" s="318"/>
      <c r="UHT91" s="318"/>
      <c r="UHU91" s="318"/>
      <c r="UHV91" s="318"/>
      <c r="UHW91" s="318"/>
      <c r="UHX91" s="318"/>
      <c r="UHY91" s="318"/>
      <c r="UHZ91" s="318"/>
      <c r="UIA91" s="318"/>
      <c r="UIB91" s="318"/>
      <c r="UIC91" s="318"/>
      <c r="UID91" s="318"/>
      <c r="UIE91" s="318"/>
      <c r="UIF91" s="318"/>
      <c r="UIG91" s="318"/>
      <c r="UIH91" s="318"/>
      <c r="UII91" s="318"/>
      <c r="UIJ91" s="318"/>
      <c r="UIK91" s="318"/>
      <c r="UIL91" s="318"/>
      <c r="UIM91" s="318"/>
      <c r="UIN91" s="318"/>
      <c r="UIO91" s="318"/>
      <c r="UIP91" s="318"/>
      <c r="UIQ91" s="318"/>
      <c r="UIR91" s="318"/>
      <c r="UIS91" s="318"/>
      <c r="UIT91" s="318"/>
      <c r="UIU91" s="318"/>
      <c r="UIV91" s="318"/>
      <c r="UIW91" s="318"/>
      <c r="UIX91" s="318"/>
      <c r="UIY91" s="318"/>
      <c r="UIZ91" s="318"/>
      <c r="UJA91" s="318"/>
      <c r="UJB91" s="318"/>
      <c r="UJC91" s="318"/>
      <c r="UJD91" s="318"/>
      <c r="UJE91" s="318"/>
      <c r="UJF91" s="318"/>
      <c r="UJG91" s="318"/>
      <c r="UJH91" s="318"/>
      <c r="UJI91" s="318"/>
      <c r="UJJ91" s="318"/>
      <c r="UJK91" s="318"/>
      <c r="UJL91" s="318"/>
      <c r="UJM91" s="318"/>
      <c r="UJN91" s="318"/>
      <c r="UJO91" s="318"/>
      <c r="UJP91" s="318"/>
      <c r="UJQ91" s="318"/>
      <c r="UJR91" s="318"/>
      <c r="UJS91" s="318"/>
      <c r="UJT91" s="318"/>
      <c r="UJU91" s="318"/>
      <c r="UJV91" s="318"/>
      <c r="UJW91" s="318"/>
      <c r="UJX91" s="318"/>
      <c r="UJY91" s="318"/>
      <c r="UJZ91" s="318"/>
      <c r="UKA91" s="318"/>
      <c r="UKB91" s="318"/>
      <c r="UKC91" s="318"/>
      <c r="UKD91" s="318"/>
      <c r="UKE91" s="318"/>
      <c r="UKF91" s="318"/>
      <c r="UKG91" s="318"/>
      <c r="UKH91" s="318"/>
      <c r="UKI91" s="318"/>
      <c r="UKJ91" s="318"/>
      <c r="UKK91" s="318"/>
      <c r="UKL91" s="318"/>
      <c r="UKM91" s="318"/>
      <c r="UKN91" s="318"/>
      <c r="UKO91" s="318"/>
      <c r="UKP91" s="318"/>
      <c r="UKQ91" s="318"/>
      <c r="UKR91" s="318"/>
      <c r="UKS91" s="318"/>
      <c r="UKT91" s="318"/>
      <c r="UKU91" s="318"/>
      <c r="UKV91" s="318"/>
      <c r="UKW91" s="318"/>
      <c r="UKX91" s="318"/>
      <c r="UKY91" s="318"/>
      <c r="UKZ91" s="318"/>
      <c r="ULA91" s="318"/>
      <c r="ULB91" s="318"/>
      <c r="ULC91" s="318"/>
      <c r="ULD91" s="318"/>
      <c r="ULE91" s="318"/>
      <c r="ULF91" s="318"/>
      <c r="ULG91" s="318"/>
      <c r="ULH91" s="318"/>
      <c r="ULI91" s="318"/>
      <c r="ULJ91" s="318"/>
      <c r="ULK91" s="318"/>
      <c r="ULL91" s="318"/>
      <c r="ULM91" s="318"/>
      <c r="ULN91" s="318"/>
      <c r="ULO91" s="318"/>
      <c r="ULP91" s="318"/>
      <c r="ULQ91" s="318"/>
      <c r="ULR91" s="318"/>
      <c r="ULS91" s="318"/>
      <c r="ULT91" s="318"/>
      <c r="ULU91" s="318"/>
      <c r="ULV91" s="318"/>
      <c r="ULW91" s="318"/>
      <c r="ULX91" s="318"/>
      <c r="ULY91" s="318"/>
      <c r="ULZ91" s="318"/>
      <c r="UMA91" s="318"/>
      <c r="UMB91" s="318"/>
      <c r="UMC91" s="318"/>
      <c r="UMD91" s="318"/>
      <c r="UME91" s="318"/>
      <c r="UMF91" s="318"/>
      <c r="UMG91" s="318"/>
      <c r="UMH91" s="318"/>
      <c r="UMI91" s="318"/>
      <c r="UMJ91" s="318"/>
      <c r="UMK91" s="318"/>
      <c r="UML91" s="318"/>
      <c r="UMM91" s="318"/>
      <c r="UMN91" s="318"/>
      <c r="UMO91" s="318"/>
      <c r="UMP91" s="318"/>
      <c r="UMQ91" s="318"/>
      <c r="UMR91" s="318"/>
      <c r="UMS91" s="318"/>
      <c r="UMT91" s="318"/>
      <c r="UMU91" s="318"/>
      <c r="UMV91" s="318"/>
      <c r="UMW91" s="318"/>
      <c r="UMX91" s="318"/>
      <c r="UMY91" s="318"/>
      <c r="UMZ91" s="318"/>
      <c r="UNA91" s="318"/>
      <c r="UNB91" s="318"/>
      <c r="UNC91" s="318"/>
      <c r="UND91" s="318"/>
      <c r="UNE91" s="318"/>
      <c r="UNF91" s="318"/>
      <c r="UNG91" s="318"/>
      <c r="UNH91" s="318"/>
      <c r="UNI91" s="318"/>
      <c r="UNJ91" s="318"/>
      <c r="UNK91" s="318"/>
      <c r="UNL91" s="318"/>
      <c r="UNM91" s="318"/>
      <c r="UNN91" s="318"/>
      <c r="UNO91" s="318"/>
      <c r="UNP91" s="318"/>
      <c r="UNQ91" s="318"/>
      <c r="UNR91" s="318"/>
      <c r="UNS91" s="318"/>
      <c r="UNT91" s="318"/>
      <c r="UNU91" s="318"/>
      <c r="UNV91" s="318"/>
      <c r="UNW91" s="318"/>
      <c r="UNX91" s="318"/>
      <c r="UNY91" s="318"/>
      <c r="UNZ91" s="318"/>
      <c r="UOA91" s="318"/>
      <c r="UOB91" s="318"/>
      <c r="UOC91" s="318"/>
      <c r="UOD91" s="318"/>
      <c r="UOE91" s="318"/>
      <c r="UOF91" s="318"/>
      <c r="UOG91" s="318"/>
      <c r="UOH91" s="318"/>
      <c r="UOI91" s="318"/>
      <c r="UOJ91" s="318"/>
      <c r="UOK91" s="318"/>
      <c r="UOL91" s="318"/>
      <c r="UOM91" s="318"/>
      <c r="UON91" s="318"/>
      <c r="UOO91" s="318"/>
      <c r="UOP91" s="318"/>
      <c r="UOQ91" s="318"/>
      <c r="UOR91" s="318"/>
      <c r="UOS91" s="318"/>
      <c r="UOT91" s="318"/>
      <c r="UOU91" s="318"/>
      <c r="UOV91" s="318"/>
      <c r="UOW91" s="318"/>
      <c r="UOX91" s="318"/>
      <c r="UOY91" s="318"/>
      <c r="UOZ91" s="318"/>
      <c r="UPA91" s="318"/>
      <c r="UPB91" s="318"/>
      <c r="UPC91" s="318"/>
      <c r="UPD91" s="318"/>
      <c r="UPE91" s="318"/>
      <c r="UPF91" s="318"/>
      <c r="UPG91" s="318"/>
      <c r="UPH91" s="318"/>
      <c r="UPI91" s="318"/>
      <c r="UPJ91" s="318"/>
      <c r="UPK91" s="318"/>
      <c r="UPL91" s="318"/>
      <c r="UPM91" s="318"/>
      <c r="UPN91" s="318"/>
      <c r="UPO91" s="318"/>
      <c r="UPP91" s="318"/>
      <c r="UPQ91" s="318"/>
      <c r="UPR91" s="318"/>
      <c r="UPS91" s="318"/>
      <c r="UPT91" s="318"/>
      <c r="UPU91" s="318"/>
      <c r="UPV91" s="318"/>
      <c r="UPW91" s="318"/>
      <c r="UPX91" s="318"/>
      <c r="UPY91" s="318"/>
      <c r="UPZ91" s="318"/>
      <c r="UQA91" s="318"/>
      <c r="UQB91" s="318"/>
      <c r="UQC91" s="318"/>
      <c r="UQD91" s="318"/>
      <c r="UQE91" s="318"/>
      <c r="UQF91" s="318"/>
      <c r="UQG91" s="318"/>
      <c r="UQH91" s="318"/>
      <c r="UQI91" s="318"/>
      <c r="UQJ91" s="318"/>
      <c r="UQK91" s="318"/>
      <c r="UQL91" s="318"/>
      <c r="UQM91" s="318"/>
      <c r="UQN91" s="318"/>
      <c r="UQO91" s="318"/>
      <c r="UQP91" s="318"/>
      <c r="UQQ91" s="318"/>
      <c r="UQR91" s="318"/>
      <c r="UQS91" s="318"/>
      <c r="UQT91" s="318"/>
      <c r="UQU91" s="318"/>
      <c r="UQV91" s="318"/>
      <c r="UQW91" s="318"/>
      <c r="UQX91" s="318"/>
      <c r="UQY91" s="318"/>
      <c r="UQZ91" s="318"/>
      <c r="URA91" s="318"/>
      <c r="URB91" s="318"/>
      <c r="URC91" s="318"/>
      <c r="URD91" s="318"/>
      <c r="URE91" s="318"/>
      <c r="URF91" s="318"/>
      <c r="URG91" s="318"/>
      <c r="URH91" s="318"/>
      <c r="URI91" s="318"/>
      <c r="URJ91" s="318"/>
      <c r="URK91" s="318"/>
      <c r="URL91" s="318"/>
      <c r="URM91" s="318"/>
      <c r="URN91" s="318"/>
      <c r="URO91" s="318"/>
      <c r="URP91" s="318"/>
      <c r="URQ91" s="318"/>
      <c r="URR91" s="318"/>
      <c r="URS91" s="318"/>
      <c r="URT91" s="318"/>
      <c r="URU91" s="318"/>
      <c r="URV91" s="318"/>
      <c r="URW91" s="318"/>
      <c r="URX91" s="318"/>
      <c r="URY91" s="318"/>
      <c r="URZ91" s="318"/>
      <c r="USA91" s="318"/>
      <c r="USB91" s="318"/>
      <c r="USC91" s="318"/>
      <c r="USD91" s="318"/>
      <c r="USE91" s="318"/>
      <c r="USF91" s="318"/>
      <c r="USG91" s="318"/>
      <c r="USH91" s="318"/>
      <c r="USI91" s="318"/>
      <c r="USJ91" s="318"/>
      <c r="USK91" s="318"/>
      <c r="USL91" s="318"/>
      <c r="USM91" s="318"/>
      <c r="USN91" s="318"/>
      <c r="USO91" s="318"/>
      <c r="USP91" s="318"/>
      <c r="USQ91" s="318"/>
      <c r="USR91" s="318"/>
      <c r="USS91" s="318"/>
      <c r="UST91" s="318"/>
      <c r="USU91" s="318"/>
      <c r="USV91" s="318"/>
      <c r="USW91" s="318"/>
      <c r="USX91" s="318"/>
      <c r="USY91" s="318"/>
      <c r="USZ91" s="318"/>
      <c r="UTA91" s="318"/>
      <c r="UTB91" s="318"/>
      <c r="UTC91" s="318"/>
      <c r="UTD91" s="318"/>
      <c r="UTE91" s="318"/>
      <c r="UTF91" s="318"/>
      <c r="UTG91" s="318"/>
      <c r="UTH91" s="318"/>
      <c r="UTI91" s="318"/>
      <c r="UTJ91" s="318"/>
      <c r="UTK91" s="318"/>
      <c r="UTL91" s="318"/>
      <c r="UTM91" s="318"/>
      <c r="UTN91" s="318"/>
      <c r="UTO91" s="318"/>
      <c r="UTP91" s="318"/>
      <c r="UTQ91" s="318"/>
      <c r="UTR91" s="318"/>
      <c r="UTS91" s="318"/>
      <c r="UTT91" s="318"/>
      <c r="UTU91" s="318"/>
      <c r="UTV91" s="318"/>
      <c r="UTW91" s="318"/>
      <c r="UTX91" s="318"/>
      <c r="UTY91" s="318"/>
      <c r="UTZ91" s="318"/>
      <c r="UUA91" s="318"/>
      <c r="UUB91" s="318"/>
      <c r="UUC91" s="318"/>
      <c r="UUD91" s="318"/>
      <c r="UUE91" s="318"/>
      <c r="UUF91" s="318"/>
      <c r="UUG91" s="318"/>
      <c r="UUH91" s="318"/>
      <c r="UUI91" s="318"/>
      <c r="UUJ91" s="318"/>
      <c r="UUK91" s="318"/>
      <c r="UUL91" s="318"/>
      <c r="UUM91" s="318"/>
      <c r="UUN91" s="318"/>
      <c r="UUO91" s="318"/>
      <c r="UUP91" s="318"/>
      <c r="UUQ91" s="318"/>
      <c r="UUR91" s="318"/>
      <c r="UUS91" s="318"/>
      <c r="UUT91" s="318"/>
      <c r="UUU91" s="318"/>
      <c r="UUV91" s="318"/>
      <c r="UUW91" s="318"/>
      <c r="UUX91" s="318"/>
      <c r="UUY91" s="318"/>
      <c r="UUZ91" s="318"/>
      <c r="UVA91" s="318"/>
      <c r="UVB91" s="318"/>
      <c r="UVC91" s="318"/>
      <c r="UVD91" s="318"/>
      <c r="UVE91" s="318"/>
      <c r="UVF91" s="318"/>
      <c r="UVG91" s="318"/>
      <c r="UVH91" s="318"/>
      <c r="UVI91" s="318"/>
      <c r="UVJ91" s="318"/>
      <c r="UVK91" s="318"/>
      <c r="UVL91" s="318"/>
      <c r="UVM91" s="318"/>
      <c r="UVN91" s="318"/>
      <c r="UVO91" s="318"/>
      <c r="UVP91" s="318"/>
      <c r="UVQ91" s="318"/>
      <c r="UVR91" s="318"/>
      <c r="UVS91" s="318"/>
      <c r="UVT91" s="318"/>
      <c r="UVU91" s="318"/>
      <c r="UVV91" s="318"/>
      <c r="UVW91" s="318"/>
      <c r="UVX91" s="318"/>
      <c r="UVY91" s="318"/>
      <c r="UVZ91" s="318"/>
      <c r="UWA91" s="318"/>
      <c r="UWB91" s="318"/>
      <c r="UWC91" s="318"/>
      <c r="UWD91" s="318"/>
      <c r="UWE91" s="318"/>
      <c r="UWF91" s="318"/>
      <c r="UWG91" s="318"/>
      <c r="UWH91" s="318"/>
      <c r="UWI91" s="318"/>
      <c r="UWJ91" s="318"/>
      <c r="UWK91" s="318"/>
      <c r="UWL91" s="318"/>
      <c r="UWM91" s="318"/>
      <c r="UWN91" s="318"/>
      <c r="UWO91" s="318"/>
      <c r="UWP91" s="318"/>
      <c r="UWQ91" s="318"/>
      <c r="UWR91" s="318"/>
      <c r="UWS91" s="318"/>
      <c r="UWT91" s="318"/>
      <c r="UWU91" s="318"/>
      <c r="UWV91" s="318"/>
      <c r="UWW91" s="318"/>
      <c r="UWX91" s="318"/>
      <c r="UWY91" s="318"/>
      <c r="UWZ91" s="318"/>
      <c r="UXA91" s="318"/>
      <c r="UXB91" s="318"/>
      <c r="UXC91" s="318"/>
      <c r="UXD91" s="318"/>
      <c r="UXE91" s="318"/>
      <c r="UXF91" s="318"/>
      <c r="UXG91" s="318"/>
      <c r="UXH91" s="318"/>
      <c r="UXI91" s="318"/>
      <c r="UXJ91" s="318"/>
      <c r="UXK91" s="318"/>
      <c r="UXL91" s="318"/>
      <c r="UXM91" s="318"/>
      <c r="UXN91" s="318"/>
      <c r="UXO91" s="318"/>
      <c r="UXP91" s="318"/>
      <c r="UXQ91" s="318"/>
      <c r="UXR91" s="318"/>
      <c r="UXS91" s="318"/>
      <c r="UXT91" s="318"/>
      <c r="UXU91" s="318"/>
      <c r="UXV91" s="318"/>
      <c r="UXW91" s="318"/>
      <c r="UXX91" s="318"/>
      <c r="UXY91" s="318"/>
      <c r="UXZ91" s="318"/>
      <c r="UYA91" s="318"/>
      <c r="UYB91" s="318"/>
      <c r="UYC91" s="318"/>
      <c r="UYD91" s="318"/>
      <c r="UYE91" s="318"/>
      <c r="UYF91" s="318"/>
      <c r="UYG91" s="318"/>
      <c r="UYH91" s="318"/>
      <c r="UYI91" s="318"/>
      <c r="UYJ91" s="318"/>
      <c r="UYK91" s="318"/>
      <c r="UYL91" s="318"/>
      <c r="UYM91" s="318"/>
      <c r="UYN91" s="318"/>
      <c r="UYO91" s="318"/>
      <c r="UYP91" s="318"/>
      <c r="UYQ91" s="318"/>
      <c r="UYR91" s="318"/>
      <c r="UYS91" s="318"/>
      <c r="UYT91" s="318"/>
      <c r="UYU91" s="318"/>
      <c r="UYV91" s="318"/>
      <c r="UYW91" s="318"/>
      <c r="UYX91" s="318"/>
      <c r="UYY91" s="318"/>
      <c r="UYZ91" s="318"/>
      <c r="UZA91" s="318"/>
      <c r="UZB91" s="318"/>
      <c r="UZC91" s="318"/>
      <c r="UZD91" s="318"/>
      <c r="UZE91" s="318"/>
      <c r="UZF91" s="318"/>
      <c r="UZG91" s="318"/>
      <c r="UZH91" s="318"/>
      <c r="UZI91" s="318"/>
      <c r="UZJ91" s="318"/>
      <c r="UZK91" s="318"/>
      <c r="UZL91" s="318"/>
      <c r="UZM91" s="318"/>
      <c r="UZN91" s="318"/>
      <c r="UZO91" s="318"/>
      <c r="UZP91" s="318"/>
      <c r="UZQ91" s="318"/>
      <c r="UZR91" s="318"/>
      <c r="UZS91" s="318"/>
      <c r="UZT91" s="318"/>
      <c r="UZU91" s="318"/>
      <c r="UZV91" s="318"/>
      <c r="UZW91" s="318"/>
      <c r="UZX91" s="318"/>
      <c r="UZY91" s="318"/>
      <c r="UZZ91" s="318"/>
      <c r="VAA91" s="318"/>
      <c r="VAB91" s="318"/>
      <c r="VAC91" s="318"/>
      <c r="VAD91" s="318"/>
      <c r="VAE91" s="318"/>
      <c r="VAF91" s="318"/>
      <c r="VAG91" s="318"/>
      <c r="VAH91" s="318"/>
      <c r="VAI91" s="318"/>
      <c r="VAJ91" s="318"/>
      <c r="VAK91" s="318"/>
      <c r="VAL91" s="318"/>
      <c r="VAM91" s="318"/>
      <c r="VAN91" s="318"/>
      <c r="VAO91" s="318"/>
      <c r="VAP91" s="318"/>
      <c r="VAQ91" s="318"/>
      <c r="VAR91" s="318"/>
      <c r="VAS91" s="318"/>
      <c r="VAT91" s="318"/>
      <c r="VAU91" s="318"/>
      <c r="VAV91" s="318"/>
      <c r="VAW91" s="318"/>
      <c r="VAX91" s="318"/>
      <c r="VAY91" s="318"/>
      <c r="VAZ91" s="318"/>
      <c r="VBA91" s="318"/>
      <c r="VBB91" s="318"/>
      <c r="VBC91" s="318"/>
      <c r="VBD91" s="318"/>
      <c r="VBE91" s="318"/>
      <c r="VBF91" s="318"/>
      <c r="VBG91" s="318"/>
      <c r="VBH91" s="318"/>
      <c r="VBI91" s="318"/>
      <c r="VBJ91" s="318"/>
      <c r="VBK91" s="318"/>
      <c r="VBL91" s="318"/>
      <c r="VBM91" s="318"/>
      <c r="VBN91" s="318"/>
      <c r="VBO91" s="318"/>
      <c r="VBP91" s="318"/>
      <c r="VBQ91" s="318"/>
      <c r="VBR91" s="318"/>
      <c r="VBS91" s="318"/>
      <c r="VBT91" s="318"/>
      <c r="VBU91" s="318"/>
      <c r="VBV91" s="318"/>
      <c r="VBW91" s="318"/>
      <c r="VBX91" s="318"/>
      <c r="VBY91" s="318"/>
      <c r="VBZ91" s="318"/>
      <c r="VCA91" s="318"/>
      <c r="VCB91" s="318"/>
      <c r="VCC91" s="318"/>
      <c r="VCD91" s="318"/>
      <c r="VCE91" s="318"/>
      <c r="VCF91" s="318"/>
      <c r="VCG91" s="318"/>
      <c r="VCH91" s="318"/>
      <c r="VCI91" s="318"/>
      <c r="VCJ91" s="318"/>
      <c r="VCK91" s="318"/>
      <c r="VCL91" s="318"/>
      <c r="VCM91" s="318"/>
      <c r="VCN91" s="318"/>
      <c r="VCO91" s="318"/>
      <c r="VCP91" s="318"/>
      <c r="VCQ91" s="318"/>
      <c r="VCR91" s="318"/>
      <c r="VCS91" s="318"/>
      <c r="VCT91" s="318"/>
      <c r="VCU91" s="318"/>
      <c r="VCV91" s="318"/>
      <c r="VCW91" s="318"/>
      <c r="VCX91" s="318"/>
      <c r="VCY91" s="318"/>
      <c r="VCZ91" s="318"/>
      <c r="VDA91" s="318"/>
      <c r="VDB91" s="318"/>
      <c r="VDC91" s="318"/>
      <c r="VDD91" s="318"/>
      <c r="VDE91" s="318"/>
      <c r="VDF91" s="318"/>
      <c r="VDG91" s="318"/>
      <c r="VDH91" s="318"/>
      <c r="VDI91" s="318"/>
      <c r="VDJ91" s="318"/>
      <c r="VDK91" s="318"/>
      <c r="VDL91" s="318"/>
      <c r="VDM91" s="318"/>
      <c r="VDN91" s="318"/>
      <c r="VDO91" s="318"/>
      <c r="VDP91" s="318"/>
      <c r="VDQ91" s="318"/>
      <c r="VDR91" s="318"/>
      <c r="VDS91" s="318"/>
      <c r="VDT91" s="318"/>
      <c r="VDU91" s="318"/>
      <c r="VDV91" s="318"/>
      <c r="VDW91" s="318"/>
      <c r="VDX91" s="318"/>
      <c r="VDY91" s="318"/>
      <c r="VDZ91" s="318"/>
      <c r="VEA91" s="318"/>
      <c r="VEB91" s="318"/>
      <c r="VEC91" s="318"/>
      <c r="VED91" s="318"/>
      <c r="VEE91" s="318"/>
      <c r="VEF91" s="318"/>
      <c r="VEG91" s="318"/>
      <c r="VEH91" s="318"/>
      <c r="VEI91" s="318"/>
      <c r="VEJ91" s="318"/>
      <c r="VEK91" s="318"/>
      <c r="VEL91" s="318"/>
      <c r="VEM91" s="318"/>
      <c r="VEN91" s="318"/>
      <c r="VEO91" s="318"/>
      <c r="VEP91" s="318"/>
      <c r="VEQ91" s="318"/>
      <c r="VER91" s="318"/>
      <c r="VES91" s="318"/>
      <c r="VET91" s="318"/>
      <c r="VEU91" s="318"/>
      <c r="VEV91" s="318"/>
      <c r="VEW91" s="318"/>
      <c r="VEX91" s="318"/>
      <c r="VEY91" s="318"/>
      <c r="VEZ91" s="318"/>
      <c r="VFA91" s="318"/>
      <c r="VFB91" s="318"/>
      <c r="VFC91" s="318"/>
      <c r="VFD91" s="318"/>
      <c r="VFE91" s="318"/>
      <c r="VFF91" s="318"/>
      <c r="VFG91" s="318"/>
      <c r="VFH91" s="318"/>
      <c r="VFI91" s="318"/>
      <c r="VFJ91" s="318"/>
      <c r="VFK91" s="318"/>
      <c r="VFL91" s="318"/>
      <c r="VFM91" s="318"/>
      <c r="VFN91" s="318"/>
      <c r="VFO91" s="318"/>
      <c r="VFP91" s="318"/>
      <c r="VFQ91" s="318"/>
      <c r="VFR91" s="318"/>
      <c r="VFS91" s="318"/>
      <c r="VFT91" s="318"/>
      <c r="VFU91" s="318"/>
      <c r="VFV91" s="318"/>
      <c r="VFW91" s="318"/>
      <c r="VFX91" s="318"/>
      <c r="VFY91" s="318"/>
      <c r="VFZ91" s="318"/>
      <c r="VGA91" s="318"/>
      <c r="VGB91" s="318"/>
      <c r="VGC91" s="318"/>
      <c r="VGD91" s="318"/>
      <c r="VGE91" s="318"/>
      <c r="VGF91" s="318"/>
      <c r="VGG91" s="318"/>
      <c r="VGH91" s="318"/>
      <c r="VGI91" s="318"/>
      <c r="VGJ91" s="318"/>
      <c r="VGK91" s="318"/>
      <c r="VGL91" s="318"/>
      <c r="VGM91" s="318"/>
      <c r="VGN91" s="318"/>
      <c r="VGO91" s="318"/>
      <c r="VGP91" s="318"/>
      <c r="VGQ91" s="318"/>
      <c r="VGR91" s="318"/>
      <c r="VGS91" s="318"/>
      <c r="VGT91" s="318"/>
      <c r="VGU91" s="318"/>
      <c r="VGV91" s="318"/>
      <c r="VGW91" s="318"/>
      <c r="VGX91" s="318"/>
      <c r="VGY91" s="318"/>
      <c r="VGZ91" s="318"/>
      <c r="VHA91" s="318"/>
      <c r="VHB91" s="318"/>
      <c r="VHC91" s="318"/>
      <c r="VHD91" s="318"/>
      <c r="VHE91" s="318"/>
      <c r="VHF91" s="318"/>
      <c r="VHG91" s="318"/>
      <c r="VHH91" s="318"/>
      <c r="VHI91" s="318"/>
      <c r="VHJ91" s="318"/>
      <c r="VHK91" s="318"/>
      <c r="VHL91" s="318"/>
      <c r="VHM91" s="318"/>
      <c r="VHN91" s="318"/>
      <c r="VHO91" s="318"/>
      <c r="VHP91" s="318"/>
      <c r="VHQ91" s="318"/>
      <c r="VHR91" s="318"/>
      <c r="VHS91" s="318"/>
      <c r="VHT91" s="318"/>
      <c r="VHU91" s="318"/>
      <c r="VHV91" s="318"/>
      <c r="VHW91" s="318"/>
      <c r="VHX91" s="318"/>
      <c r="VHY91" s="318"/>
      <c r="VHZ91" s="318"/>
      <c r="VIA91" s="318"/>
      <c r="VIB91" s="318"/>
      <c r="VIC91" s="318"/>
      <c r="VID91" s="318"/>
      <c r="VIE91" s="318"/>
      <c r="VIF91" s="318"/>
      <c r="VIG91" s="318"/>
      <c r="VIH91" s="318"/>
      <c r="VII91" s="318"/>
      <c r="VIJ91" s="318"/>
      <c r="VIK91" s="318"/>
      <c r="VIL91" s="318"/>
      <c r="VIM91" s="318"/>
      <c r="VIN91" s="318"/>
      <c r="VIO91" s="318"/>
      <c r="VIP91" s="318"/>
      <c r="VIQ91" s="318"/>
      <c r="VIR91" s="318"/>
      <c r="VIS91" s="318"/>
      <c r="VIT91" s="318"/>
      <c r="VIU91" s="318"/>
      <c r="VIV91" s="318"/>
      <c r="VIW91" s="318"/>
      <c r="VIX91" s="318"/>
      <c r="VIY91" s="318"/>
      <c r="VIZ91" s="318"/>
      <c r="VJA91" s="318"/>
      <c r="VJB91" s="318"/>
      <c r="VJC91" s="318"/>
      <c r="VJD91" s="318"/>
      <c r="VJE91" s="318"/>
      <c r="VJF91" s="318"/>
      <c r="VJG91" s="318"/>
      <c r="VJH91" s="318"/>
      <c r="VJI91" s="318"/>
      <c r="VJJ91" s="318"/>
      <c r="VJK91" s="318"/>
      <c r="VJL91" s="318"/>
      <c r="VJM91" s="318"/>
      <c r="VJN91" s="318"/>
      <c r="VJO91" s="318"/>
      <c r="VJP91" s="318"/>
      <c r="VJQ91" s="318"/>
      <c r="VJR91" s="318"/>
      <c r="VJS91" s="318"/>
      <c r="VJT91" s="318"/>
      <c r="VJU91" s="318"/>
      <c r="VJV91" s="318"/>
      <c r="VJW91" s="318"/>
      <c r="VJX91" s="318"/>
      <c r="VJY91" s="318"/>
      <c r="VJZ91" s="318"/>
      <c r="VKA91" s="318"/>
      <c r="VKB91" s="318"/>
      <c r="VKC91" s="318"/>
      <c r="VKD91" s="318"/>
      <c r="VKE91" s="318"/>
      <c r="VKF91" s="318"/>
      <c r="VKG91" s="318"/>
      <c r="VKH91" s="318"/>
      <c r="VKI91" s="318"/>
      <c r="VKJ91" s="318"/>
      <c r="VKK91" s="318"/>
      <c r="VKL91" s="318"/>
      <c r="VKM91" s="318"/>
      <c r="VKN91" s="318"/>
      <c r="VKO91" s="318"/>
      <c r="VKP91" s="318"/>
      <c r="VKQ91" s="318"/>
      <c r="VKR91" s="318"/>
      <c r="VKS91" s="318"/>
      <c r="VKT91" s="318"/>
      <c r="VKU91" s="318"/>
      <c r="VKV91" s="318"/>
      <c r="VKW91" s="318"/>
      <c r="VKX91" s="318"/>
      <c r="VKY91" s="318"/>
      <c r="VKZ91" s="318"/>
      <c r="VLA91" s="318"/>
      <c r="VLB91" s="318"/>
      <c r="VLC91" s="318"/>
      <c r="VLD91" s="318"/>
      <c r="VLE91" s="318"/>
      <c r="VLF91" s="318"/>
      <c r="VLG91" s="318"/>
      <c r="VLH91" s="318"/>
      <c r="VLI91" s="318"/>
      <c r="VLJ91" s="318"/>
      <c r="VLK91" s="318"/>
      <c r="VLL91" s="318"/>
      <c r="VLM91" s="318"/>
      <c r="VLN91" s="318"/>
      <c r="VLO91" s="318"/>
      <c r="VLP91" s="318"/>
      <c r="VLQ91" s="318"/>
      <c r="VLR91" s="318"/>
      <c r="VLS91" s="318"/>
      <c r="VLT91" s="318"/>
      <c r="VLU91" s="318"/>
      <c r="VLV91" s="318"/>
      <c r="VLW91" s="318"/>
      <c r="VLX91" s="318"/>
      <c r="VLY91" s="318"/>
      <c r="VLZ91" s="318"/>
      <c r="VMA91" s="318"/>
      <c r="VMB91" s="318"/>
      <c r="VMC91" s="318"/>
      <c r="VMD91" s="318"/>
      <c r="VME91" s="318"/>
      <c r="VMF91" s="318"/>
      <c r="VMG91" s="318"/>
      <c r="VMH91" s="318"/>
      <c r="VMI91" s="318"/>
      <c r="VMJ91" s="318"/>
      <c r="VMK91" s="318"/>
      <c r="VML91" s="318"/>
      <c r="VMM91" s="318"/>
      <c r="VMN91" s="318"/>
      <c r="VMO91" s="318"/>
      <c r="VMP91" s="318"/>
      <c r="VMQ91" s="318"/>
      <c r="VMR91" s="318"/>
      <c r="VMS91" s="318"/>
      <c r="VMT91" s="318"/>
      <c r="VMU91" s="318"/>
      <c r="VMV91" s="318"/>
      <c r="VMW91" s="318"/>
      <c r="VMX91" s="318"/>
      <c r="VMY91" s="318"/>
      <c r="VMZ91" s="318"/>
      <c r="VNA91" s="318"/>
      <c r="VNB91" s="318"/>
      <c r="VNC91" s="318"/>
      <c r="VND91" s="318"/>
      <c r="VNE91" s="318"/>
      <c r="VNF91" s="318"/>
      <c r="VNG91" s="318"/>
      <c r="VNH91" s="318"/>
      <c r="VNI91" s="318"/>
      <c r="VNJ91" s="318"/>
      <c r="VNK91" s="318"/>
      <c r="VNL91" s="318"/>
      <c r="VNM91" s="318"/>
      <c r="VNN91" s="318"/>
      <c r="VNO91" s="318"/>
      <c r="VNP91" s="318"/>
      <c r="VNQ91" s="318"/>
      <c r="VNR91" s="318"/>
      <c r="VNS91" s="318"/>
      <c r="VNT91" s="318"/>
      <c r="VNU91" s="318"/>
      <c r="VNV91" s="318"/>
      <c r="VNW91" s="318"/>
      <c r="VNX91" s="318"/>
      <c r="VNY91" s="318"/>
      <c r="VNZ91" s="318"/>
      <c r="VOA91" s="318"/>
      <c r="VOB91" s="318"/>
      <c r="VOC91" s="318"/>
      <c r="VOD91" s="318"/>
      <c r="VOE91" s="318"/>
      <c r="VOF91" s="318"/>
      <c r="VOG91" s="318"/>
      <c r="VOH91" s="318"/>
      <c r="VOI91" s="318"/>
      <c r="VOJ91" s="318"/>
      <c r="VOK91" s="318"/>
      <c r="VOL91" s="318"/>
      <c r="VOM91" s="318"/>
      <c r="VON91" s="318"/>
      <c r="VOO91" s="318"/>
      <c r="VOP91" s="318"/>
      <c r="VOQ91" s="318"/>
      <c r="VOR91" s="318"/>
      <c r="VOS91" s="318"/>
      <c r="VOT91" s="318"/>
      <c r="VOU91" s="318"/>
      <c r="VOV91" s="318"/>
      <c r="VOW91" s="318"/>
      <c r="VOX91" s="318"/>
      <c r="VOY91" s="318"/>
      <c r="VOZ91" s="318"/>
      <c r="VPA91" s="318"/>
      <c r="VPB91" s="318"/>
      <c r="VPC91" s="318"/>
      <c r="VPD91" s="318"/>
      <c r="VPE91" s="318"/>
      <c r="VPF91" s="318"/>
      <c r="VPG91" s="318"/>
      <c r="VPH91" s="318"/>
      <c r="VPI91" s="318"/>
      <c r="VPJ91" s="318"/>
      <c r="VPK91" s="318"/>
      <c r="VPL91" s="318"/>
      <c r="VPM91" s="318"/>
      <c r="VPN91" s="318"/>
      <c r="VPO91" s="318"/>
      <c r="VPP91" s="318"/>
      <c r="VPQ91" s="318"/>
      <c r="VPR91" s="318"/>
      <c r="VPS91" s="318"/>
      <c r="VPT91" s="318"/>
      <c r="VPU91" s="318"/>
      <c r="VPV91" s="318"/>
      <c r="VPW91" s="318"/>
      <c r="VPX91" s="318"/>
      <c r="VPY91" s="318"/>
      <c r="VPZ91" s="318"/>
      <c r="VQA91" s="318"/>
      <c r="VQB91" s="318"/>
      <c r="VQC91" s="318"/>
      <c r="VQD91" s="318"/>
      <c r="VQE91" s="318"/>
      <c r="VQF91" s="318"/>
      <c r="VQG91" s="318"/>
      <c r="VQH91" s="318"/>
      <c r="VQI91" s="318"/>
      <c r="VQJ91" s="318"/>
      <c r="VQK91" s="318"/>
      <c r="VQL91" s="318"/>
      <c r="VQM91" s="318"/>
      <c r="VQN91" s="318"/>
      <c r="VQO91" s="318"/>
      <c r="VQP91" s="318"/>
      <c r="VQQ91" s="318"/>
      <c r="VQR91" s="318"/>
      <c r="VQS91" s="318"/>
      <c r="VQT91" s="318"/>
      <c r="VQU91" s="318"/>
      <c r="VQV91" s="318"/>
      <c r="VQW91" s="318"/>
      <c r="VQX91" s="318"/>
      <c r="VQY91" s="318"/>
      <c r="VQZ91" s="318"/>
      <c r="VRA91" s="318"/>
      <c r="VRB91" s="318"/>
      <c r="VRC91" s="318"/>
      <c r="VRD91" s="318"/>
      <c r="VRE91" s="318"/>
      <c r="VRF91" s="318"/>
      <c r="VRG91" s="318"/>
      <c r="VRH91" s="318"/>
      <c r="VRI91" s="318"/>
      <c r="VRJ91" s="318"/>
      <c r="VRK91" s="318"/>
      <c r="VRL91" s="318"/>
      <c r="VRM91" s="318"/>
      <c r="VRN91" s="318"/>
      <c r="VRO91" s="318"/>
      <c r="VRP91" s="318"/>
      <c r="VRQ91" s="318"/>
      <c r="VRR91" s="318"/>
      <c r="VRS91" s="318"/>
      <c r="VRT91" s="318"/>
      <c r="VRU91" s="318"/>
      <c r="VRV91" s="318"/>
      <c r="VRW91" s="318"/>
      <c r="VRX91" s="318"/>
      <c r="VRY91" s="318"/>
      <c r="VRZ91" s="318"/>
      <c r="VSA91" s="318"/>
      <c r="VSB91" s="318"/>
      <c r="VSC91" s="318"/>
      <c r="VSD91" s="318"/>
      <c r="VSE91" s="318"/>
      <c r="VSF91" s="318"/>
      <c r="VSG91" s="318"/>
      <c r="VSH91" s="318"/>
      <c r="VSI91" s="318"/>
      <c r="VSJ91" s="318"/>
      <c r="VSK91" s="318"/>
      <c r="VSL91" s="318"/>
      <c r="VSM91" s="318"/>
      <c r="VSN91" s="318"/>
      <c r="VSO91" s="318"/>
      <c r="VSP91" s="318"/>
      <c r="VSQ91" s="318"/>
      <c r="VSR91" s="318"/>
      <c r="VSS91" s="318"/>
      <c r="VST91" s="318"/>
      <c r="VSU91" s="318"/>
      <c r="VSV91" s="318"/>
      <c r="VSW91" s="318"/>
      <c r="VSX91" s="318"/>
      <c r="VSY91" s="318"/>
      <c r="VSZ91" s="318"/>
      <c r="VTA91" s="318"/>
      <c r="VTB91" s="318"/>
      <c r="VTC91" s="318"/>
      <c r="VTD91" s="318"/>
      <c r="VTE91" s="318"/>
      <c r="VTF91" s="318"/>
      <c r="VTG91" s="318"/>
      <c r="VTH91" s="318"/>
      <c r="VTI91" s="318"/>
      <c r="VTJ91" s="318"/>
      <c r="VTK91" s="318"/>
      <c r="VTL91" s="318"/>
      <c r="VTM91" s="318"/>
      <c r="VTN91" s="318"/>
      <c r="VTO91" s="318"/>
      <c r="VTP91" s="318"/>
      <c r="VTQ91" s="318"/>
      <c r="VTR91" s="318"/>
      <c r="VTS91" s="318"/>
      <c r="VTT91" s="318"/>
      <c r="VTU91" s="318"/>
      <c r="VTV91" s="318"/>
      <c r="VTW91" s="318"/>
      <c r="VTX91" s="318"/>
      <c r="VTY91" s="318"/>
      <c r="VTZ91" s="318"/>
      <c r="VUA91" s="318"/>
      <c r="VUB91" s="318"/>
      <c r="VUC91" s="318"/>
      <c r="VUD91" s="318"/>
      <c r="VUE91" s="318"/>
      <c r="VUF91" s="318"/>
      <c r="VUG91" s="318"/>
      <c r="VUH91" s="318"/>
      <c r="VUI91" s="318"/>
      <c r="VUJ91" s="318"/>
      <c r="VUK91" s="318"/>
      <c r="VUL91" s="318"/>
      <c r="VUM91" s="318"/>
      <c r="VUN91" s="318"/>
      <c r="VUO91" s="318"/>
      <c r="VUP91" s="318"/>
      <c r="VUQ91" s="318"/>
      <c r="VUR91" s="318"/>
      <c r="VUS91" s="318"/>
      <c r="VUT91" s="318"/>
      <c r="VUU91" s="318"/>
      <c r="VUV91" s="318"/>
      <c r="VUW91" s="318"/>
      <c r="VUX91" s="318"/>
      <c r="VUY91" s="318"/>
      <c r="VUZ91" s="318"/>
      <c r="VVA91" s="318"/>
      <c r="VVB91" s="318"/>
      <c r="VVC91" s="318"/>
      <c r="VVD91" s="318"/>
      <c r="VVE91" s="318"/>
      <c r="VVF91" s="318"/>
      <c r="VVG91" s="318"/>
      <c r="VVH91" s="318"/>
      <c r="VVI91" s="318"/>
      <c r="VVJ91" s="318"/>
      <c r="VVK91" s="318"/>
      <c r="VVL91" s="318"/>
      <c r="VVM91" s="318"/>
      <c r="VVN91" s="318"/>
      <c r="VVO91" s="318"/>
      <c r="VVP91" s="318"/>
      <c r="VVQ91" s="318"/>
      <c r="VVR91" s="318"/>
      <c r="VVS91" s="318"/>
      <c r="VVT91" s="318"/>
      <c r="VVU91" s="318"/>
      <c r="VVV91" s="318"/>
      <c r="VVW91" s="318"/>
      <c r="VVX91" s="318"/>
      <c r="VVY91" s="318"/>
      <c r="VVZ91" s="318"/>
      <c r="VWA91" s="318"/>
      <c r="VWB91" s="318"/>
      <c r="VWC91" s="318"/>
      <c r="VWD91" s="318"/>
      <c r="VWE91" s="318"/>
      <c r="VWF91" s="318"/>
      <c r="VWG91" s="318"/>
      <c r="VWH91" s="318"/>
      <c r="VWI91" s="318"/>
      <c r="VWJ91" s="318"/>
      <c r="VWK91" s="318"/>
      <c r="VWL91" s="318"/>
      <c r="VWM91" s="318"/>
      <c r="VWN91" s="318"/>
      <c r="VWO91" s="318"/>
      <c r="VWP91" s="318"/>
      <c r="VWQ91" s="318"/>
      <c r="VWR91" s="318"/>
      <c r="VWS91" s="318"/>
      <c r="VWT91" s="318"/>
      <c r="VWU91" s="318"/>
      <c r="VWV91" s="318"/>
      <c r="VWW91" s="318"/>
      <c r="VWX91" s="318"/>
      <c r="VWY91" s="318"/>
      <c r="VWZ91" s="318"/>
      <c r="VXA91" s="318"/>
      <c r="VXB91" s="318"/>
      <c r="VXC91" s="318"/>
      <c r="VXD91" s="318"/>
      <c r="VXE91" s="318"/>
      <c r="VXF91" s="318"/>
      <c r="VXG91" s="318"/>
      <c r="VXH91" s="318"/>
      <c r="VXI91" s="318"/>
      <c r="VXJ91" s="318"/>
      <c r="VXK91" s="318"/>
      <c r="VXL91" s="318"/>
      <c r="VXM91" s="318"/>
      <c r="VXN91" s="318"/>
      <c r="VXO91" s="318"/>
      <c r="VXP91" s="318"/>
      <c r="VXQ91" s="318"/>
      <c r="VXR91" s="318"/>
      <c r="VXS91" s="318"/>
      <c r="VXT91" s="318"/>
      <c r="VXU91" s="318"/>
      <c r="VXV91" s="318"/>
      <c r="VXW91" s="318"/>
      <c r="VXX91" s="318"/>
      <c r="VXY91" s="318"/>
      <c r="VXZ91" s="318"/>
      <c r="VYA91" s="318"/>
      <c r="VYB91" s="318"/>
      <c r="VYC91" s="318"/>
      <c r="VYD91" s="318"/>
      <c r="VYE91" s="318"/>
      <c r="VYF91" s="318"/>
      <c r="VYG91" s="318"/>
      <c r="VYH91" s="318"/>
      <c r="VYI91" s="318"/>
      <c r="VYJ91" s="318"/>
      <c r="VYK91" s="318"/>
      <c r="VYL91" s="318"/>
      <c r="VYM91" s="318"/>
      <c r="VYN91" s="318"/>
      <c r="VYO91" s="318"/>
      <c r="VYP91" s="318"/>
      <c r="VYQ91" s="318"/>
      <c r="VYR91" s="318"/>
      <c r="VYS91" s="318"/>
      <c r="VYT91" s="318"/>
      <c r="VYU91" s="318"/>
      <c r="VYV91" s="318"/>
      <c r="VYW91" s="318"/>
      <c r="VYX91" s="318"/>
      <c r="VYY91" s="318"/>
      <c r="VYZ91" s="318"/>
      <c r="VZA91" s="318"/>
      <c r="VZB91" s="318"/>
      <c r="VZC91" s="318"/>
      <c r="VZD91" s="318"/>
      <c r="VZE91" s="318"/>
      <c r="VZF91" s="318"/>
      <c r="VZG91" s="318"/>
      <c r="VZH91" s="318"/>
      <c r="VZI91" s="318"/>
      <c r="VZJ91" s="318"/>
      <c r="VZK91" s="318"/>
      <c r="VZL91" s="318"/>
      <c r="VZM91" s="318"/>
      <c r="VZN91" s="318"/>
      <c r="VZO91" s="318"/>
      <c r="VZP91" s="318"/>
      <c r="VZQ91" s="318"/>
      <c r="VZR91" s="318"/>
      <c r="VZS91" s="318"/>
      <c r="VZT91" s="318"/>
      <c r="VZU91" s="318"/>
      <c r="VZV91" s="318"/>
      <c r="VZW91" s="318"/>
      <c r="VZX91" s="318"/>
      <c r="VZY91" s="318"/>
      <c r="VZZ91" s="318"/>
      <c r="WAA91" s="318"/>
      <c r="WAB91" s="318"/>
      <c r="WAC91" s="318"/>
      <c r="WAD91" s="318"/>
      <c r="WAE91" s="318"/>
      <c r="WAF91" s="318"/>
      <c r="WAG91" s="318"/>
      <c r="WAH91" s="318"/>
      <c r="WAI91" s="318"/>
      <c r="WAJ91" s="318"/>
      <c r="WAK91" s="318"/>
      <c r="WAL91" s="318"/>
      <c r="WAM91" s="318"/>
      <c r="WAN91" s="318"/>
      <c r="WAO91" s="318"/>
      <c r="WAP91" s="318"/>
      <c r="WAQ91" s="318"/>
      <c r="WAR91" s="318"/>
      <c r="WAS91" s="318"/>
      <c r="WAT91" s="318"/>
      <c r="WAU91" s="318"/>
      <c r="WAV91" s="318"/>
      <c r="WAW91" s="318"/>
      <c r="WAX91" s="318"/>
      <c r="WAY91" s="318"/>
      <c r="WAZ91" s="318"/>
      <c r="WBA91" s="318"/>
      <c r="WBB91" s="318"/>
      <c r="WBC91" s="318"/>
      <c r="WBD91" s="318"/>
      <c r="WBE91" s="318"/>
      <c r="WBF91" s="318"/>
      <c r="WBG91" s="318"/>
      <c r="WBH91" s="318"/>
      <c r="WBI91" s="318"/>
      <c r="WBJ91" s="318"/>
      <c r="WBK91" s="318"/>
      <c r="WBL91" s="318"/>
      <c r="WBM91" s="318"/>
      <c r="WBN91" s="318"/>
      <c r="WBO91" s="318"/>
      <c r="WBP91" s="318"/>
      <c r="WBQ91" s="318"/>
      <c r="WBR91" s="318"/>
      <c r="WBS91" s="318"/>
      <c r="WBT91" s="318"/>
      <c r="WBU91" s="318"/>
      <c r="WBV91" s="318"/>
      <c r="WBW91" s="318"/>
      <c r="WBX91" s="318"/>
      <c r="WBY91" s="318"/>
      <c r="WBZ91" s="318"/>
      <c r="WCA91" s="318"/>
      <c r="WCB91" s="318"/>
      <c r="WCC91" s="318"/>
      <c r="WCD91" s="318"/>
      <c r="WCE91" s="318"/>
      <c r="WCF91" s="318"/>
      <c r="WCG91" s="318"/>
      <c r="WCH91" s="318"/>
      <c r="WCI91" s="318"/>
      <c r="WCJ91" s="318"/>
      <c r="WCK91" s="318"/>
      <c r="WCL91" s="318"/>
      <c r="WCM91" s="318"/>
      <c r="WCN91" s="318"/>
      <c r="WCO91" s="318"/>
      <c r="WCP91" s="318"/>
      <c r="WCQ91" s="318"/>
      <c r="WCR91" s="318"/>
      <c r="WCS91" s="318"/>
      <c r="WCT91" s="318"/>
      <c r="WCU91" s="318"/>
      <c r="WCV91" s="318"/>
      <c r="WCW91" s="318"/>
      <c r="WCX91" s="318"/>
      <c r="WCY91" s="318"/>
      <c r="WCZ91" s="318"/>
      <c r="WDA91" s="318"/>
      <c r="WDB91" s="318"/>
      <c r="WDC91" s="318"/>
      <c r="WDD91" s="318"/>
      <c r="WDE91" s="318"/>
      <c r="WDF91" s="318"/>
      <c r="WDG91" s="318"/>
      <c r="WDH91" s="318"/>
      <c r="WDI91" s="318"/>
      <c r="WDJ91" s="318"/>
      <c r="WDK91" s="318"/>
      <c r="WDL91" s="318"/>
      <c r="WDM91" s="318"/>
      <c r="WDN91" s="318"/>
      <c r="WDO91" s="318"/>
      <c r="WDP91" s="318"/>
      <c r="WDQ91" s="318"/>
      <c r="WDR91" s="318"/>
      <c r="WDS91" s="318"/>
      <c r="WDT91" s="318"/>
      <c r="WDU91" s="318"/>
      <c r="WDV91" s="318"/>
      <c r="WDW91" s="318"/>
      <c r="WDX91" s="318"/>
      <c r="WDY91" s="318"/>
      <c r="WDZ91" s="318"/>
      <c r="WEA91" s="318"/>
      <c r="WEB91" s="318"/>
      <c r="WEC91" s="318"/>
      <c r="WED91" s="318"/>
      <c r="WEE91" s="318"/>
      <c r="WEF91" s="318"/>
      <c r="WEG91" s="318"/>
      <c r="WEH91" s="318"/>
      <c r="WEI91" s="318"/>
      <c r="WEJ91" s="318"/>
      <c r="WEK91" s="318"/>
      <c r="WEL91" s="318"/>
      <c r="WEM91" s="318"/>
      <c r="WEN91" s="318"/>
      <c r="WEO91" s="318"/>
      <c r="WEP91" s="318"/>
      <c r="WEQ91" s="318"/>
      <c r="WER91" s="318"/>
      <c r="WES91" s="318"/>
      <c r="WET91" s="318"/>
      <c r="WEU91" s="318"/>
      <c r="WEV91" s="318"/>
      <c r="WEW91" s="318"/>
      <c r="WEX91" s="318"/>
      <c r="WEY91" s="318"/>
      <c r="WEZ91" s="318"/>
      <c r="WFA91" s="318"/>
      <c r="WFB91" s="318"/>
      <c r="WFC91" s="318"/>
      <c r="WFD91" s="318"/>
      <c r="WFE91" s="318"/>
      <c r="WFF91" s="318"/>
      <c r="WFG91" s="318"/>
      <c r="WFH91" s="318"/>
      <c r="WFI91" s="318"/>
      <c r="WFJ91" s="318"/>
      <c r="WFK91" s="318"/>
      <c r="WFL91" s="318"/>
      <c r="WFM91" s="318"/>
      <c r="WFN91" s="318"/>
      <c r="WFO91" s="318"/>
      <c r="WFP91" s="318"/>
      <c r="WFQ91" s="318"/>
      <c r="WFR91" s="318"/>
      <c r="WFS91" s="318"/>
      <c r="WFT91" s="318"/>
      <c r="WFU91" s="318"/>
      <c r="WFV91" s="318"/>
      <c r="WFW91" s="318"/>
      <c r="WFX91" s="318"/>
      <c r="WFY91" s="318"/>
      <c r="WFZ91" s="318"/>
      <c r="WGA91" s="318"/>
      <c r="WGB91" s="318"/>
      <c r="WGC91" s="318"/>
      <c r="WGD91" s="318"/>
      <c r="WGE91" s="318"/>
      <c r="WGF91" s="318"/>
      <c r="WGG91" s="318"/>
      <c r="WGH91" s="318"/>
      <c r="WGI91" s="318"/>
      <c r="WGJ91" s="318"/>
      <c r="WGK91" s="318"/>
      <c r="WGL91" s="318"/>
      <c r="WGM91" s="318"/>
      <c r="WGN91" s="318"/>
      <c r="WGO91" s="318"/>
      <c r="WGP91" s="318"/>
      <c r="WGQ91" s="318"/>
      <c r="WGR91" s="318"/>
      <c r="WGS91" s="318"/>
      <c r="WGT91" s="318"/>
      <c r="WGU91" s="318"/>
      <c r="WGV91" s="318"/>
      <c r="WGW91" s="318"/>
      <c r="WGX91" s="318"/>
      <c r="WGY91" s="318"/>
      <c r="WGZ91" s="318"/>
      <c r="WHA91" s="318"/>
      <c r="WHB91" s="318"/>
      <c r="WHC91" s="318"/>
      <c r="WHD91" s="318"/>
      <c r="WHE91" s="318"/>
      <c r="WHF91" s="318"/>
      <c r="WHG91" s="318"/>
      <c r="WHH91" s="318"/>
      <c r="WHI91" s="318"/>
      <c r="WHJ91" s="318"/>
      <c r="WHK91" s="318"/>
      <c r="WHL91" s="318"/>
      <c r="WHM91" s="318"/>
      <c r="WHN91" s="318"/>
      <c r="WHO91" s="318"/>
      <c r="WHP91" s="318"/>
      <c r="WHQ91" s="318"/>
      <c r="WHR91" s="318"/>
      <c r="WHS91" s="318"/>
      <c r="WHT91" s="318"/>
      <c r="WHU91" s="318"/>
      <c r="WHV91" s="318"/>
      <c r="WHW91" s="318"/>
      <c r="WHX91" s="318"/>
      <c r="WHY91" s="318"/>
      <c r="WHZ91" s="318"/>
      <c r="WIA91" s="318"/>
      <c r="WIB91" s="318"/>
      <c r="WIC91" s="318"/>
      <c r="WID91" s="318"/>
      <c r="WIE91" s="318"/>
      <c r="WIF91" s="318"/>
      <c r="WIG91" s="318"/>
      <c r="WIH91" s="318"/>
      <c r="WII91" s="318"/>
      <c r="WIJ91" s="318"/>
      <c r="WIK91" s="318"/>
      <c r="WIL91" s="318"/>
      <c r="WIM91" s="318"/>
      <c r="WIN91" s="318"/>
      <c r="WIO91" s="318"/>
      <c r="WIP91" s="318"/>
      <c r="WIQ91" s="318"/>
      <c r="WIR91" s="318"/>
      <c r="WIS91" s="318"/>
      <c r="WIT91" s="318"/>
      <c r="WIU91" s="318"/>
      <c r="WIV91" s="318"/>
      <c r="WIW91" s="318"/>
      <c r="WIX91" s="318"/>
      <c r="WIY91" s="318"/>
      <c r="WIZ91" s="318"/>
      <c r="WJA91" s="318"/>
      <c r="WJB91" s="318"/>
      <c r="WJC91" s="318"/>
      <c r="WJD91" s="318"/>
      <c r="WJE91" s="318"/>
      <c r="WJF91" s="318"/>
      <c r="WJG91" s="318"/>
      <c r="WJH91" s="318"/>
      <c r="WJI91" s="318"/>
      <c r="WJJ91" s="318"/>
      <c r="WJK91" s="318"/>
      <c r="WJL91" s="318"/>
      <c r="WJM91" s="318"/>
      <c r="WJN91" s="318"/>
      <c r="WJO91" s="318"/>
      <c r="WJP91" s="318"/>
      <c r="WJQ91" s="318"/>
      <c r="WJR91" s="318"/>
      <c r="WJS91" s="318"/>
      <c r="WJT91" s="318"/>
      <c r="WJU91" s="318"/>
      <c r="WJV91" s="318"/>
      <c r="WJW91" s="318"/>
      <c r="WJX91" s="318"/>
      <c r="WJY91" s="318"/>
      <c r="WJZ91" s="318"/>
      <c r="WKA91" s="318"/>
      <c r="WKB91" s="318"/>
      <c r="WKC91" s="318"/>
      <c r="WKD91" s="318"/>
      <c r="WKE91" s="318"/>
      <c r="WKF91" s="318"/>
      <c r="WKG91" s="318"/>
      <c r="WKH91" s="318"/>
      <c r="WKI91" s="318"/>
      <c r="WKJ91" s="318"/>
      <c r="WKK91" s="318"/>
      <c r="WKL91" s="318"/>
      <c r="WKM91" s="318"/>
      <c r="WKN91" s="318"/>
      <c r="WKO91" s="318"/>
      <c r="WKP91" s="318"/>
      <c r="WKQ91" s="318"/>
      <c r="WKR91" s="318"/>
      <c r="WKS91" s="318"/>
      <c r="WKT91" s="318"/>
      <c r="WKU91" s="318"/>
      <c r="WKV91" s="318"/>
      <c r="WKW91" s="318"/>
      <c r="WKX91" s="318"/>
      <c r="WKY91" s="318"/>
      <c r="WKZ91" s="318"/>
      <c r="WLA91" s="318"/>
      <c r="WLB91" s="318"/>
      <c r="WLC91" s="318"/>
      <c r="WLD91" s="318"/>
      <c r="WLE91" s="318"/>
      <c r="WLF91" s="318"/>
      <c r="WLG91" s="318"/>
      <c r="WLH91" s="318"/>
      <c r="WLI91" s="318"/>
      <c r="WLJ91" s="318"/>
      <c r="WLK91" s="318"/>
      <c r="WLL91" s="318"/>
      <c r="WLM91" s="318"/>
      <c r="WLN91" s="318"/>
      <c r="WLO91" s="318"/>
      <c r="WLP91" s="318"/>
      <c r="WLQ91" s="318"/>
      <c r="WLR91" s="318"/>
      <c r="WLS91" s="318"/>
      <c r="WLT91" s="318"/>
      <c r="WLU91" s="318"/>
      <c r="WLV91" s="318"/>
      <c r="WLW91" s="318"/>
      <c r="WLX91" s="318"/>
      <c r="WLY91" s="318"/>
      <c r="WLZ91" s="318"/>
      <c r="WMA91" s="318"/>
      <c r="WMB91" s="318"/>
      <c r="WMC91" s="318"/>
      <c r="WMD91" s="318"/>
      <c r="WME91" s="318"/>
      <c r="WMF91" s="318"/>
      <c r="WMG91" s="318"/>
      <c r="WMH91" s="318"/>
      <c r="WMI91" s="318"/>
      <c r="WMJ91" s="318"/>
      <c r="WMK91" s="318"/>
      <c r="WML91" s="318"/>
      <c r="WMM91" s="318"/>
      <c r="WMN91" s="318"/>
      <c r="WMO91" s="318"/>
      <c r="WMP91" s="318"/>
      <c r="WMQ91" s="318"/>
      <c r="WMR91" s="318"/>
      <c r="WMS91" s="318"/>
      <c r="WMT91" s="318"/>
      <c r="WMU91" s="318"/>
      <c r="WMV91" s="318"/>
      <c r="WMW91" s="318"/>
      <c r="WMX91" s="318"/>
      <c r="WMY91" s="318"/>
      <c r="WMZ91" s="318"/>
      <c r="WNA91" s="318"/>
      <c r="WNB91" s="318"/>
      <c r="WNC91" s="318"/>
      <c r="WND91" s="318"/>
      <c r="WNE91" s="318"/>
      <c r="WNF91" s="318"/>
      <c r="WNG91" s="318"/>
      <c r="WNH91" s="318"/>
      <c r="WNI91" s="318"/>
      <c r="WNJ91" s="318"/>
      <c r="WNK91" s="318"/>
      <c r="WNL91" s="318"/>
      <c r="WNM91" s="318"/>
      <c r="WNN91" s="318"/>
      <c r="WNO91" s="318"/>
      <c r="WNP91" s="318"/>
      <c r="WNQ91" s="318"/>
      <c r="WNR91" s="318"/>
      <c r="WNS91" s="318"/>
      <c r="WNT91" s="318"/>
      <c r="WNU91" s="318"/>
      <c r="WNV91" s="318"/>
      <c r="WNW91" s="318"/>
      <c r="WNX91" s="318"/>
      <c r="WNY91" s="318"/>
      <c r="WNZ91" s="318"/>
      <c r="WOA91" s="318"/>
      <c r="WOB91" s="318"/>
      <c r="WOC91" s="318"/>
      <c r="WOD91" s="318"/>
      <c r="WOE91" s="318"/>
      <c r="WOF91" s="318"/>
      <c r="WOG91" s="318"/>
      <c r="WOH91" s="318"/>
      <c r="WOI91" s="318"/>
      <c r="WOJ91" s="318"/>
      <c r="WOK91" s="318"/>
      <c r="WOL91" s="318"/>
      <c r="WOM91" s="318"/>
      <c r="WON91" s="318"/>
      <c r="WOO91" s="318"/>
      <c r="WOP91" s="318"/>
      <c r="WOQ91" s="318"/>
      <c r="WOR91" s="318"/>
      <c r="WOS91" s="318"/>
      <c r="WOT91" s="318"/>
      <c r="WOU91" s="318"/>
      <c r="WOV91" s="318"/>
      <c r="WOW91" s="318"/>
      <c r="WOX91" s="318"/>
      <c r="WOY91" s="318"/>
      <c r="WOZ91" s="318"/>
      <c r="WPA91" s="318"/>
      <c r="WPB91" s="318"/>
      <c r="WPC91" s="318"/>
      <c r="WPD91" s="318"/>
      <c r="WPE91" s="318"/>
      <c r="WPF91" s="318"/>
      <c r="WPG91" s="318"/>
      <c r="WPH91" s="318"/>
      <c r="WPI91" s="318"/>
      <c r="WPJ91" s="318"/>
      <c r="WPK91" s="318"/>
      <c r="WPL91" s="318"/>
      <c r="WPM91" s="318"/>
      <c r="WPN91" s="318"/>
      <c r="WPO91" s="318"/>
      <c r="WPP91" s="318"/>
      <c r="WPQ91" s="318"/>
      <c r="WPR91" s="318"/>
      <c r="WPS91" s="318"/>
      <c r="WPT91" s="318"/>
      <c r="WPU91" s="318"/>
      <c r="WPV91" s="318"/>
      <c r="WPW91" s="318"/>
      <c r="WPX91" s="318"/>
      <c r="WPY91" s="318"/>
      <c r="WPZ91" s="318"/>
      <c r="WQA91" s="318"/>
      <c r="WQB91" s="318"/>
      <c r="WQC91" s="318"/>
      <c r="WQD91" s="318"/>
      <c r="WQE91" s="318"/>
      <c r="WQF91" s="318"/>
      <c r="WQG91" s="318"/>
      <c r="WQH91" s="318"/>
      <c r="WQI91" s="318"/>
      <c r="WQJ91" s="318"/>
      <c r="WQK91" s="318"/>
      <c r="WQL91" s="318"/>
      <c r="WQM91" s="318"/>
      <c r="WQN91" s="318"/>
      <c r="WQO91" s="318"/>
      <c r="WQP91" s="318"/>
      <c r="WQQ91" s="318"/>
      <c r="WQR91" s="318"/>
      <c r="WQS91" s="318"/>
      <c r="WQT91" s="318"/>
      <c r="WQU91" s="318"/>
      <c r="WQV91" s="318"/>
      <c r="WQW91" s="318"/>
      <c r="WQX91" s="318"/>
      <c r="WQY91" s="318"/>
      <c r="WQZ91" s="318"/>
      <c r="WRA91" s="318"/>
      <c r="WRB91" s="318"/>
      <c r="WRC91" s="318"/>
      <c r="WRD91" s="318"/>
      <c r="WRE91" s="318"/>
      <c r="WRF91" s="318"/>
      <c r="WRG91" s="318"/>
      <c r="WRH91" s="318"/>
      <c r="WRI91" s="318"/>
      <c r="WRJ91" s="318"/>
      <c r="WRK91" s="318"/>
      <c r="WRL91" s="318"/>
      <c r="WRM91" s="318"/>
      <c r="WRN91" s="318"/>
      <c r="WRO91" s="318"/>
      <c r="WRP91" s="318"/>
      <c r="WRQ91" s="318"/>
      <c r="WRR91" s="318"/>
      <c r="WRS91" s="318"/>
      <c r="WRT91" s="318"/>
      <c r="WRU91" s="318"/>
      <c r="WRV91" s="318"/>
      <c r="WRW91" s="318"/>
      <c r="WRX91" s="318"/>
      <c r="WRY91" s="318"/>
      <c r="WRZ91" s="318"/>
      <c r="WSA91" s="318"/>
      <c r="WSB91" s="318"/>
      <c r="WSC91" s="318"/>
      <c r="WSD91" s="318"/>
      <c r="WSE91" s="318"/>
      <c r="WSF91" s="318"/>
      <c r="WSG91" s="318"/>
      <c r="WSH91" s="318"/>
      <c r="WSI91" s="318"/>
      <c r="WSJ91" s="318"/>
      <c r="WSK91" s="318"/>
      <c r="WSL91" s="318"/>
      <c r="WSM91" s="318"/>
      <c r="WSN91" s="318"/>
      <c r="WSO91" s="318"/>
      <c r="WSP91" s="318"/>
      <c r="WSQ91" s="318"/>
      <c r="WSR91" s="318"/>
      <c r="WSS91" s="318"/>
      <c r="WST91" s="318"/>
      <c r="WSU91" s="318"/>
      <c r="WSV91" s="318"/>
      <c r="WSW91" s="318"/>
      <c r="WSX91" s="318"/>
      <c r="WSY91" s="318"/>
      <c r="WSZ91" s="318"/>
      <c r="WTA91" s="318"/>
      <c r="WTB91" s="318"/>
      <c r="WTC91" s="318"/>
      <c r="WTD91" s="318"/>
      <c r="WTE91" s="318"/>
      <c r="WTF91" s="318"/>
      <c r="WTG91" s="318"/>
      <c r="WTH91" s="318"/>
      <c r="WTI91" s="318"/>
      <c r="WTJ91" s="318"/>
      <c r="WTK91" s="318"/>
      <c r="WTL91" s="318"/>
      <c r="WTM91" s="318"/>
      <c r="WTN91" s="318"/>
      <c r="WTO91" s="318"/>
      <c r="WTP91" s="318"/>
      <c r="WTQ91" s="318"/>
      <c r="WTR91" s="318"/>
      <c r="WTS91" s="318"/>
      <c r="WTT91" s="318"/>
      <c r="WTU91" s="318"/>
      <c r="WTV91" s="318"/>
      <c r="WTW91" s="318"/>
      <c r="WTX91" s="318"/>
      <c r="WTY91" s="318"/>
      <c r="WTZ91" s="318"/>
      <c r="WUA91" s="318"/>
      <c r="WUB91" s="318"/>
      <c r="WUC91" s="318"/>
      <c r="WUD91" s="318"/>
      <c r="WUE91" s="318"/>
      <c r="WUF91" s="318"/>
      <c r="WUG91" s="318"/>
      <c r="WUH91" s="318"/>
      <c r="WUI91" s="318"/>
      <c r="WUJ91" s="318"/>
      <c r="WUK91" s="318"/>
      <c r="WUL91" s="318"/>
      <c r="WUM91" s="318"/>
      <c r="WUN91" s="318"/>
      <c r="WUO91" s="318"/>
      <c r="WUP91" s="318"/>
      <c r="WUQ91" s="318"/>
      <c r="WUR91" s="318"/>
      <c r="WUS91" s="318"/>
      <c r="WUT91" s="318"/>
      <c r="WUU91" s="318"/>
      <c r="WUV91" s="318"/>
      <c r="WUW91" s="318"/>
      <c r="WUX91" s="318"/>
      <c r="WUY91" s="318"/>
      <c r="WUZ91" s="318"/>
      <c r="WVA91" s="318"/>
      <c r="WVB91" s="318"/>
      <c r="WVC91" s="318"/>
      <c r="WVD91" s="318"/>
      <c r="WVE91" s="318"/>
      <c r="WVF91" s="318"/>
      <c r="WVG91" s="318"/>
      <c r="WVH91" s="318"/>
      <c r="WVI91" s="318"/>
      <c r="WVJ91" s="318"/>
    </row>
    <row r="92" spans="1:16130" s="316" customFormat="1" ht="9" hidden="1" customHeight="1">
      <c r="B92" s="317"/>
      <c r="C92" s="318"/>
      <c r="D92" s="318"/>
      <c r="E92" s="318"/>
      <c r="F92" s="318"/>
      <c r="G92" s="318"/>
      <c r="H92" s="318"/>
      <c r="I92" s="318"/>
      <c r="J92" s="318"/>
      <c r="K92" s="318"/>
      <c r="L92" s="318"/>
      <c r="M92" s="318"/>
      <c r="N92" s="318"/>
      <c r="O92" s="318"/>
      <c r="P92" s="318"/>
      <c r="Q92" s="318"/>
      <c r="R92" s="318"/>
      <c r="S92" s="318"/>
      <c r="T92" s="318"/>
      <c r="U92" s="318"/>
      <c r="V92" s="318"/>
      <c r="W92" s="318"/>
      <c r="X92" s="318"/>
      <c r="Y92" s="318"/>
      <c r="Z92" s="318"/>
      <c r="AA92" s="318"/>
      <c r="AB92" s="318"/>
      <c r="AC92" s="318"/>
      <c r="AD92" s="318"/>
      <c r="AE92" s="318"/>
      <c r="AF92" s="318"/>
      <c r="AG92" s="318"/>
      <c r="AH92" s="318"/>
      <c r="AI92" s="318"/>
      <c r="AJ92" s="318"/>
      <c r="AK92" s="318"/>
      <c r="AL92" s="318"/>
      <c r="AM92" s="318"/>
      <c r="AN92" s="318"/>
      <c r="AO92" s="318"/>
      <c r="AP92" s="318"/>
      <c r="AQ92" s="318"/>
      <c r="AR92" s="318"/>
      <c r="AS92" s="318"/>
      <c r="AT92" s="318"/>
      <c r="AU92" s="318"/>
      <c r="AV92" s="318"/>
      <c r="AW92" s="318"/>
      <c r="AX92" s="318"/>
      <c r="AY92" s="318"/>
      <c r="AZ92" s="318"/>
      <c r="BA92" s="318"/>
      <c r="BB92" s="318"/>
      <c r="BC92" s="318"/>
      <c r="BD92" s="318"/>
      <c r="BE92" s="318"/>
      <c r="BF92" s="318"/>
      <c r="BG92" s="318"/>
      <c r="BH92" s="318"/>
      <c r="BI92" s="318"/>
      <c r="BJ92" s="318"/>
      <c r="BK92" s="318"/>
      <c r="BL92" s="318"/>
      <c r="BM92" s="318"/>
      <c r="BN92" s="318"/>
      <c r="BO92" s="318"/>
      <c r="BP92" s="318"/>
      <c r="BQ92" s="318"/>
      <c r="BR92" s="318"/>
      <c r="BS92" s="318"/>
      <c r="BT92" s="318"/>
      <c r="BU92" s="318"/>
      <c r="BV92" s="318"/>
      <c r="BW92" s="318"/>
      <c r="BX92" s="318"/>
      <c r="BY92" s="318"/>
      <c r="BZ92" s="318"/>
      <c r="CA92" s="318"/>
      <c r="CB92" s="318"/>
      <c r="CC92" s="318"/>
      <c r="CD92" s="318"/>
      <c r="CE92" s="318"/>
      <c r="CF92" s="318"/>
      <c r="CG92" s="318"/>
      <c r="CH92" s="318"/>
      <c r="CI92" s="318"/>
      <c r="CJ92" s="318"/>
      <c r="CK92" s="318"/>
      <c r="CL92" s="318"/>
      <c r="CM92" s="318"/>
      <c r="CN92" s="318"/>
      <c r="CO92" s="318"/>
      <c r="CP92" s="318"/>
      <c r="CQ92" s="318"/>
      <c r="CR92" s="318"/>
      <c r="CS92" s="318"/>
      <c r="CT92" s="318"/>
      <c r="CU92" s="318"/>
      <c r="CV92" s="318"/>
      <c r="CW92" s="318"/>
      <c r="CX92" s="318"/>
      <c r="CY92" s="318"/>
      <c r="CZ92" s="318"/>
      <c r="DA92" s="318"/>
      <c r="DB92" s="318"/>
      <c r="DC92" s="318"/>
      <c r="DD92" s="318"/>
      <c r="DE92" s="318"/>
      <c r="DF92" s="318"/>
      <c r="DG92" s="318"/>
      <c r="DH92" s="318"/>
      <c r="DI92" s="318"/>
      <c r="DJ92" s="318"/>
      <c r="DK92" s="318"/>
      <c r="DL92" s="318"/>
      <c r="DM92" s="318"/>
      <c r="DN92" s="318"/>
      <c r="DO92" s="318"/>
      <c r="DP92" s="318"/>
      <c r="DQ92" s="318"/>
      <c r="DR92" s="318"/>
      <c r="DS92" s="318"/>
      <c r="DT92" s="318"/>
      <c r="DU92" s="318"/>
      <c r="DV92" s="318"/>
      <c r="DW92" s="318"/>
      <c r="DX92" s="318"/>
      <c r="DY92" s="318"/>
      <c r="DZ92" s="318"/>
      <c r="EA92" s="318"/>
      <c r="EB92" s="318"/>
      <c r="EC92" s="318"/>
      <c r="ED92" s="318"/>
      <c r="EE92" s="318"/>
      <c r="EF92" s="318"/>
      <c r="EG92" s="318"/>
      <c r="EH92" s="318"/>
      <c r="EI92" s="318"/>
      <c r="EJ92" s="318"/>
      <c r="EK92" s="318"/>
      <c r="EL92" s="318"/>
      <c r="EM92" s="318"/>
      <c r="EN92" s="318"/>
      <c r="EO92" s="318"/>
      <c r="EP92" s="318"/>
      <c r="EQ92" s="318"/>
      <c r="ER92" s="318"/>
      <c r="ES92" s="318"/>
      <c r="ET92" s="318"/>
      <c r="EU92" s="318"/>
      <c r="EV92" s="318"/>
      <c r="EW92" s="318"/>
      <c r="EX92" s="318"/>
      <c r="EY92" s="318"/>
      <c r="EZ92" s="318"/>
      <c r="FA92" s="318"/>
      <c r="FB92" s="318"/>
      <c r="FC92" s="318"/>
      <c r="FD92" s="318"/>
      <c r="FE92" s="318"/>
      <c r="FF92" s="318"/>
      <c r="FG92" s="318"/>
      <c r="FH92" s="318"/>
      <c r="FI92" s="318"/>
      <c r="FJ92" s="318"/>
      <c r="FK92" s="318"/>
      <c r="FL92" s="318"/>
      <c r="FM92" s="318"/>
      <c r="FN92" s="318"/>
      <c r="FO92" s="318"/>
      <c r="FP92" s="318"/>
      <c r="FQ92" s="318"/>
      <c r="FR92" s="318"/>
      <c r="FS92" s="318"/>
      <c r="FT92" s="318"/>
      <c r="FU92" s="318"/>
      <c r="FV92" s="318"/>
      <c r="FW92" s="318"/>
      <c r="FX92" s="318"/>
      <c r="FY92" s="318"/>
      <c r="FZ92" s="318"/>
      <c r="GA92" s="318"/>
      <c r="GB92" s="318"/>
      <c r="GC92" s="318"/>
      <c r="GD92" s="318"/>
      <c r="GE92" s="318"/>
      <c r="GF92" s="318"/>
      <c r="GG92" s="318"/>
      <c r="GH92" s="318"/>
      <c r="GI92" s="318"/>
      <c r="GJ92" s="318"/>
      <c r="GK92" s="318"/>
      <c r="GL92" s="318"/>
      <c r="GM92" s="318"/>
      <c r="GN92" s="318"/>
      <c r="GO92" s="318"/>
      <c r="GP92" s="318"/>
      <c r="GQ92" s="318"/>
      <c r="GR92" s="318"/>
      <c r="GS92" s="318"/>
      <c r="GT92" s="318"/>
      <c r="GU92" s="318"/>
      <c r="GV92" s="318"/>
      <c r="GW92" s="318"/>
      <c r="GX92" s="318"/>
      <c r="GY92" s="318"/>
      <c r="GZ92" s="318"/>
      <c r="HA92" s="318"/>
      <c r="HB92" s="318"/>
      <c r="HC92" s="318"/>
      <c r="HD92" s="318"/>
      <c r="HE92" s="318"/>
      <c r="HF92" s="318"/>
      <c r="HG92" s="318"/>
      <c r="HH92" s="318"/>
      <c r="HI92" s="318"/>
      <c r="HJ92" s="318"/>
      <c r="HK92" s="318"/>
      <c r="HL92" s="318"/>
      <c r="HM92" s="318"/>
      <c r="HN92" s="318"/>
      <c r="HO92" s="318"/>
      <c r="HP92" s="318"/>
      <c r="HQ92" s="318"/>
      <c r="HR92" s="318"/>
      <c r="HS92" s="318"/>
      <c r="HT92" s="318"/>
      <c r="HU92" s="318"/>
      <c r="HV92" s="318"/>
      <c r="HW92" s="318"/>
      <c r="HX92" s="318"/>
      <c r="HY92" s="318"/>
      <c r="HZ92" s="318"/>
      <c r="IA92" s="318"/>
      <c r="IB92" s="318"/>
      <c r="IC92" s="318"/>
      <c r="ID92" s="318"/>
      <c r="IE92" s="318"/>
      <c r="IF92" s="318"/>
      <c r="IG92" s="318"/>
      <c r="IH92" s="318"/>
      <c r="II92" s="318"/>
      <c r="IJ92" s="318"/>
      <c r="IK92" s="318"/>
      <c r="IL92" s="318"/>
      <c r="IM92" s="318"/>
      <c r="IN92" s="318"/>
      <c r="IO92" s="318"/>
      <c r="IP92" s="318"/>
      <c r="IQ92" s="318"/>
      <c r="IR92" s="318"/>
      <c r="IS92" s="318"/>
      <c r="IT92" s="318"/>
      <c r="IU92" s="318"/>
      <c r="IV92" s="318"/>
      <c r="IW92" s="318"/>
      <c r="IX92" s="318"/>
      <c r="IY92" s="318"/>
      <c r="IZ92" s="318"/>
      <c r="JA92" s="318"/>
      <c r="JB92" s="318"/>
      <c r="JC92" s="318"/>
      <c r="JD92" s="318"/>
      <c r="JE92" s="318"/>
      <c r="JF92" s="318"/>
      <c r="JG92" s="318"/>
      <c r="JH92" s="318"/>
      <c r="JI92" s="318"/>
      <c r="JJ92" s="318"/>
      <c r="JK92" s="318"/>
      <c r="JL92" s="318"/>
      <c r="JM92" s="318"/>
      <c r="JN92" s="318"/>
      <c r="JO92" s="318"/>
      <c r="JP92" s="318"/>
      <c r="JQ92" s="318"/>
      <c r="JR92" s="318"/>
      <c r="JS92" s="318"/>
      <c r="JT92" s="318"/>
      <c r="JU92" s="318"/>
      <c r="JV92" s="318"/>
      <c r="JW92" s="318"/>
      <c r="JX92" s="318"/>
      <c r="JY92" s="318"/>
      <c r="JZ92" s="318"/>
      <c r="KA92" s="318"/>
      <c r="KB92" s="318"/>
      <c r="KC92" s="318"/>
      <c r="KD92" s="318"/>
      <c r="KE92" s="318"/>
      <c r="KF92" s="318"/>
      <c r="KG92" s="318"/>
      <c r="KH92" s="318"/>
      <c r="KI92" s="318"/>
      <c r="KJ92" s="318"/>
      <c r="KK92" s="318"/>
      <c r="KL92" s="318"/>
      <c r="KM92" s="318"/>
      <c r="KN92" s="318"/>
      <c r="KO92" s="318"/>
      <c r="KP92" s="318"/>
      <c r="KQ92" s="318"/>
      <c r="KR92" s="318"/>
      <c r="KS92" s="318"/>
      <c r="KT92" s="318"/>
      <c r="KU92" s="318"/>
      <c r="KV92" s="318"/>
      <c r="KW92" s="318"/>
      <c r="KX92" s="318"/>
      <c r="KY92" s="318"/>
      <c r="KZ92" s="318"/>
      <c r="LA92" s="318"/>
      <c r="LB92" s="318"/>
      <c r="LC92" s="318"/>
      <c r="LD92" s="318"/>
      <c r="LE92" s="318"/>
      <c r="LF92" s="318"/>
      <c r="LG92" s="318"/>
      <c r="LH92" s="318"/>
      <c r="LI92" s="318"/>
      <c r="LJ92" s="318"/>
      <c r="LK92" s="318"/>
      <c r="LL92" s="318"/>
      <c r="LM92" s="318"/>
      <c r="LN92" s="318"/>
      <c r="LO92" s="318"/>
      <c r="LP92" s="318"/>
      <c r="LQ92" s="318"/>
      <c r="LR92" s="318"/>
      <c r="LS92" s="318"/>
      <c r="LT92" s="318"/>
      <c r="LU92" s="318"/>
      <c r="LV92" s="318"/>
      <c r="LW92" s="318"/>
      <c r="LX92" s="318"/>
      <c r="LY92" s="318"/>
      <c r="LZ92" s="318"/>
      <c r="MA92" s="318"/>
      <c r="MB92" s="318"/>
      <c r="MC92" s="318"/>
      <c r="MD92" s="318"/>
      <c r="ME92" s="318"/>
      <c r="MF92" s="318"/>
      <c r="MG92" s="318"/>
      <c r="MH92" s="318"/>
      <c r="MI92" s="318"/>
      <c r="MJ92" s="318"/>
      <c r="MK92" s="318"/>
      <c r="ML92" s="318"/>
      <c r="MM92" s="318"/>
      <c r="MN92" s="318"/>
      <c r="MO92" s="318"/>
      <c r="MP92" s="318"/>
      <c r="MQ92" s="318"/>
      <c r="MR92" s="318"/>
      <c r="MS92" s="318"/>
      <c r="MT92" s="318"/>
      <c r="MU92" s="318"/>
      <c r="MV92" s="318"/>
      <c r="MW92" s="318"/>
      <c r="MX92" s="318"/>
      <c r="MY92" s="318"/>
      <c r="MZ92" s="318"/>
      <c r="NA92" s="318"/>
      <c r="NB92" s="318"/>
      <c r="NC92" s="318"/>
      <c r="ND92" s="318"/>
      <c r="NE92" s="318"/>
      <c r="NF92" s="318"/>
      <c r="NG92" s="318"/>
      <c r="NH92" s="318"/>
      <c r="NI92" s="318"/>
      <c r="NJ92" s="318"/>
      <c r="NK92" s="318"/>
      <c r="NL92" s="318"/>
      <c r="NM92" s="318"/>
      <c r="NN92" s="318"/>
      <c r="NO92" s="318"/>
      <c r="NP92" s="318"/>
      <c r="NQ92" s="318"/>
      <c r="NR92" s="318"/>
      <c r="NS92" s="318"/>
      <c r="NT92" s="318"/>
      <c r="NU92" s="318"/>
      <c r="NV92" s="318"/>
      <c r="NW92" s="318"/>
      <c r="NX92" s="318"/>
      <c r="NY92" s="318"/>
      <c r="NZ92" s="318"/>
      <c r="OA92" s="318"/>
      <c r="OB92" s="318"/>
      <c r="OC92" s="318"/>
      <c r="OD92" s="318"/>
      <c r="OE92" s="318"/>
      <c r="OF92" s="318"/>
      <c r="OG92" s="318"/>
      <c r="OH92" s="318"/>
      <c r="OI92" s="318"/>
      <c r="OJ92" s="318"/>
      <c r="OK92" s="318"/>
      <c r="OL92" s="318"/>
      <c r="OM92" s="318"/>
      <c r="ON92" s="318"/>
      <c r="OO92" s="318"/>
      <c r="OP92" s="318"/>
      <c r="OQ92" s="318"/>
      <c r="OR92" s="318"/>
      <c r="OS92" s="318"/>
      <c r="OT92" s="318"/>
      <c r="OU92" s="318"/>
      <c r="OV92" s="318"/>
      <c r="OW92" s="318"/>
      <c r="OX92" s="318"/>
      <c r="OY92" s="318"/>
      <c r="OZ92" s="318"/>
      <c r="PA92" s="318"/>
      <c r="PB92" s="318"/>
      <c r="PC92" s="318"/>
      <c r="PD92" s="318"/>
      <c r="PE92" s="318"/>
      <c r="PF92" s="318"/>
      <c r="PG92" s="318"/>
      <c r="PH92" s="318"/>
      <c r="PI92" s="318"/>
      <c r="PJ92" s="318"/>
      <c r="PK92" s="318"/>
      <c r="PL92" s="318"/>
      <c r="PM92" s="318"/>
      <c r="PN92" s="318"/>
      <c r="PO92" s="318"/>
      <c r="PP92" s="318"/>
      <c r="PQ92" s="318"/>
      <c r="PR92" s="318"/>
      <c r="PS92" s="318"/>
      <c r="PT92" s="318"/>
      <c r="PU92" s="318"/>
      <c r="PV92" s="318"/>
      <c r="PW92" s="318"/>
      <c r="PX92" s="318"/>
      <c r="PY92" s="318"/>
      <c r="PZ92" s="318"/>
      <c r="QA92" s="318"/>
      <c r="QB92" s="318"/>
      <c r="QC92" s="318"/>
      <c r="QD92" s="318"/>
      <c r="QE92" s="318"/>
      <c r="QF92" s="318"/>
      <c r="QG92" s="318"/>
      <c r="QH92" s="318"/>
      <c r="QI92" s="318"/>
      <c r="QJ92" s="318"/>
      <c r="QK92" s="318"/>
      <c r="QL92" s="318"/>
      <c r="QM92" s="318"/>
      <c r="QN92" s="318"/>
      <c r="QO92" s="318"/>
      <c r="QP92" s="318"/>
      <c r="QQ92" s="318"/>
      <c r="QR92" s="318"/>
      <c r="QS92" s="318"/>
      <c r="QT92" s="318"/>
      <c r="QU92" s="318"/>
      <c r="QV92" s="318"/>
      <c r="QW92" s="318"/>
      <c r="QX92" s="318"/>
      <c r="QY92" s="318"/>
      <c r="QZ92" s="318"/>
      <c r="RA92" s="318"/>
      <c r="RB92" s="318"/>
      <c r="RC92" s="318"/>
      <c r="RD92" s="318"/>
      <c r="RE92" s="318"/>
      <c r="RF92" s="318"/>
      <c r="RG92" s="318"/>
      <c r="RH92" s="318"/>
      <c r="RI92" s="318"/>
      <c r="RJ92" s="318"/>
      <c r="RK92" s="318"/>
      <c r="RL92" s="318"/>
      <c r="RM92" s="318"/>
      <c r="RN92" s="318"/>
      <c r="RO92" s="318"/>
      <c r="RP92" s="318"/>
      <c r="RQ92" s="318"/>
      <c r="RR92" s="318"/>
      <c r="RS92" s="318"/>
      <c r="RT92" s="318"/>
      <c r="RU92" s="318"/>
      <c r="RV92" s="318"/>
      <c r="RW92" s="318"/>
      <c r="RX92" s="318"/>
      <c r="RY92" s="318"/>
      <c r="RZ92" s="318"/>
      <c r="SA92" s="318"/>
      <c r="SB92" s="318"/>
      <c r="SC92" s="318"/>
      <c r="SD92" s="318"/>
      <c r="SE92" s="318"/>
      <c r="SF92" s="318"/>
      <c r="SG92" s="318"/>
      <c r="SH92" s="318"/>
      <c r="SI92" s="318"/>
      <c r="SJ92" s="318"/>
      <c r="SK92" s="318"/>
      <c r="SL92" s="318"/>
      <c r="SM92" s="318"/>
      <c r="SN92" s="318"/>
      <c r="SO92" s="318"/>
      <c r="SP92" s="318"/>
      <c r="SQ92" s="318"/>
      <c r="SR92" s="318"/>
      <c r="SS92" s="318"/>
      <c r="ST92" s="318"/>
      <c r="SU92" s="318"/>
      <c r="SV92" s="318"/>
      <c r="SW92" s="318"/>
      <c r="SX92" s="318"/>
      <c r="SY92" s="318"/>
      <c r="SZ92" s="318"/>
      <c r="TA92" s="318"/>
      <c r="TB92" s="318"/>
      <c r="TC92" s="318"/>
      <c r="TD92" s="318"/>
      <c r="TE92" s="318"/>
      <c r="TF92" s="318"/>
      <c r="TG92" s="318"/>
      <c r="TH92" s="318"/>
      <c r="TI92" s="318"/>
      <c r="TJ92" s="318"/>
      <c r="TK92" s="318"/>
      <c r="TL92" s="318"/>
      <c r="TM92" s="318"/>
      <c r="TN92" s="318"/>
      <c r="TO92" s="318"/>
      <c r="TP92" s="318"/>
      <c r="TQ92" s="318"/>
      <c r="TR92" s="318"/>
      <c r="TS92" s="318"/>
      <c r="TT92" s="318"/>
      <c r="TU92" s="318"/>
      <c r="TV92" s="318"/>
      <c r="TW92" s="318"/>
      <c r="TX92" s="318"/>
      <c r="TY92" s="318"/>
      <c r="TZ92" s="318"/>
      <c r="UA92" s="318"/>
      <c r="UB92" s="318"/>
      <c r="UC92" s="318"/>
      <c r="UD92" s="318"/>
      <c r="UE92" s="318"/>
      <c r="UF92" s="318"/>
      <c r="UG92" s="318"/>
      <c r="UH92" s="318"/>
      <c r="UI92" s="318"/>
      <c r="UJ92" s="318"/>
      <c r="UK92" s="318"/>
      <c r="UL92" s="318"/>
      <c r="UM92" s="318"/>
      <c r="UN92" s="318"/>
      <c r="UO92" s="318"/>
      <c r="UP92" s="318"/>
      <c r="UQ92" s="318"/>
      <c r="UR92" s="318"/>
      <c r="US92" s="318"/>
      <c r="UT92" s="318"/>
      <c r="UU92" s="318"/>
      <c r="UV92" s="318"/>
      <c r="UW92" s="318"/>
      <c r="UX92" s="318"/>
      <c r="UY92" s="318"/>
      <c r="UZ92" s="318"/>
      <c r="VA92" s="318"/>
      <c r="VB92" s="318"/>
      <c r="VC92" s="318"/>
      <c r="VD92" s="318"/>
      <c r="VE92" s="318"/>
      <c r="VF92" s="318"/>
      <c r="VG92" s="318"/>
      <c r="VH92" s="318"/>
      <c r="VI92" s="318"/>
      <c r="VJ92" s="318"/>
      <c r="VK92" s="318"/>
      <c r="VL92" s="318"/>
      <c r="VM92" s="318"/>
      <c r="VN92" s="318"/>
      <c r="VO92" s="318"/>
      <c r="VP92" s="318"/>
      <c r="VQ92" s="318"/>
      <c r="VR92" s="318"/>
      <c r="VS92" s="318"/>
      <c r="VT92" s="318"/>
      <c r="VU92" s="318"/>
      <c r="VV92" s="318"/>
      <c r="VW92" s="318"/>
      <c r="VX92" s="318"/>
      <c r="VY92" s="318"/>
      <c r="VZ92" s="318"/>
      <c r="WA92" s="318"/>
      <c r="WB92" s="318"/>
      <c r="WC92" s="318"/>
      <c r="WD92" s="318"/>
      <c r="WE92" s="318"/>
      <c r="WF92" s="318"/>
      <c r="WG92" s="318"/>
      <c r="WH92" s="318"/>
      <c r="WI92" s="318"/>
      <c r="WJ92" s="318"/>
      <c r="WK92" s="318"/>
      <c r="WL92" s="318"/>
      <c r="WM92" s="318"/>
      <c r="WN92" s="318"/>
      <c r="WO92" s="318"/>
      <c r="WP92" s="318"/>
      <c r="WQ92" s="318"/>
      <c r="WR92" s="318"/>
      <c r="WS92" s="318"/>
      <c r="WT92" s="318"/>
      <c r="WU92" s="318"/>
      <c r="WV92" s="318"/>
      <c r="WW92" s="318"/>
      <c r="WX92" s="318"/>
      <c r="WY92" s="318"/>
      <c r="WZ92" s="318"/>
      <c r="XA92" s="318"/>
      <c r="XB92" s="318"/>
      <c r="XC92" s="318"/>
      <c r="XD92" s="318"/>
      <c r="XE92" s="318"/>
      <c r="XF92" s="318"/>
      <c r="XG92" s="318"/>
      <c r="XH92" s="318"/>
      <c r="XI92" s="318"/>
      <c r="XJ92" s="318"/>
      <c r="XK92" s="318"/>
      <c r="XL92" s="318"/>
      <c r="XM92" s="318"/>
      <c r="XN92" s="318"/>
      <c r="XO92" s="318"/>
      <c r="XP92" s="318"/>
      <c r="XQ92" s="318"/>
      <c r="XR92" s="318"/>
      <c r="XS92" s="318"/>
      <c r="XT92" s="318"/>
      <c r="XU92" s="318"/>
      <c r="XV92" s="318"/>
      <c r="XW92" s="318"/>
      <c r="XX92" s="318"/>
      <c r="XY92" s="318"/>
      <c r="XZ92" s="318"/>
      <c r="YA92" s="318"/>
      <c r="YB92" s="318"/>
      <c r="YC92" s="318"/>
      <c r="YD92" s="318"/>
      <c r="YE92" s="318"/>
      <c r="YF92" s="318"/>
      <c r="YG92" s="318"/>
      <c r="YH92" s="318"/>
      <c r="YI92" s="318"/>
      <c r="YJ92" s="318"/>
      <c r="YK92" s="318"/>
      <c r="YL92" s="318"/>
      <c r="YM92" s="318"/>
      <c r="YN92" s="318"/>
      <c r="YO92" s="318"/>
      <c r="YP92" s="318"/>
      <c r="YQ92" s="318"/>
      <c r="YR92" s="318"/>
      <c r="YS92" s="318"/>
      <c r="YT92" s="318"/>
      <c r="YU92" s="318"/>
      <c r="YV92" s="318"/>
      <c r="YW92" s="318"/>
      <c r="YX92" s="318"/>
      <c r="YY92" s="318"/>
      <c r="YZ92" s="318"/>
      <c r="ZA92" s="318"/>
      <c r="ZB92" s="318"/>
      <c r="ZC92" s="318"/>
      <c r="ZD92" s="318"/>
      <c r="ZE92" s="318"/>
      <c r="ZF92" s="318"/>
      <c r="ZG92" s="318"/>
      <c r="ZH92" s="318"/>
      <c r="ZI92" s="318"/>
      <c r="ZJ92" s="318"/>
      <c r="ZK92" s="318"/>
      <c r="ZL92" s="318"/>
      <c r="ZM92" s="318"/>
      <c r="ZN92" s="318"/>
      <c r="ZO92" s="318"/>
      <c r="ZP92" s="318"/>
      <c r="ZQ92" s="318"/>
      <c r="ZR92" s="318"/>
      <c r="ZS92" s="318"/>
      <c r="ZT92" s="318"/>
      <c r="ZU92" s="318"/>
      <c r="ZV92" s="318"/>
      <c r="ZW92" s="318"/>
      <c r="ZX92" s="318"/>
      <c r="ZY92" s="318"/>
      <c r="ZZ92" s="318"/>
      <c r="AAA92" s="318"/>
      <c r="AAB92" s="318"/>
      <c r="AAC92" s="318"/>
      <c r="AAD92" s="318"/>
      <c r="AAE92" s="318"/>
      <c r="AAF92" s="318"/>
      <c r="AAG92" s="318"/>
      <c r="AAH92" s="318"/>
      <c r="AAI92" s="318"/>
      <c r="AAJ92" s="318"/>
      <c r="AAK92" s="318"/>
      <c r="AAL92" s="318"/>
      <c r="AAM92" s="318"/>
      <c r="AAN92" s="318"/>
      <c r="AAO92" s="318"/>
      <c r="AAP92" s="318"/>
      <c r="AAQ92" s="318"/>
      <c r="AAR92" s="318"/>
      <c r="AAS92" s="318"/>
      <c r="AAT92" s="318"/>
      <c r="AAU92" s="318"/>
      <c r="AAV92" s="318"/>
      <c r="AAW92" s="318"/>
      <c r="AAX92" s="318"/>
      <c r="AAY92" s="318"/>
      <c r="AAZ92" s="318"/>
      <c r="ABA92" s="318"/>
      <c r="ABB92" s="318"/>
      <c r="ABC92" s="318"/>
      <c r="ABD92" s="318"/>
      <c r="ABE92" s="318"/>
      <c r="ABF92" s="318"/>
      <c r="ABG92" s="318"/>
      <c r="ABH92" s="318"/>
      <c r="ABI92" s="318"/>
      <c r="ABJ92" s="318"/>
      <c r="ABK92" s="318"/>
      <c r="ABL92" s="318"/>
      <c r="ABM92" s="318"/>
      <c r="ABN92" s="318"/>
      <c r="ABO92" s="318"/>
      <c r="ABP92" s="318"/>
      <c r="ABQ92" s="318"/>
      <c r="ABR92" s="318"/>
      <c r="ABS92" s="318"/>
      <c r="ABT92" s="318"/>
      <c r="ABU92" s="318"/>
      <c r="ABV92" s="318"/>
      <c r="ABW92" s="318"/>
      <c r="ABX92" s="318"/>
      <c r="ABY92" s="318"/>
      <c r="ABZ92" s="318"/>
      <c r="ACA92" s="318"/>
      <c r="ACB92" s="318"/>
      <c r="ACC92" s="318"/>
      <c r="ACD92" s="318"/>
      <c r="ACE92" s="318"/>
      <c r="ACF92" s="318"/>
      <c r="ACG92" s="318"/>
      <c r="ACH92" s="318"/>
      <c r="ACI92" s="318"/>
      <c r="ACJ92" s="318"/>
      <c r="ACK92" s="318"/>
      <c r="ACL92" s="318"/>
      <c r="ACM92" s="318"/>
      <c r="ACN92" s="318"/>
      <c r="ACO92" s="318"/>
      <c r="ACP92" s="318"/>
      <c r="ACQ92" s="318"/>
      <c r="ACR92" s="318"/>
      <c r="ACS92" s="318"/>
      <c r="ACT92" s="318"/>
      <c r="ACU92" s="318"/>
      <c r="ACV92" s="318"/>
      <c r="ACW92" s="318"/>
      <c r="ACX92" s="318"/>
      <c r="ACY92" s="318"/>
      <c r="ACZ92" s="318"/>
      <c r="ADA92" s="318"/>
      <c r="ADB92" s="318"/>
      <c r="ADC92" s="318"/>
      <c r="ADD92" s="318"/>
      <c r="ADE92" s="318"/>
      <c r="ADF92" s="318"/>
      <c r="ADG92" s="318"/>
      <c r="ADH92" s="318"/>
      <c r="ADI92" s="318"/>
      <c r="ADJ92" s="318"/>
      <c r="ADK92" s="318"/>
      <c r="ADL92" s="318"/>
      <c r="ADM92" s="318"/>
      <c r="ADN92" s="318"/>
      <c r="ADO92" s="318"/>
      <c r="ADP92" s="318"/>
      <c r="ADQ92" s="318"/>
      <c r="ADR92" s="318"/>
      <c r="ADS92" s="318"/>
      <c r="ADT92" s="318"/>
      <c r="ADU92" s="318"/>
      <c r="ADV92" s="318"/>
      <c r="ADW92" s="318"/>
      <c r="ADX92" s="318"/>
      <c r="ADY92" s="318"/>
      <c r="ADZ92" s="318"/>
      <c r="AEA92" s="318"/>
      <c r="AEB92" s="318"/>
      <c r="AEC92" s="318"/>
      <c r="AED92" s="318"/>
      <c r="AEE92" s="318"/>
      <c r="AEF92" s="318"/>
      <c r="AEG92" s="318"/>
      <c r="AEH92" s="318"/>
      <c r="AEI92" s="318"/>
      <c r="AEJ92" s="318"/>
      <c r="AEK92" s="318"/>
      <c r="AEL92" s="318"/>
      <c r="AEM92" s="318"/>
      <c r="AEN92" s="318"/>
      <c r="AEO92" s="318"/>
      <c r="AEP92" s="318"/>
      <c r="AEQ92" s="318"/>
      <c r="AER92" s="318"/>
      <c r="AES92" s="318"/>
      <c r="AET92" s="318"/>
      <c r="AEU92" s="318"/>
      <c r="AEV92" s="318"/>
      <c r="AEW92" s="318"/>
      <c r="AEX92" s="318"/>
      <c r="AEY92" s="318"/>
      <c r="AEZ92" s="318"/>
      <c r="AFA92" s="318"/>
      <c r="AFB92" s="318"/>
      <c r="AFC92" s="318"/>
      <c r="AFD92" s="318"/>
      <c r="AFE92" s="318"/>
      <c r="AFF92" s="318"/>
      <c r="AFG92" s="318"/>
      <c r="AFH92" s="318"/>
      <c r="AFI92" s="318"/>
      <c r="AFJ92" s="318"/>
      <c r="AFK92" s="318"/>
      <c r="AFL92" s="318"/>
      <c r="AFM92" s="318"/>
      <c r="AFN92" s="318"/>
      <c r="AFO92" s="318"/>
      <c r="AFP92" s="318"/>
      <c r="AFQ92" s="318"/>
      <c r="AFR92" s="318"/>
      <c r="AFS92" s="318"/>
      <c r="AFT92" s="318"/>
      <c r="AFU92" s="318"/>
      <c r="AFV92" s="318"/>
      <c r="AFW92" s="318"/>
      <c r="AFX92" s="318"/>
      <c r="AFY92" s="318"/>
      <c r="AFZ92" s="318"/>
      <c r="AGA92" s="318"/>
      <c r="AGB92" s="318"/>
      <c r="AGC92" s="318"/>
      <c r="AGD92" s="318"/>
      <c r="AGE92" s="318"/>
      <c r="AGF92" s="318"/>
      <c r="AGG92" s="318"/>
      <c r="AGH92" s="318"/>
      <c r="AGI92" s="318"/>
      <c r="AGJ92" s="318"/>
      <c r="AGK92" s="318"/>
      <c r="AGL92" s="318"/>
      <c r="AGM92" s="318"/>
      <c r="AGN92" s="318"/>
      <c r="AGO92" s="318"/>
      <c r="AGP92" s="318"/>
      <c r="AGQ92" s="318"/>
      <c r="AGR92" s="318"/>
      <c r="AGS92" s="318"/>
      <c r="AGT92" s="318"/>
      <c r="AGU92" s="318"/>
      <c r="AGV92" s="318"/>
      <c r="AGW92" s="318"/>
      <c r="AGX92" s="318"/>
      <c r="AGY92" s="318"/>
      <c r="AGZ92" s="318"/>
      <c r="AHA92" s="318"/>
      <c r="AHB92" s="318"/>
      <c r="AHC92" s="318"/>
      <c r="AHD92" s="318"/>
      <c r="AHE92" s="318"/>
      <c r="AHF92" s="318"/>
      <c r="AHG92" s="318"/>
      <c r="AHH92" s="318"/>
      <c r="AHI92" s="318"/>
      <c r="AHJ92" s="318"/>
      <c r="AHK92" s="318"/>
      <c r="AHL92" s="318"/>
      <c r="AHM92" s="318"/>
      <c r="AHN92" s="318"/>
      <c r="AHO92" s="318"/>
      <c r="AHP92" s="318"/>
      <c r="AHQ92" s="318"/>
      <c r="AHR92" s="318"/>
      <c r="AHS92" s="318"/>
      <c r="AHT92" s="318"/>
      <c r="AHU92" s="318"/>
      <c r="AHV92" s="318"/>
      <c r="AHW92" s="318"/>
      <c r="AHX92" s="318"/>
      <c r="AHY92" s="318"/>
      <c r="AHZ92" s="318"/>
      <c r="AIA92" s="318"/>
      <c r="AIB92" s="318"/>
      <c r="AIC92" s="318"/>
      <c r="AID92" s="318"/>
      <c r="AIE92" s="318"/>
      <c r="AIF92" s="318"/>
      <c r="AIG92" s="318"/>
      <c r="AIH92" s="318"/>
      <c r="AII92" s="318"/>
      <c r="AIJ92" s="318"/>
      <c r="AIK92" s="318"/>
      <c r="AIL92" s="318"/>
      <c r="AIM92" s="318"/>
      <c r="AIN92" s="318"/>
      <c r="AIO92" s="318"/>
      <c r="AIP92" s="318"/>
      <c r="AIQ92" s="318"/>
      <c r="AIR92" s="318"/>
      <c r="AIS92" s="318"/>
      <c r="AIT92" s="318"/>
      <c r="AIU92" s="318"/>
      <c r="AIV92" s="318"/>
      <c r="AIW92" s="318"/>
      <c r="AIX92" s="318"/>
      <c r="AIY92" s="318"/>
      <c r="AIZ92" s="318"/>
      <c r="AJA92" s="318"/>
      <c r="AJB92" s="318"/>
      <c r="AJC92" s="318"/>
      <c r="AJD92" s="318"/>
      <c r="AJE92" s="318"/>
      <c r="AJF92" s="318"/>
      <c r="AJG92" s="318"/>
      <c r="AJH92" s="318"/>
      <c r="AJI92" s="318"/>
      <c r="AJJ92" s="318"/>
      <c r="AJK92" s="318"/>
      <c r="AJL92" s="318"/>
      <c r="AJM92" s="318"/>
      <c r="AJN92" s="318"/>
      <c r="AJO92" s="318"/>
      <c r="AJP92" s="318"/>
      <c r="AJQ92" s="318"/>
      <c r="AJR92" s="318"/>
      <c r="AJS92" s="318"/>
      <c r="AJT92" s="318"/>
      <c r="AJU92" s="318"/>
      <c r="AJV92" s="318"/>
      <c r="AJW92" s="318"/>
      <c r="AJX92" s="318"/>
      <c r="AJY92" s="318"/>
      <c r="AJZ92" s="318"/>
      <c r="AKA92" s="318"/>
      <c r="AKB92" s="318"/>
      <c r="AKC92" s="318"/>
      <c r="AKD92" s="318"/>
      <c r="AKE92" s="318"/>
      <c r="AKF92" s="318"/>
      <c r="AKG92" s="318"/>
      <c r="AKH92" s="318"/>
      <c r="AKI92" s="318"/>
      <c r="AKJ92" s="318"/>
      <c r="AKK92" s="318"/>
      <c r="AKL92" s="318"/>
      <c r="AKM92" s="318"/>
      <c r="AKN92" s="318"/>
      <c r="AKO92" s="318"/>
      <c r="AKP92" s="318"/>
      <c r="AKQ92" s="318"/>
      <c r="AKR92" s="318"/>
      <c r="AKS92" s="318"/>
      <c r="AKT92" s="318"/>
      <c r="AKU92" s="318"/>
      <c r="AKV92" s="318"/>
      <c r="AKW92" s="318"/>
      <c r="AKX92" s="318"/>
      <c r="AKY92" s="318"/>
      <c r="AKZ92" s="318"/>
      <c r="ALA92" s="318"/>
      <c r="ALB92" s="318"/>
      <c r="ALC92" s="318"/>
      <c r="ALD92" s="318"/>
      <c r="ALE92" s="318"/>
      <c r="ALF92" s="318"/>
      <c r="ALG92" s="318"/>
      <c r="ALH92" s="318"/>
      <c r="ALI92" s="318"/>
      <c r="ALJ92" s="318"/>
      <c r="ALK92" s="318"/>
      <c r="ALL92" s="318"/>
      <c r="ALM92" s="318"/>
      <c r="ALN92" s="318"/>
      <c r="ALO92" s="318"/>
      <c r="ALP92" s="318"/>
      <c r="ALQ92" s="318"/>
      <c r="ALR92" s="318"/>
      <c r="ALS92" s="318"/>
      <c r="ALT92" s="318"/>
      <c r="ALU92" s="318"/>
      <c r="ALV92" s="318"/>
      <c r="ALW92" s="318"/>
      <c r="ALX92" s="318"/>
      <c r="ALY92" s="318"/>
      <c r="ALZ92" s="318"/>
      <c r="AMA92" s="318"/>
      <c r="AMB92" s="318"/>
      <c r="AMC92" s="318"/>
      <c r="AMD92" s="318"/>
      <c r="AME92" s="318"/>
      <c r="AMF92" s="318"/>
      <c r="AMG92" s="318"/>
      <c r="AMH92" s="318"/>
      <c r="AMI92" s="318"/>
      <c r="AMJ92" s="318"/>
      <c r="AMK92" s="318"/>
      <c r="AML92" s="318"/>
      <c r="AMM92" s="318"/>
      <c r="AMN92" s="318"/>
      <c r="AMO92" s="318"/>
      <c r="AMP92" s="318"/>
      <c r="AMQ92" s="318"/>
      <c r="AMR92" s="318"/>
      <c r="AMS92" s="318"/>
      <c r="AMT92" s="318"/>
      <c r="AMU92" s="318"/>
      <c r="AMV92" s="318"/>
      <c r="AMW92" s="318"/>
      <c r="AMX92" s="318"/>
      <c r="AMY92" s="318"/>
      <c r="AMZ92" s="318"/>
      <c r="ANA92" s="318"/>
      <c r="ANB92" s="318"/>
      <c r="ANC92" s="318"/>
      <c r="AND92" s="318"/>
      <c r="ANE92" s="318"/>
      <c r="ANF92" s="318"/>
      <c r="ANG92" s="318"/>
      <c r="ANH92" s="318"/>
      <c r="ANI92" s="318"/>
      <c r="ANJ92" s="318"/>
      <c r="ANK92" s="318"/>
      <c r="ANL92" s="318"/>
      <c r="ANM92" s="318"/>
      <c r="ANN92" s="318"/>
      <c r="ANO92" s="318"/>
      <c r="ANP92" s="318"/>
      <c r="ANQ92" s="318"/>
      <c r="ANR92" s="318"/>
      <c r="ANS92" s="318"/>
      <c r="ANT92" s="318"/>
      <c r="ANU92" s="318"/>
      <c r="ANV92" s="318"/>
      <c r="ANW92" s="318"/>
      <c r="ANX92" s="318"/>
      <c r="ANY92" s="318"/>
      <c r="ANZ92" s="318"/>
      <c r="AOA92" s="318"/>
      <c r="AOB92" s="318"/>
      <c r="AOC92" s="318"/>
      <c r="AOD92" s="318"/>
      <c r="AOE92" s="318"/>
      <c r="AOF92" s="318"/>
      <c r="AOG92" s="318"/>
      <c r="AOH92" s="318"/>
      <c r="AOI92" s="318"/>
      <c r="AOJ92" s="318"/>
      <c r="AOK92" s="318"/>
      <c r="AOL92" s="318"/>
      <c r="AOM92" s="318"/>
      <c r="AON92" s="318"/>
      <c r="AOO92" s="318"/>
      <c r="AOP92" s="318"/>
      <c r="AOQ92" s="318"/>
      <c r="AOR92" s="318"/>
      <c r="AOS92" s="318"/>
      <c r="AOT92" s="318"/>
      <c r="AOU92" s="318"/>
      <c r="AOV92" s="318"/>
      <c r="AOW92" s="318"/>
      <c r="AOX92" s="318"/>
      <c r="AOY92" s="318"/>
      <c r="AOZ92" s="318"/>
      <c r="APA92" s="318"/>
      <c r="APB92" s="318"/>
      <c r="APC92" s="318"/>
      <c r="APD92" s="318"/>
      <c r="APE92" s="318"/>
      <c r="APF92" s="318"/>
      <c r="APG92" s="318"/>
      <c r="APH92" s="318"/>
      <c r="API92" s="318"/>
      <c r="APJ92" s="318"/>
      <c r="APK92" s="318"/>
      <c r="APL92" s="318"/>
      <c r="APM92" s="318"/>
      <c r="APN92" s="318"/>
      <c r="APO92" s="318"/>
      <c r="APP92" s="318"/>
      <c r="APQ92" s="318"/>
      <c r="APR92" s="318"/>
      <c r="APS92" s="318"/>
      <c r="APT92" s="318"/>
      <c r="APU92" s="318"/>
      <c r="APV92" s="318"/>
      <c r="APW92" s="318"/>
      <c r="APX92" s="318"/>
      <c r="APY92" s="318"/>
      <c r="APZ92" s="318"/>
      <c r="AQA92" s="318"/>
      <c r="AQB92" s="318"/>
      <c r="AQC92" s="318"/>
      <c r="AQD92" s="318"/>
      <c r="AQE92" s="318"/>
      <c r="AQF92" s="318"/>
      <c r="AQG92" s="318"/>
      <c r="AQH92" s="318"/>
      <c r="AQI92" s="318"/>
      <c r="AQJ92" s="318"/>
      <c r="AQK92" s="318"/>
      <c r="AQL92" s="318"/>
      <c r="AQM92" s="318"/>
      <c r="AQN92" s="318"/>
      <c r="AQO92" s="318"/>
      <c r="AQP92" s="318"/>
      <c r="AQQ92" s="318"/>
      <c r="AQR92" s="318"/>
      <c r="AQS92" s="318"/>
      <c r="AQT92" s="318"/>
      <c r="AQU92" s="318"/>
      <c r="AQV92" s="318"/>
      <c r="AQW92" s="318"/>
      <c r="AQX92" s="318"/>
      <c r="AQY92" s="318"/>
      <c r="AQZ92" s="318"/>
      <c r="ARA92" s="318"/>
      <c r="ARB92" s="318"/>
      <c r="ARC92" s="318"/>
      <c r="ARD92" s="318"/>
      <c r="ARE92" s="318"/>
      <c r="ARF92" s="318"/>
      <c r="ARG92" s="318"/>
      <c r="ARH92" s="318"/>
      <c r="ARI92" s="318"/>
      <c r="ARJ92" s="318"/>
      <c r="ARK92" s="318"/>
      <c r="ARL92" s="318"/>
      <c r="ARM92" s="318"/>
      <c r="ARN92" s="318"/>
      <c r="ARO92" s="318"/>
      <c r="ARP92" s="318"/>
      <c r="ARQ92" s="318"/>
      <c r="ARR92" s="318"/>
      <c r="ARS92" s="318"/>
      <c r="ART92" s="318"/>
      <c r="ARU92" s="318"/>
      <c r="ARV92" s="318"/>
      <c r="ARW92" s="318"/>
      <c r="ARX92" s="318"/>
      <c r="ARY92" s="318"/>
      <c r="ARZ92" s="318"/>
      <c r="ASA92" s="318"/>
      <c r="ASB92" s="318"/>
      <c r="ASC92" s="318"/>
      <c r="ASD92" s="318"/>
      <c r="ASE92" s="318"/>
      <c r="ASF92" s="318"/>
      <c r="ASG92" s="318"/>
      <c r="ASH92" s="318"/>
      <c r="ASI92" s="318"/>
      <c r="ASJ92" s="318"/>
      <c r="ASK92" s="318"/>
      <c r="ASL92" s="318"/>
      <c r="ASM92" s="318"/>
      <c r="ASN92" s="318"/>
      <c r="ASO92" s="318"/>
      <c r="ASP92" s="318"/>
      <c r="ASQ92" s="318"/>
      <c r="ASR92" s="318"/>
      <c r="ASS92" s="318"/>
      <c r="AST92" s="318"/>
      <c r="ASU92" s="318"/>
      <c r="ASV92" s="318"/>
      <c r="ASW92" s="318"/>
      <c r="ASX92" s="318"/>
      <c r="ASY92" s="318"/>
      <c r="ASZ92" s="318"/>
      <c r="ATA92" s="318"/>
      <c r="ATB92" s="318"/>
      <c r="ATC92" s="318"/>
      <c r="ATD92" s="318"/>
      <c r="ATE92" s="318"/>
      <c r="ATF92" s="318"/>
      <c r="ATG92" s="318"/>
      <c r="ATH92" s="318"/>
      <c r="ATI92" s="318"/>
      <c r="ATJ92" s="318"/>
      <c r="ATK92" s="318"/>
      <c r="ATL92" s="318"/>
      <c r="ATM92" s="318"/>
      <c r="ATN92" s="318"/>
      <c r="ATO92" s="318"/>
      <c r="ATP92" s="318"/>
      <c r="ATQ92" s="318"/>
      <c r="ATR92" s="318"/>
      <c r="ATS92" s="318"/>
      <c r="ATT92" s="318"/>
      <c r="ATU92" s="318"/>
      <c r="ATV92" s="318"/>
      <c r="ATW92" s="318"/>
      <c r="ATX92" s="318"/>
      <c r="ATY92" s="318"/>
      <c r="ATZ92" s="318"/>
      <c r="AUA92" s="318"/>
      <c r="AUB92" s="318"/>
      <c r="AUC92" s="318"/>
      <c r="AUD92" s="318"/>
      <c r="AUE92" s="318"/>
      <c r="AUF92" s="318"/>
      <c r="AUG92" s="318"/>
      <c r="AUH92" s="318"/>
      <c r="AUI92" s="318"/>
      <c r="AUJ92" s="318"/>
      <c r="AUK92" s="318"/>
      <c r="AUL92" s="318"/>
      <c r="AUM92" s="318"/>
      <c r="AUN92" s="318"/>
      <c r="AUO92" s="318"/>
      <c r="AUP92" s="318"/>
      <c r="AUQ92" s="318"/>
      <c r="AUR92" s="318"/>
      <c r="AUS92" s="318"/>
      <c r="AUT92" s="318"/>
      <c r="AUU92" s="318"/>
      <c r="AUV92" s="318"/>
      <c r="AUW92" s="318"/>
      <c r="AUX92" s="318"/>
      <c r="AUY92" s="318"/>
      <c r="AUZ92" s="318"/>
      <c r="AVA92" s="318"/>
      <c r="AVB92" s="318"/>
      <c r="AVC92" s="318"/>
      <c r="AVD92" s="318"/>
      <c r="AVE92" s="318"/>
      <c r="AVF92" s="318"/>
      <c r="AVG92" s="318"/>
      <c r="AVH92" s="318"/>
      <c r="AVI92" s="318"/>
      <c r="AVJ92" s="318"/>
      <c r="AVK92" s="318"/>
      <c r="AVL92" s="318"/>
      <c r="AVM92" s="318"/>
      <c r="AVN92" s="318"/>
      <c r="AVO92" s="318"/>
      <c r="AVP92" s="318"/>
      <c r="AVQ92" s="318"/>
      <c r="AVR92" s="318"/>
      <c r="AVS92" s="318"/>
      <c r="AVT92" s="318"/>
      <c r="AVU92" s="318"/>
      <c r="AVV92" s="318"/>
      <c r="AVW92" s="318"/>
      <c r="AVX92" s="318"/>
      <c r="AVY92" s="318"/>
      <c r="AVZ92" s="318"/>
      <c r="AWA92" s="318"/>
      <c r="AWB92" s="318"/>
      <c r="AWC92" s="318"/>
      <c r="AWD92" s="318"/>
      <c r="AWE92" s="318"/>
      <c r="AWF92" s="318"/>
      <c r="AWG92" s="318"/>
      <c r="AWH92" s="318"/>
      <c r="AWI92" s="318"/>
      <c r="AWJ92" s="318"/>
      <c r="AWK92" s="318"/>
      <c r="AWL92" s="318"/>
      <c r="AWM92" s="318"/>
      <c r="AWN92" s="318"/>
      <c r="AWO92" s="318"/>
      <c r="AWP92" s="318"/>
      <c r="AWQ92" s="318"/>
      <c r="AWR92" s="318"/>
      <c r="AWS92" s="318"/>
      <c r="AWT92" s="318"/>
      <c r="AWU92" s="318"/>
      <c r="AWV92" s="318"/>
      <c r="AWW92" s="318"/>
      <c r="AWX92" s="318"/>
      <c r="AWY92" s="318"/>
      <c r="AWZ92" s="318"/>
      <c r="AXA92" s="318"/>
      <c r="AXB92" s="318"/>
      <c r="AXC92" s="318"/>
      <c r="AXD92" s="318"/>
      <c r="AXE92" s="318"/>
      <c r="AXF92" s="318"/>
      <c r="AXG92" s="318"/>
      <c r="AXH92" s="318"/>
      <c r="AXI92" s="318"/>
      <c r="AXJ92" s="318"/>
      <c r="AXK92" s="318"/>
      <c r="AXL92" s="318"/>
      <c r="AXM92" s="318"/>
      <c r="AXN92" s="318"/>
      <c r="AXO92" s="318"/>
      <c r="AXP92" s="318"/>
      <c r="AXQ92" s="318"/>
      <c r="AXR92" s="318"/>
      <c r="AXS92" s="318"/>
      <c r="AXT92" s="318"/>
      <c r="AXU92" s="318"/>
      <c r="AXV92" s="318"/>
      <c r="AXW92" s="318"/>
      <c r="AXX92" s="318"/>
      <c r="AXY92" s="318"/>
      <c r="AXZ92" s="318"/>
      <c r="AYA92" s="318"/>
      <c r="AYB92" s="318"/>
      <c r="AYC92" s="318"/>
      <c r="AYD92" s="318"/>
      <c r="AYE92" s="318"/>
      <c r="AYF92" s="318"/>
      <c r="AYG92" s="318"/>
      <c r="AYH92" s="318"/>
      <c r="AYI92" s="318"/>
      <c r="AYJ92" s="318"/>
      <c r="AYK92" s="318"/>
      <c r="AYL92" s="318"/>
      <c r="AYM92" s="318"/>
      <c r="AYN92" s="318"/>
      <c r="AYO92" s="318"/>
      <c r="AYP92" s="318"/>
      <c r="AYQ92" s="318"/>
      <c r="AYR92" s="318"/>
      <c r="AYS92" s="318"/>
      <c r="AYT92" s="318"/>
      <c r="AYU92" s="318"/>
      <c r="AYV92" s="318"/>
      <c r="AYW92" s="318"/>
      <c r="AYX92" s="318"/>
      <c r="AYY92" s="318"/>
      <c r="AYZ92" s="318"/>
      <c r="AZA92" s="318"/>
      <c r="AZB92" s="318"/>
      <c r="AZC92" s="318"/>
      <c r="AZD92" s="318"/>
      <c r="AZE92" s="318"/>
      <c r="AZF92" s="318"/>
      <c r="AZG92" s="318"/>
      <c r="AZH92" s="318"/>
      <c r="AZI92" s="318"/>
      <c r="AZJ92" s="318"/>
      <c r="AZK92" s="318"/>
      <c r="AZL92" s="318"/>
      <c r="AZM92" s="318"/>
      <c r="AZN92" s="318"/>
      <c r="AZO92" s="318"/>
      <c r="AZP92" s="318"/>
      <c r="AZQ92" s="318"/>
      <c r="AZR92" s="318"/>
      <c r="AZS92" s="318"/>
      <c r="AZT92" s="318"/>
      <c r="AZU92" s="318"/>
      <c r="AZV92" s="318"/>
      <c r="AZW92" s="318"/>
      <c r="AZX92" s="318"/>
      <c r="AZY92" s="318"/>
      <c r="AZZ92" s="318"/>
      <c r="BAA92" s="318"/>
      <c r="BAB92" s="318"/>
      <c r="BAC92" s="318"/>
      <c r="BAD92" s="318"/>
      <c r="BAE92" s="318"/>
      <c r="BAF92" s="318"/>
      <c r="BAG92" s="318"/>
      <c r="BAH92" s="318"/>
      <c r="BAI92" s="318"/>
      <c r="BAJ92" s="318"/>
      <c r="BAK92" s="318"/>
      <c r="BAL92" s="318"/>
      <c r="BAM92" s="318"/>
      <c r="BAN92" s="318"/>
      <c r="BAO92" s="318"/>
      <c r="BAP92" s="318"/>
      <c r="BAQ92" s="318"/>
      <c r="BAR92" s="318"/>
      <c r="BAS92" s="318"/>
      <c r="BAT92" s="318"/>
      <c r="BAU92" s="318"/>
      <c r="BAV92" s="318"/>
      <c r="BAW92" s="318"/>
      <c r="BAX92" s="318"/>
      <c r="BAY92" s="318"/>
      <c r="BAZ92" s="318"/>
      <c r="BBA92" s="318"/>
      <c r="BBB92" s="318"/>
      <c r="BBC92" s="318"/>
      <c r="BBD92" s="318"/>
      <c r="BBE92" s="318"/>
      <c r="BBF92" s="318"/>
      <c r="BBG92" s="318"/>
      <c r="BBH92" s="318"/>
      <c r="BBI92" s="318"/>
      <c r="BBJ92" s="318"/>
      <c r="BBK92" s="318"/>
      <c r="BBL92" s="318"/>
      <c r="BBM92" s="318"/>
      <c r="BBN92" s="318"/>
      <c r="BBO92" s="318"/>
      <c r="BBP92" s="318"/>
      <c r="BBQ92" s="318"/>
      <c r="BBR92" s="318"/>
      <c r="BBS92" s="318"/>
      <c r="BBT92" s="318"/>
      <c r="BBU92" s="318"/>
      <c r="BBV92" s="318"/>
      <c r="BBW92" s="318"/>
      <c r="BBX92" s="318"/>
      <c r="BBY92" s="318"/>
      <c r="BBZ92" s="318"/>
      <c r="BCA92" s="318"/>
      <c r="BCB92" s="318"/>
      <c r="BCC92" s="318"/>
      <c r="BCD92" s="318"/>
      <c r="BCE92" s="318"/>
      <c r="BCF92" s="318"/>
      <c r="BCG92" s="318"/>
      <c r="BCH92" s="318"/>
      <c r="BCI92" s="318"/>
      <c r="BCJ92" s="318"/>
      <c r="BCK92" s="318"/>
      <c r="BCL92" s="318"/>
      <c r="BCM92" s="318"/>
      <c r="BCN92" s="318"/>
      <c r="BCO92" s="318"/>
      <c r="BCP92" s="318"/>
      <c r="BCQ92" s="318"/>
      <c r="BCR92" s="318"/>
      <c r="BCS92" s="318"/>
      <c r="BCT92" s="318"/>
      <c r="BCU92" s="318"/>
      <c r="BCV92" s="318"/>
      <c r="BCW92" s="318"/>
      <c r="BCX92" s="318"/>
      <c r="BCY92" s="318"/>
      <c r="BCZ92" s="318"/>
      <c r="BDA92" s="318"/>
      <c r="BDB92" s="318"/>
      <c r="BDC92" s="318"/>
      <c r="BDD92" s="318"/>
      <c r="BDE92" s="318"/>
      <c r="BDF92" s="318"/>
      <c r="BDG92" s="318"/>
      <c r="BDH92" s="318"/>
      <c r="BDI92" s="318"/>
      <c r="BDJ92" s="318"/>
      <c r="BDK92" s="318"/>
      <c r="BDL92" s="318"/>
      <c r="BDM92" s="318"/>
      <c r="BDN92" s="318"/>
      <c r="BDO92" s="318"/>
      <c r="BDP92" s="318"/>
      <c r="BDQ92" s="318"/>
      <c r="BDR92" s="318"/>
      <c r="BDS92" s="318"/>
      <c r="BDT92" s="318"/>
      <c r="BDU92" s="318"/>
      <c r="BDV92" s="318"/>
      <c r="BDW92" s="318"/>
      <c r="BDX92" s="318"/>
      <c r="BDY92" s="318"/>
      <c r="BDZ92" s="318"/>
      <c r="BEA92" s="318"/>
      <c r="BEB92" s="318"/>
      <c r="BEC92" s="318"/>
      <c r="BED92" s="318"/>
      <c r="BEE92" s="318"/>
      <c r="BEF92" s="318"/>
      <c r="BEG92" s="318"/>
      <c r="BEH92" s="318"/>
      <c r="BEI92" s="318"/>
      <c r="BEJ92" s="318"/>
      <c r="BEK92" s="318"/>
      <c r="BEL92" s="318"/>
      <c r="BEM92" s="318"/>
      <c r="BEN92" s="318"/>
      <c r="BEO92" s="318"/>
      <c r="BEP92" s="318"/>
      <c r="BEQ92" s="318"/>
      <c r="BER92" s="318"/>
      <c r="BES92" s="318"/>
      <c r="BET92" s="318"/>
      <c r="BEU92" s="318"/>
      <c r="BEV92" s="318"/>
      <c r="BEW92" s="318"/>
      <c r="BEX92" s="318"/>
      <c r="BEY92" s="318"/>
      <c r="BEZ92" s="318"/>
      <c r="BFA92" s="318"/>
      <c r="BFB92" s="318"/>
      <c r="BFC92" s="318"/>
      <c r="BFD92" s="318"/>
      <c r="BFE92" s="318"/>
      <c r="BFF92" s="318"/>
      <c r="BFG92" s="318"/>
      <c r="BFH92" s="318"/>
      <c r="BFI92" s="318"/>
      <c r="BFJ92" s="318"/>
      <c r="BFK92" s="318"/>
      <c r="BFL92" s="318"/>
      <c r="BFM92" s="318"/>
      <c r="BFN92" s="318"/>
      <c r="BFO92" s="318"/>
      <c r="BFP92" s="318"/>
      <c r="BFQ92" s="318"/>
      <c r="BFR92" s="318"/>
      <c r="BFS92" s="318"/>
      <c r="BFT92" s="318"/>
      <c r="BFU92" s="318"/>
      <c r="BFV92" s="318"/>
      <c r="BFW92" s="318"/>
      <c r="BFX92" s="318"/>
      <c r="BFY92" s="318"/>
      <c r="BFZ92" s="318"/>
      <c r="BGA92" s="318"/>
      <c r="BGB92" s="318"/>
      <c r="BGC92" s="318"/>
      <c r="BGD92" s="318"/>
      <c r="BGE92" s="318"/>
      <c r="BGF92" s="318"/>
      <c r="BGG92" s="318"/>
      <c r="BGH92" s="318"/>
      <c r="BGI92" s="318"/>
      <c r="BGJ92" s="318"/>
      <c r="BGK92" s="318"/>
      <c r="BGL92" s="318"/>
      <c r="BGM92" s="318"/>
      <c r="BGN92" s="318"/>
      <c r="BGO92" s="318"/>
      <c r="BGP92" s="318"/>
      <c r="BGQ92" s="318"/>
      <c r="BGR92" s="318"/>
      <c r="BGS92" s="318"/>
      <c r="BGT92" s="318"/>
      <c r="BGU92" s="318"/>
      <c r="BGV92" s="318"/>
      <c r="BGW92" s="318"/>
      <c r="BGX92" s="318"/>
      <c r="BGY92" s="318"/>
      <c r="BGZ92" s="318"/>
      <c r="BHA92" s="318"/>
      <c r="BHB92" s="318"/>
      <c r="BHC92" s="318"/>
      <c r="BHD92" s="318"/>
      <c r="BHE92" s="318"/>
      <c r="BHF92" s="318"/>
      <c r="BHG92" s="318"/>
      <c r="BHH92" s="318"/>
      <c r="BHI92" s="318"/>
      <c r="BHJ92" s="318"/>
      <c r="BHK92" s="318"/>
      <c r="BHL92" s="318"/>
      <c r="BHM92" s="318"/>
      <c r="BHN92" s="318"/>
      <c r="BHO92" s="318"/>
      <c r="BHP92" s="318"/>
      <c r="BHQ92" s="318"/>
      <c r="BHR92" s="318"/>
      <c r="BHS92" s="318"/>
      <c r="BHT92" s="318"/>
      <c r="BHU92" s="318"/>
      <c r="BHV92" s="318"/>
      <c r="BHW92" s="318"/>
      <c r="BHX92" s="318"/>
      <c r="BHY92" s="318"/>
      <c r="BHZ92" s="318"/>
      <c r="BIA92" s="318"/>
      <c r="BIB92" s="318"/>
      <c r="BIC92" s="318"/>
      <c r="BID92" s="318"/>
      <c r="BIE92" s="318"/>
      <c r="BIF92" s="318"/>
      <c r="BIG92" s="318"/>
      <c r="BIH92" s="318"/>
      <c r="BII92" s="318"/>
      <c r="BIJ92" s="318"/>
      <c r="BIK92" s="318"/>
      <c r="BIL92" s="318"/>
      <c r="BIM92" s="318"/>
      <c r="BIN92" s="318"/>
      <c r="BIO92" s="318"/>
      <c r="BIP92" s="318"/>
      <c r="BIQ92" s="318"/>
      <c r="BIR92" s="318"/>
      <c r="BIS92" s="318"/>
      <c r="BIT92" s="318"/>
      <c r="BIU92" s="318"/>
      <c r="BIV92" s="318"/>
      <c r="BIW92" s="318"/>
      <c r="BIX92" s="318"/>
      <c r="BIY92" s="318"/>
      <c r="BIZ92" s="318"/>
      <c r="BJA92" s="318"/>
      <c r="BJB92" s="318"/>
      <c r="BJC92" s="318"/>
      <c r="BJD92" s="318"/>
      <c r="BJE92" s="318"/>
      <c r="BJF92" s="318"/>
      <c r="BJG92" s="318"/>
      <c r="BJH92" s="318"/>
      <c r="BJI92" s="318"/>
      <c r="BJJ92" s="318"/>
      <c r="BJK92" s="318"/>
      <c r="BJL92" s="318"/>
      <c r="BJM92" s="318"/>
      <c r="BJN92" s="318"/>
      <c r="BJO92" s="318"/>
      <c r="BJP92" s="318"/>
      <c r="BJQ92" s="318"/>
      <c r="BJR92" s="318"/>
      <c r="BJS92" s="318"/>
      <c r="BJT92" s="318"/>
      <c r="BJU92" s="318"/>
      <c r="BJV92" s="318"/>
      <c r="BJW92" s="318"/>
      <c r="BJX92" s="318"/>
      <c r="BJY92" s="318"/>
      <c r="BJZ92" s="318"/>
      <c r="BKA92" s="318"/>
      <c r="BKB92" s="318"/>
      <c r="BKC92" s="318"/>
      <c r="BKD92" s="318"/>
      <c r="BKE92" s="318"/>
      <c r="BKF92" s="318"/>
      <c r="BKG92" s="318"/>
      <c r="BKH92" s="318"/>
      <c r="BKI92" s="318"/>
      <c r="BKJ92" s="318"/>
      <c r="BKK92" s="318"/>
      <c r="BKL92" s="318"/>
      <c r="BKM92" s="318"/>
      <c r="BKN92" s="318"/>
      <c r="BKO92" s="318"/>
      <c r="BKP92" s="318"/>
      <c r="BKQ92" s="318"/>
      <c r="BKR92" s="318"/>
      <c r="BKS92" s="318"/>
      <c r="BKT92" s="318"/>
      <c r="BKU92" s="318"/>
      <c r="BKV92" s="318"/>
      <c r="BKW92" s="318"/>
      <c r="BKX92" s="318"/>
      <c r="BKY92" s="318"/>
      <c r="BKZ92" s="318"/>
      <c r="BLA92" s="318"/>
      <c r="BLB92" s="318"/>
      <c r="BLC92" s="318"/>
      <c r="BLD92" s="318"/>
      <c r="BLE92" s="318"/>
      <c r="BLF92" s="318"/>
      <c r="BLG92" s="318"/>
      <c r="BLH92" s="318"/>
      <c r="BLI92" s="318"/>
      <c r="BLJ92" s="318"/>
      <c r="BLK92" s="318"/>
      <c r="BLL92" s="318"/>
      <c r="BLM92" s="318"/>
      <c r="BLN92" s="318"/>
      <c r="BLO92" s="318"/>
      <c r="BLP92" s="318"/>
      <c r="BLQ92" s="318"/>
      <c r="BLR92" s="318"/>
      <c r="BLS92" s="318"/>
      <c r="BLT92" s="318"/>
      <c r="BLU92" s="318"/>
      <c r="BLV92" s="318"/>
      <c r="BLW92" s="318"/>
      <c r="BLX92" s="318"/>
      <c r="BLY92" s="318"/>
      <c r="BLZ92" s="318"/>
      <c r="BMA92" s="318"/>
      <c r="BMB92" s="318"/>
      <c r="BMC92" s="318"/>
      <c r="BMD92" s="318"/>
      <c r="BME92" s="318"/>
      <c r="BMF92" s="318"/>
      <c r="BMG92" s="318"/>
      <c r="BMH92" s="318"/>
      <c r="BMI92" s="318"/>
      <c r="BMJ92" s="318"/>
      <c r="BMK92" s="318"/>
      <c r="BML92" s="318"/>
      <c r="BMM92" s="318"/>
      <c r="BMN92" s="318"/>
      <c r="BMO92" s="318"/>
      <c r="BMP92" s="318"/>
      <c r="BMQ92" s="318"/>
      <c r="BMR92" s="318"/>
      <c r="BMS92" s="318"/>
      <c r="BMT92" s="318"/>
      <c r="BMU92" s="318"/>
      <c r="BMV92" s="318"/>
      <c r="BMW92" s="318"/>
      <c r="BMX92" s="318"/>
      <c r="BMY92" s="318"/>
      <c r="BMZ92" s="318"/>
      <c r="BNA92" s="318"/>
      <c r="BNB92" s="318"/>
      <c r="BNC92" s="318"/>
      <c r="BND92" s="318"/>
      <c r="BNE92" s="318"/>
      <c r="BNF92" s="318"/>
      <c r="BNG92" s="318"/>
      <c r="BNH92" s="318"/>
      <c r="BNI92" s="318"/>
      <c r="BNJ92" s="318"/>
      <c r="BNK92" s="318"/>
      <c r="BNL92" s="318"/>
      <c r="BNM92" s="318"/>
      <c r="BNN92" s="318"/>
      <c r="BNO92" s="318"/>
      <c r="BNP92" s="318"/>
      <c r="BNQ92" s="318"/>
      <c r="BNR92" s="318"/>
      <c r="BNS92" s="318"/>
      <c r="BNT92" s="318"/>
      <c r="BNU92" s="318"/>
      <c r="BNV92" s="318"/>
      <c r="BNW92" s="318"/>
      <c r="BNX92" s="318"/>
      <c r="BNY92" s="318"/>
      <c r="BNZ92" s="318"/>
      <c r="BOA92" s="318"/>
      <c r="BOB92" s="318"/>
      <c r="BOC92" s="318"/>
      <c r="BOD92" s="318"/>
      <c r="BOE92" s="318"/>
      <c r="BOF92" s="318"/>
      <c r="BOG92" s="318"/>
      <c r="BOH92" s="318"/>
      <c r="BOI92" s="318"/>
      <c r="BOJ92" s="318"/>
      <c r="BOK92" s="318"/>
      <c r="BOL92" s="318"/>
      <c r="BOM92" s="318"/>
      <c r="BON92" s="318"/>
      <c r="BOO92" s="318"/>
      <c r="BOP92" s="318"/>
      <c r="BOQ92" s="318"/>
      <c r="BOR92" s="318"/>
      <c r="BOS92" s="318"/>
      <c r="BOT92" s="318"/>
      <c r="BOU92" s="318"/>
      <c r="BOV92" s="318"/>
      <c r="BOW92" s="318"/>
      <c r="BOX92" s="318"/>
      <c r="BOY92" s="318"/>
      <c r="BOZ92" s="318"/>
      <c r="BPA92" s="318"/>
      <c r="BPB92" s="318"/>
      <c r="BPC92" s="318"/>
      <c r="BPD92" s="318"/>
      <c r="BPE92" s="318"/>
      <c r="BPF92" s="318"/>
      <c r="BPG92" s="318"/>
      <c r="BPH92" s="318"/>
      <c r="BPI92" s="318"/>
      <c r="BPJ92" s="318"/>
      <c r="BPK92" s="318"/>
      <c r="BPL92" s="318"/>
      <c r="BPM92" s="318"/>
      <c r="BPN92" s="318"/>
      <c r="BPO92" s="318"/>
      <c r="BPP92" s="318"/>
      <c r="BPQ92" s="318"/>
      <c r="BPR92" s="318"/>
      <c r="BPS92" s="318"/>
      <c r="BPT92" s="318"/>
      <c r="BPU92" s="318"/>
      <c r="BPV92" s="318"/>
      <c r="BPW92" s="318"/>
      <c r="BPX92" s="318"/>
      <c r="BPY92" s="318"/>
      <c r="BPZ92" s="318"/>
      <c r="BQA92" s="318"/>
      <c r="BQB92" s="318"/>
      <c r="BQC92" s="318"/>
      <c r="BQD92" s="318"/>
      <c r="BQE92" s="318"/>
      <c r="BQF92" s="318"/>
      <c r="BQG92" s="318"/>
      <c r="BQH92" s="318"/>
      <c r="BQI92" s="318"/>
      <c r="BQJ92" s="318"/>
      <c r="BQK92" s="318"/>
      <c r="BQL92" s="318"/>
      <c r="BQM92" s="318"/>
      <c r="BQN92" s="318"/>
      <c r="BQO92" s="318"/>
      <c r="BQP92" s="318"/>
      <c r="BQQ92" s="318"/>
      <c r="BQR92" s="318"/>
      <c r="BQS92" s="318"/>
      <c r="BQT92" s="318"/>
      <c r="BQU92" s="318"/>
      <c r="BQV92" s="318"/>
      <c r="BQW92" s="318"/>
      <c r="BQX92" s="318"/>
      <c r="BQY92" s="318"/>
      <c r="BQZ92" s="318"/>
      <c r="BRA92" s="318"/>
      <c r="BRB92" s="318"/>
      <c r="BRC92" s="318"/>
      <c r="BRD92" s="318"/>
      <c r="BRE92" s="318"/>
      <c r="BRF92" s="318"/>
      <c r="BRG92" s="318"/>
      <c r="BRH92" s="318"/>
      <c r="BRI92" s="318"/>
      <c r="BRJ92" s="318"/>
      <c r="BRK92" s="318"/>
      <c r="BRL92" s="318"/>
      <c r="BRM92" s="318"/>
      <c r="BRN92" s="318"/>
      <c r="BRO92" s="318"/>
      <c r="BRP92" s="318"/>
      <c r="BRQ92" s="318"/>
      <c r="BRR92" s="318"/>
      <c r="BRS92" s="318"/>
      <c r="BRT92" s="318"/>
      <c r="BRU92" s="318"/>
      <c r="BRV92" s="318"/>
      <c r="BRW92" s="318"/>
      <c r="BRX92" s="318"/>
      <c r="BRY92" s="318"/>
      <c r="BRZ92" s="318"/>
      <c r="BSA92" s="318"/>
      <c r="BSB92" s="318"/>
      <c r="BSC92" s="318"/>
      <c r="BSD92" s="318"/>
      <c r="BSE92" s="318"/>
      <c r="BSF92" s="318"/>
      <c r="BSG92" s="318"/>
      <c r="BSH92" s="318"/>
      <c r="BSI92" s="318"/>
      <c r="BSJ92" s="318"/>
      <c r="BSK92" s="318"/>
      <c r="BSL92" s="318"/>
      <c r="BSM92" s="318"/>
      <c r="BSN92" s="318"/>
      <c r="BSO92" s="318"/>
      <c r="BSP92" s="318"/>
      <c r="BSQ92" s="318"/>
      <c r="BSR92" s="318"/>
      <c r="BSS92" s="318"/>
      <c r="BST92" s="318"/>
      <c r="BSU92" s="318"/>
      <c r="BSV92" s="318"/>
      <c r="BSW92" s="318"/>
      <c r="BSX92" s="318"/>
      <c r="BSY92" s="318"/>
      <c r="BSZ92" s="318"/>
      <c r="BTA92" s="318"/>
      <c r="BTB92" s="318"/>
      <c r="BTC92" s="318"/>
      <c r="BTD92" s="318"/>
      <c r="BTE92" s="318"/>
      <c r="BTF92" s="318"/>
      <c r="BTG92" s="318"/>
      <c r="BTH92" s="318"/>
      <c r="BTI92" s="318"/>
      <c r="BTJ92" s="318"/>
      <c r="BTK92" s="318"/>
      <c r="BTL92" s="318"/>
      <c r="BTM92" s="318"/>
      <c r="BTN92" s="318"/>
      <c r="BTO92" s="318"/>
      <c r="BTP92" s="318"/>
      <c r="BTQ92" s="318"/>
      <c r="BTR92" s="318"/>
      <c r="BTS92" s="318"/>
      <c r="BTT92" s="318"/>
      <c r="BTU92" s="318"/>
      <c r="BTV92" s="318"/>
      <c r="BTW92" s="318"/>
      <c r="BTX92" s="318"/>
      <c r="BTY92" s="318"/>
      <c r="BTZ92" s="318"/>
      <c r="BUA92" s="318"/>
      <c r="BUB92" s="318"/>
      <c r="BUC92" s="318"/>
      <c r="BUD92" s="318"/>
      <c r="BUE92" s="318"/>
      <c r="BUF92" s="318"/>
      <c r="BUG92" s="318"/>
      <c r="BUH92" s="318"/>
      <c r="BUI92" s="318"/>
      <c r="BUJ92" s="318"/>
      <c r="BUK92" s="318"/>
      <c r="BUL92" s="318"/>
      <c r="BUM92" s="318"/>
      <c r="BUN92" s="318"/>
      <c r="BUO92" s="318"/>
      <c r="BUP92" s="318"/>
      <c r="BUQ92" s="318"/>
      <c r="BUR92" s="318"/>
      <c r="BUS92" s="318"/>
      <c r="BUT92" s="318"/>
      <c r="BUU92" s="318"/>
      <c r="BUV92" s="318"/>
      <c r="BUW92" s="318"/>
      <c r="BUX92" s="318"/>
      <c r="BUY92" s="318"/>
      <c r="BUZ92" s="318"/>
      <c r="BVA92" s="318"/>
      <c r="BVB92" s="318"/>
      <c r="BVC92" s="318"/>
      <c r="BVD92" s="318"/>
      <c r="BVE92" s="318"/>
      <c r="BVF92" s="318"/>
      <c r="BVG92" s="318"/>
      <c r="BVH92" s="318"/>
      <c r="BVI92" s="318"/>
      <c r="BVJ92" s="318"/>
      <c r="BVK92" s="318"/>
      <c r="BVL92" s="318"/>
      <c r="BVM92" s="318"/>
      <c r="BVN92" s="318"/>
      <c r="BVO92" s="318"/>
      <c r="BVP92" s="318"/>
      <c r="BVQ92" s="318"/>
      <c r="BVR92" s="318"/>
      <c r="BVS92" s="318"/>
      <c r="BVT92" s="318"/>
      <c r="BVU92" s="318"/>
      <c r="BVV92" s="318"/>
      <c r="BVW92" s="318"/>
      <c r="BVX92" s="318"/>
      <c r="BVY92" s="318"/>
      <c r="BVZ92" s="318"/>
      <c r="BWA92" s="318"/>
      <c r="BWB92" s="318"/>
      <c r="BWC92" s="318"/>
      <c r="BWD92" s="318"/>
      <c r="BWE92" s="318"/>
      <c r="BWF92" s="318"/>
      <c r="BWG92" s="318"/>
      <c r="BWH92" s="318"/>
      <c r="BWI92" s="318"/>
      <c r="BWJ92" s="318"/>
      <c r="BWK92" s="318"/>
      <c r="BWL92" s="318"/>
      <c r="BWM92" s="318"/>
      <c r="BWN92" s="318"/>
      <c r="BWO92" s="318"/>
      <c r="BWP92" s="318"/>
      <c r="BWQ92" s="318"/>
      <c r="BWR92" s="318"/>
      <c r="BWS92" s="318"/>
      <c r="BWT92" s="318"/>
      <c r="BWU92" s="318"/>
      <c r="BWV92" s="318"/>
      <c r="BWW92" s="318"/>
      <c r="BWX92" s="318"/>
      <c r="BWY92" s="318"/>
      <c r="BWZ92" s="318"/>
      <c r="BXA92" s="318"/>
      <c r="BXB92" s="318"/>
      <c r="BXC92" s="318"/>
      <c r="BXD92" s="318"/>
      <c r="BXE92" s="318"/>
      <c r="BXF92" s="318"/>
      <c r="BXG92" s="318"/>
      <c r="BXH92" s="318"/>
      <c r="BXI92" s="318"/>
      <c r="BXJ92" s="318"/>
      <c r="BXK92" s="318"/>
      <c r="BXL92" s="318"/>
      <c r="BXM92" s="318"/>
      <c r="BXN92" s="318"/>
      <c r="BXO92" s="318"/>
      <c r="BXP92" s="318"/>
      <c r="BXQ92" s="318"/>
      <c r="BXR92" s="318"/>
      <c r="BXS92" s="318"/>
      <c r="BXT92" s="318"/>
      <c r="BXU92" s="318"/>
      <c r="BXV92" s="318"/>
      <c r="BXW92" s="318"/>
      <c r="BXX92" s="318"/>
      <c r="BXY92" s="318"/>
      <c r="BXZ92" s="318"/>
      <c r="BYA92" s="318"/>
      <c r="BYB92" s="318"/>
      <c r="BYC92" s="318"/>
      <c r="BYD92" s="318"/>
      <c r="BYE92" s="318"/>
      <c r="BYF92" s="318"/>
      <c r="BYG92" s="318"/>
      <c r="BYH92" s="318"/>
      <c r="BYI92" s="318"/>
      <c r="BYJ92" s="318"/>
      <c r="BYK92" s="318"/>
      <c r="BYL92" s="318"/>
      <c r="BYM92" s="318"/>
      <c r="BYN92" s="318"/>
      <c r="BYO92" s="318"/>
      <c r="BYP92" s="318"/>
      <c r="BYQ92" s="318"/>
      <c r="BYR92" s="318"/>
      <c r="BYS92" s="318"/>
      <c r="BYT92" s="318"/>
      <c r="BYU92" s="318"/>
      <c r="BYV92" s="318"/>
      <c r="BYW92" s="318"/>
      <c r="BYX92" s="318"/>
      <c r="BYY92" s="318"/>
      <c r="BYZ92" s="318"/>
      <c r="BZA92" s="318"/>
      <c r="BZB92" s="318"/>
      <c r="BZC92" s="318"/>
      <c r="BZD92" s="318"/>
      <c r="BZE92" s="318"/>
      <c r="BZF92" s="318"/>
      <c r="BZG92" s="318"/>
      <c r="BZH92" s="318"/>
      <c r="BZI92" s="318"/>
      <c r="BZJ92" s="318"/>
      <c r="BZK92" s="318"/>
      <c r="BZL92" s="318"/>
      <c r="BZM92" s="318"/>
      <c r="BZN92" s="318"/>
      <c r="BZO92" s="318"/>
      <c r="BZP92" s="318"/>
      <c r="BZQ92" s="318"/>
      <c r="BZR92" s="318"/>
      <c r="BZS92" s="318"/>
      <c r="BZT92" s="318"/>
      <c r="BZU92" s="318"/>
      <c r="BZV92" s="318"/>
      <c r="BZW92" s="318"/>
      <c r="BZX92" s="318"/>
      <c r="BZY92" s="318"/>
      <c r="BZZ92" s="318"/>
      <c r="CAA92" s="318"/>
      <c r="CAB92" s="318"/>
      <c r="CAC92" s="318"/>
      <c r="CAD92" s="318"/>
      <c r="CAE92" s="318"/>
      <c r="CAF92" s="318"/>
      <c r="CAG92" s="318"/>
      <c r="CAH92" s="318"/>
      <c r="CAI92" s="318"/>
      <c r="CAJ92" s="318"/>
      <c r="CAK92" s="318"/>
      <c r="CAL92" s="318"/>
      <c r="CAM92" s="318"/>
      <c r="CAN92" s="318"/>
      <c r="CAO92" s="318"/>
      <c r="CAP92" s="318"/>
      <c r="CAQ92" s="318"/>
      <c r="CAR92" s="318"/>
      <c r="CAS92" s="318"/>
      <c r="CAT92" s="318"/>
      <c r="CAU92" s="318"/>
      <c r="CAV92" s="318"/>
      <c r="CAW92" s="318"/>
      <c r="CAX92" s="318"/>
      <c r="CAY92" s="318"/>
      <c r="CAZ92" s="318"/>
      <c r="CBA92" s="318"/>
      <c r="CBB92" s="318"/>
      <c r="CBC92" s="318"/>
      <c r="CBD92" s="318"/>
      <c r="CBE92" s="318"/>
      <c r="CBF92" s="318"/>
      <c r="CBG92" s="318"/>
      <c r="CBH92" s="318"/>
      <c r="CBI92" s="318"/>
      <c r="CBJ92" s="318"/>
      <c r="CBK92" s="318"/>
      <c r="CBL92" s="318"/>
      <c r="CBM92" s="318"/>
      <c r="CBN92" s="318"/>
      <c r="CBO92" s="318"/>
      <c r="CBP92" s="318"/>
      <c r="CBQ92" s="318"/>
      <c r="CBR92" s="318"/>
      <c r="CBS92" s="318"/>
      <c r="CBT92" s="318"/>
      <c r="CBU92" s="318"/>
      <c r="CBV92" s="318"/>
      <c r="CBW92" s="318"/>
      <c r="CBX92" s="318"/>
      <c r="CBY92" s="318"/>
      <c r="CBZ92" s="318"/>
      <c r="CCA92" s="318"/>
      <c r="CCB92" s="318"/>
      <c r="CCC92" s="318"/>
      <c r="CCD92" s="318"/>
      <c r="CCE92" s="318"/>
      <c r="CCF92" s="318"/>
      <c r="CCG92" s="318"/>
      <c r="CCH92" s="318"/>
      <c r="CCI92" s="318"/>
      <c r="CCJ92" s="318"/>
      <c r="CCK92" s="318"/>
      <c r="CCL92" s="318"/>
      <c r="CCM92" s="318"/>
      <c r="CCN92" s="318"/>
      <c r="CCO92" s="318"/>
      <c r="CCP92" s="318"/>
      <c r="CCQ92" s="318"/>
      <c r="CCR92" s="318"/>
      <c r="CCS92" s="318"/>
      <c r="CCT92" s="318"/>
      <c r="CCU92" s="318"/>
      <c r="CCV92" s="318"/>
      <c r="CCW92" s="318"/>
      <c r="CCX92" s="318"/>
      <c r="CCY92" s="318"/>
      <c r="CCZ92" s="318"/>
      <c r="CDA92" s="318"/>
      <c r="CDB92" s="318"/>
      <c r="CDC92" s="318"/>
      <c r="CDD92" s="318"/>
      <c r="CDE92" s="318"/>
      <c r="CDF92" s="318"/>
      <c r="CDG92" s="318"/>
      <c r="CDH92" s="318"/>
      <c r="CDI92" s="318"/>
      <c r="CDJ92" s="318"/>
      <c r="CDK92" s="318"/>
      <c r="CDL92" s="318"/>
      <c r="CDM92" s="318"/>
      <c r="CDN92" s="318"/>
      <c r="CDO92" s="318"/>
      <c r="CDP92" s="318"/>
      <c r="CDQ92" s="318"/>
      <c r="CDR92" s="318"/>
      <c r="CDS92" s="318"/>
      <c r="CDT92" s="318"/>
      <c r="CDU92" s="318"/>
      <c r="CDV92" s="318"/>
      <c r="CDW92" s="318"/>
      <c r="CDX92" s="318"/>
      <c r="CDY92" s="318"/>
      <c r="CDZ92" s="318"/>
      <c r="CEA92" s="318"/>
      <c r="CEB92" s="318"/>
      <c r="CEC92" s="318"/>
      <c r="CED92" s="318"/>
      <c r="CEE92" s="318"/>
      <c r="CEF92" s="318"/>
      <c r="CEG92" s="318"/>
      <c r="CEH92" s="318"/>
      <c r="CEI92" s="318"/>
      <c r="CEJ92" s="318"/>
      <c r="CEK92" s="318"/>
      <c r="CEL92" s="318"/>
      <c r="CEM92" s="318"/>
      <c r="CEN92" s="318"/>
      <c r="CEO92" s="318"/>
      <c r="CEP92" s="318"/>
      <c r="CEQ92" s="318"/>
      <c r="CER92" s="318"/>
      <c r="CES92" s="318"/>
      <c r="CET92" s="318"/>
      <c r="CEU92" s="318"/>
      <c r="CEV92" s="318"/>
      <c r="CEW92" s="318"/>
      <c r="CEX92" s="318"/>
      <c r="CEY92" s="318"/>
      <c r="CEZ92" s="318"/>
      <c r="CFA92" s="318"/>
      <c r="CFB92" s="318"/>
      <c r="CFC92" s="318"/>
      <c r="CFD92" s="318"/>
      <c r="CFE92" s="318"/>
      <c r="CFF92" s="318"/>
      <c r="CFG92" s="318"/>
      <c r="CFH92" s="318"/>
      <c r="CFI92" s="318"/>
      <c r="CFJ92" s="318"/>
      <c r="CFK92" s="318"/>
      <c r="CFL92" s="318"/>
      <c r="CFM92" s="318"/>
      <c r="CFN92" s="318"/>
      <c r="CFO92" s="318"/>
      <c r="CFP92" s="318"/>
      <c r="CFQ92" s="318"/>
      <c r="CFR92" s="318"/>
      <c r="CFS92" s="318"/>
      <c r="CFT92" s="318"/>
      <c r="CFU92" s="318"/>
      <c r="CFV92" s="318"/>
      <c r="CFW92" s="318"/>
      <c r="CFX92" s="318"/>
      <c r="CFY92" s="318"/>
      <c r="CFZ92" s="318"/>
      <c r="CGA92" s="318"/>
      <c r="CGB92" s="318"/>
      <c r="CGC92" s="318"/>
      <c r="CGD92" s="318"/>
      <c r="CGE92" s="318"/>
      <c r="CGF92" s="318"/>
      <c r="CGG92" s="318"/>
      <c r="CGH92" s="318"/>
      <c r="CGI92" s="318"/>
      <c r="CGJ92" s="318"/>
      <c r="CGK92" s="318"/>
      <c r="CGL92" s="318"/>
      <c r="CGM92" s="318"/>
      <c r="CGN92" s="318"/>
      <c r="CGO92" s="318"/>
      <c r="CGP92" s="318"/>
      <c r="CGQ92" s="318"/>
      <c r="CGR92" s="318"/>
      <c r="CGS92" s="318"/>
      <c r="CGT92" s="318"/>
      <c r="CGU92" s="318"/>
      <c r="CGV92" s="318"/>
      <c r="CGW92" s="318"/>
      <c r="CGX92" s="318"/>
      <c r="CGY92" s="318"/>
      <c r="CGZ92" s="318"/>
      <c r="CHA92" s="318"/>
      <c r="CHB92" s="318"/>
      <c r="CHC92" s="318"/>
      <c r="CHD92" s="318"/>
      <c r="CHE92" s="318"/>
      <c r="CHF92" s="318"/>
      <c r="CHG92" s="318"/>
      <c r="CHH92" s="318"/>
      <c r="CHI92" s="318"/>
      <c r="CHJ92" s="318"/>
      <c r="CHK92" s="318"/>
      <c r="CHL92" s="318"/>
      <c r="CHM92" s="318"/>
      <c r="CHN92" s="318"/>
      <c r="CHO92" s="318"/>
      <c r="CHP92" s="318"/>
      <c r="CHQ92" s="318"/>
      <c r="CHR92" s="318"/>
      <c r="CHS92" s="318"/>
      <c r="CHT92" s="318"/>
      <c r="CHU92" s="318"/>
      <c r="CHV92" s="318"/>
      <c r="CHW92" s="318"/>
      <c r="CHX92" s="318"/>
      <c r="CHY92" s="318"/>
      <c r="CHZ92" s="318"/>
      <c r="CIA92" s="318"/>
      <c r="CIB92" s="318"/>
      <c r="CIC92" s="318"/>
      <c r="CID92" s="318"/>
      <c r="CIE92" s="318"/>
      <c r="CIF92" s="318"/>
      <c r="CIG92" s="318"/>
      <c r="CIH92" s="318"/>
      <c r="CII92" s="318"/>
      <c r="CIJ92" s="318"/>
      <c r="CIK92" s="318"/>
      <c r="CIL92" s="318"/>
      <c r="CIM92" s="318"/>
      <c r="CIN92" s="318"/>
      <c r="CIO92" s="318"/>
      <c r="CIP92" s="318"/>
      <c r="CIQ92" s="318"/>
      <c r="CIR92" s="318"/>
      <c r="CIS92" s="318"/>
      <c r="CIT92" s="318"/>
      <c r="CIU92" s="318"/>
      <c r="CIV92" s="318"/>
      <c r="CIW92" s="318"/>
      <c r="CIX92" s="318"/>
      <c r="CIY92" s="318"/>
      <c r="CIZ92" s="318"/>
      <c r="CJA92" s="318"/>
      <c r="CJB92" s="318"/>
      <c r="CJC92" s="318"/>
      <c r="CJD92" s="318"/>
      <c r="CJE92" s="318"/>
      <c r="CJF92" s="318"/>
      <c r="CJG92" s="318"/>
      <c r="CJH92" s="318"/>
      <c r="CJI92" s="318"/>
      <c r="CJJ92" s="318"/>
      <c r="CJK92" s="318"/>
      <c r="CJL92" s="318"/>
      <c r="CJM92" s="318"/>
      <c r="CJN92" s="318"/>
      <c r="CJO92" s="318"/>
      <c r="CJP92" s="318"/>
      <c r="CJQ92" s="318"/>
      <c r="CJR92" s="318"/>
      <c r="CJS92" s="318"/>
      <c r="CJT92" s="318"/>
      <c r="CJU92" s="318"/>
      <c r="CJV92" s="318"/>
      <c r="CJW92" s="318"/>
      <c r="CJX92" s="318"/>
      <c r="CJY92" s="318"/>
      <c r="CJZ92" s="318"/>
      <c r="CKA92" s="318"/>
      <c r="CKB92" s="318"/>
      <c r="CKC92" s="318"/>
      <c r="CKD92" s="318"/>
      <c r="CKE92" s="318"/>
      <c r="CKF92" s="318"/>
      <c r="CKG92" s="318"/>
      <c r="CKH92" s="318"/>
      <c r="CKI92" s="318"/>
      <c r="CKJ92" s="318"/>
      <c r="CKK92" s="318"/>
      <c r="CKL92" s="318"/>
      <c r="CKM92" s="318"/>
      <c r="CKN92" s="318"/>
      <c r="CKO92" s="318"/>
      <c r="CKP92" s="318"/>
      <c r="CKQ92" s="318"/>
      <c r="CKR92" s="318"/>
      <c r="CKS92" s="318"/>
      <c r="CKT92" s="318"/>
      <c r="CKU92" s="318"/>
      <c r="CKV92" s="318"/>
      <c r="CKW92" s="318"/>
      <c r="CKX92" s="318"/>
      <c r="CKY92" s="318"/>
      <c r="CKZ92" s="318"/>
      <c r="CLA92" s="318"/>
      <c r="CLB92" s="318"/>
      <c r="CLC92" s="318"/>
      <c r="CLD92" s="318"/>
      <c r="CLE92" s="318"/>
      <c r="CLF92" s="318"/>
      <c r="CLG92" s="318"/>
      <c r="CLH92" s="318"/>
      <c r="CLI92" s="318"/>
      <c r="CLJ92" s="318"/>
      <c r="CLK92" s="318"/>
      <c r="CLL92" s="318"/>
      <c r="CLM92" s="318"/>
      <c r="CLN92" s="318"/>
      <c r="CLO92" s="318"/>
      <c r="CLP92" s="318"/>
      <c r="CLQ92" s="318"/>
      <c r="CLR92" s="318"/>
      <c r="CLS92" s="318"/>
      <c r="CLT92" s="318"/>
      <c r="CLU92" s="318"/>
      <c r="CLV92" s="318"/>
      <c r="CLW92" s="318"/>
      <c r="CLX92" s="318"/>
      <c r="CLY92" s="318"/>
      <c r="CLZ92" s="318"/>
      <c r="CMA92" s="318"/>
      <c r="CMB92" s="318"/>
      <c r="CMC92" s="318"/>
      <c r="CMD92" s="318"/>
      <c r="CME92" s="318"/>
      <c r="CMF92" s="318"/>
      <c r="CMG92" s="318"/>
      <c r="CMH92" s="318"/>
      <c r="CMI92" s="318"/>
      <c r="CMJ92" s="318"/>
      <c r="CMK92" s="318"/>
      <c r="CML92" s="318"/>
      <c r="CMM92" s="318"/>
      <c r="CMN92" s="318"/>
      <c r="CMO92" s="318"/>
      <c r="CMP92" s="318"/>
      <c r="CMQ92" s="318"/>
      <c r="CMR92" s="318"/>
      <c r="CMS92" s="318"/>
      <c r="CMT92" s="318"/>
      <c r="CMU92" s="318"/>
      <c r="CMV92" s="318"/>
      <c r="CMW92" s="318"/>
      <c r="CMX92" s="318"/>
      <c r="CMY92" s="318"/>
      <c r="CMZ92" s="318"/>
      <c r="CNA92" s="318"/>
      <c r="CNB92" s="318"/>
      <c r="CNC92" s="318"/>
      <c r="CND92" s="318"/>
      <c r="CNE92" s="318"/>
      <c r="CNF92" s="318"/>
      <c r="CNG92" s="318"/>
      <c r="CNH92" s="318"/>
      <c r="CNI92" s="318"/>
      <c r="CNJ92" s="318"/>
      <c r="CNK92" s="318"/>
      <c r="CNL92" s="318"/>
      <c r="CNM92" s="318"/>
      <c r="CNN92" s="318"/>
      <c r="CNO92" s="318"/>
      <c r="CNP92" s="318"/>
      <c r="CNQ92" s="318"/>
      <c r="CNR92" s="318"/>
      <c r="CNS92" s="318"/>
      <c r="CNT92" s="318"/>
      <c r="CNU92" s="318"/>
      <c r="CNV92" s="318"/>
      <c r="CNW92" s="318"/>
      <c r="CNX92" s="318"/>
      <c r="CNY92" s="318"/>
      <c r="CNZ92" s="318"/>
      <c r="COA92" s="318"/>
      <c r="COB92" s="318"/>
      <c r="COC92" s="318"/>
      <c r="COD92" s="318"/>
      <c r="COE92" s="318"/>
      <c r="COF92" s="318"/>
      <c r="COG92" s="318"/>
      <c r="COH92" s="318"/>
      <c r="COI92" s="318"/>
      <c r="COJ92" s="318"/>
      <c r="COK92" s="318"/>
      <c r="COL92" s="318"/>
      <c r="COM92" s="318"/>
      <c r="CON92" s="318"/>
      <c r="COO92" s="318"/>
      <c r="COP92" s="318"/>
      <c r="COQ92" s="318"/>
      <c r="COR92" s="318"/>
      <c r="COS92" s="318"/>
      <c r="COT92" s="318"/>
      <c r="COU92" s="318"/>
      <c r="COV92" s="318"/>
      <c r="COW92" s="318"/>
      <c r="COX92" s="318"/>
      <c r="COY92" s="318"/>
      <c r="COZ92" s="318"/>
      <c r="CPA92" s="318"/>
      <c r="CPB92" s="318"/>
      <c r="CPC92" s="318"/>
      <c r="CPD92" s="318"/>
      <c r="CPE92" s="318"/>
      <c r="CPF92" s="318"/>
      <c r="CPG92" s="318"/>
      <c r="CPH92" s="318"/>
      <c r="CPI92" s="318"/>
      <c r="CPJ92" s="318"/>
      <c r="CPK92" s="318"/>
      <c r="CPL92" s="318"/>
      <c r="CPM92" s="318"/>
      <c r="CPN92" s="318"/>
      <c r="CPO92" s="318"/>
      <c r="CPP92" s="318"/>
      <c r="CPQ92" s="318"/>
      <c r="CPR92" s="318"/>
      <c r="CPS92" s="318"/>
      <c r="CPT92" s="318"/>
      <c r="CPU92" s="318"/>
      <c r="CPV92" s="318"/>
      <c r="CPW92" s="318"/>
      <c r="CPX92" s="318"/>
      <c r="CPY92" s="318"/>
      <c r="CPZ92" s="318"/>
      <c r="CQA92" s="318"/>
      <c r="CQB92" s="318"/>
      <c r="CQC92" s="318"/>
      <c r="CQD92" s="318"/>
      <c r="CQE92" s="318"/>
      <c r="CQF92" s="318"/>
      <c r="CQG92" s="318"/>
      <c r="CQH92" s="318"/>
      <c r="CQI92" s="318"/>
      <c r="CQJ92" s="318"/>
      <c r="CQK92" s="318"/>
      <c r="CQL92" s="318"/>
      <c r="CQM92" s="318"/>
      <c r="CQN92" s="318"/>
      <c r="CQO92" s="318"/>
      <c r="CQP92" s="318"/>
      <c r="CQQ92" s="318"/>
      <c r="CQR92" s="318"/>
      <c r="CQS92" s="318"/>
      <c r="CQT92" s="318"/>
      <c r="CQU92" s="318"/>
      <c r="CQV92" s="318"/>
      <c r="CQW92" s="318"/>
      <c r="CQX92" s="318"/>
      <c r="CQY92" s="318"/>
      <c r="CQZ92" s="318"/>
      <c r="CRA92" s="318"/>
      <c r="CRB92" s="318"/>
      <c r="CRC92" s="318"/>
      <c r="CRD92" s="318"/>
      <c r="CRE92" s="318"/>
      <c r="CRF92" s="318"/>
      <c r="CRG92" s="318"/>
      <c r="CRH92" s="318"/>
      <c r="CRI92" s="318"/>
      <c r="CRJ92" s="318"/>
      <c r="CRK92" s="318"/>
      <c r="CRL92" s="318"/>
      <c r="CRM92" s="318"/>
      <c r="CRN92" s="318"/>
      <c r="CRO92" s="318"/>
      <c r="CRP92" s="318"/>
      <c r="CRQ92" s="318"/>
      <c r="CRR92" s="318"/>
      <c r="CRS92" s="318"/>
      <c r="CRT92" s="318"/>
      <c r="CRU92" s="318"/>
      <c r="CRV92" s="318"/>
      <c r="CRW92" s="318"/>
      <c r="CRX92" s="318"/>
      <c r="CRY92" s="318"/>
      <c r="CRZ92" s="318"/>
      <c r="CSA92" s="318"/>
      <c r="CSB92" s="318"/>
      <c r="CSC92" s="318"/>
      <c r="CSD92" s="318"/>
      <c r="CSE92" s="318"/>
      <c r="CSF92" s="318"/>
      <c r="CSG92" s="318"/>
      <c r="CSH92" s="318"/>
      <c r="CSI92" s="318"/>
      <c r="CSJ92" s="318"/>
      <c r="CSK92" s="318"/>
      <c r="CSL92" s="318"/>
      <c r="CSM92" s="318"/>
      <c r="CSN92" s="318"/>
      <c r="CSO92" s="318"/>
      <c r="CSP92" s="318"/>
      <c r="CSQ92" s="318"/>
      <c r="CSR92" s="318"/>
      <c r="CSS92" s="318"/>
      <c r="CST92" s="318"/>
      <c r="CSU92" s="318"/>
      <c r="CSV92" s="318"/>
      <c r="CSW92" s="318"/>
      <c r="CSX92" s="318"/>
      <c r="CSY92" s="318"/>
      <c r="CSZ92" s="318"/>
      <c r="CTA92" s="318"/>
      <c r="CTB92" s="318"/>
      <c r="CTC92" s="318"/>
      <c r="CTD92" s="318"/>
      <c r="CTE92" s="318"/>
      <c r="CTF92" s="318"/>
      <c r="CTG92" s="318"/>
      <c r="CTH92" s="318"/>
      <c r="CTI92" s="318"/>
      <c r="CTJ92" s="318"/>
      <c r="CTK92" s="318"/>
      <c r="CTL92" s="318"/>
      <c r="CTM92" s="318"/>
      <c r="CTN92" s="318"/>
      <c r="CTO92" s="318"/>
      <c r="CTP92" s="318"/>
      <c r="CTQ92" s="318"/>
      <c r="CTR92" s="318"/>
      <c r="CTS92" s="318"/>
      <c r="CTT92" s="318"/>
      <c r="CTU92" s="318"/>
      <c r="CTV92" s="318"/>
      <c r="CTW92" s="318"/>
      <c r="CTX92" s="318"/>
      <c r="CTY92" s="318"/>
      <c r="CTZ92" s="318"/>
      <c r="CUA92" s="318"/>
      <c r="CUB92" s="318"/>
      <c r="CUC92" s="318"/>
      <c r="CUD92" s="318"/>
      <c r="CUE92" s="318"/>
      <c r="CUF92" s="318"/>
      <c r="CUG92" s="318"/>
      <c r="CUH92" s="318"/>
      <c r="CUI92" s="318"/>
      <c r="CUJ92" s="318"/>
      <c r="CUK92" s="318"/>
      <c r="CUL92" s="318"/>
      <c r="CUM92" s="318"/>
      <c r="CUN92" s="318"/>
      <c r="CUO92" s="318"/>
      <c r="CUP92" s="318"/>
      <c r="CUQ92" s="318"/>
      <c r="CUR92" s="318"/>
      <c r="CUS92" s="318"/>
      <c r="CUT92" s="318"/>
      <c r="CUU92" s="318"/>
      <c r="CUV92" s="318"/>
      <c r="CUW92" s="318"/>
      <c r="CUX92" s="318"/>
      <c r="CUY92" s="318"/>
      <c r="CUZ92" s="318"/>
      <c r="CVA92" s="318"/>
      <c r="CVB92" s="318"/>
      <c r="CVC92" s="318"/>
      <c r="CVD92" s="318"/>
      <c r="CVE92" s="318"/>
      <c r="CVF92" s="318"/>
      <c r="CVG92" s="318"/>
      <c r="CVH92" s="318"/>
      <c r="CVI92" s="318"/>
      <c r="CVJ92" s="318"/>
      <c r="CVK92" s="318"/>
      <c r="CVL92" s="318"/>
      <c r="CVM92" s="318"/>
      <c r="CVN92" s="318"/>
      <c r="CVO92" s="318"/>
      <c r="CVP92" s="318"/>
      <c r="CVQ92" s="318"/>
      <c r="CVR92" s="318"/>
      <c r="CVS92" s="318"/>
      <c r="CVT92" s="318"/>
      <c r="CVU92" s="318"/>
      <c r="CVV92" s="318"/>
      <c r="CVW92" s="318"/>
      <c r="CVX92" s="318"/>
      <c r="CVY92" s="318"/>
      <c r="CVZ92" s="318"/>
      <c r="CWA92" s="318"/>
      <c r="CWB92" s="318"/>
      <c r="CWC92" s="318"/>
      <c r="CWD92" s="318"/>
      <c r="CWE92" s="318"/>
      <c r="CWF92" s="318"/>
      <c r="CWG92" s="318"/>
      <c r="CWH92" s="318"/>
      <c r="CWI92" s="318"/>
      <c r="CWJ92" s="318"/>
      <c r="CWK92" s="318"/>
      <c r="CWL92" s="318"/>
      <c r="CWM92" s="318"/>
      <c r="CWN92" s="318"/>
      <c r="CWO92" s="318"/>
      <c r="CWP92" s="318"/>
      <c r="CWQ92" s="318"/>
      <c r="CWR92" s="318"/>
      <c r="CWS92" s="318"/>
      <c r="CWT92" s="318"/>
      <c r="CWU92" s="318"/>
      <c r="CWV92" s="318"/>
      <c r="CWW92" s="318"/>
      <c r="CWX92" s="318"/>
      <c r="CWY92" s="318"/>
      <c r="CWZ92" s="318"/>
      <c r="CXA92" s="318"/>
      <c r="CXB92" s="318"/>
      <c r="CXC92" s="318"/>
      <c r="CXD92" s="318"/>
      <c r="CXE92" s="318"/>
      <c r="CXF92" s="318"/>
      <c r="CXG92" s="318"/>
      <c r="CXH92" s="318"/>
      <c r="CXI92" s="318"/>
      <c r="CXJ92" s="318"/>
      <c r="CXK92" s="318"/>
      <c r="CXL92" s="318"/>
      <c r="CXM92" s="318"/>
      <c r="CXN92" s="318"/>
      <c r="CXO92" s="318"/>
      <c r="CXP92" s="318"/>
      <c r="CXQ92" s="318"/>
      <c r="CXR92" s="318"/>
      <c r="CXS92" s="318"/>
      <c r="CXT92" s="318"/>
      <c r="CXU92" s="318"/>
      <c r="CXV92" s="318"/>
      <c r="CXW92" s="318"/>
      <c r="CXX92" s="318"/>
      <c r="CXY92" s="318"/>
      <c r="CXZ92" s="318"/>
      <c r="CYA92" s="318"/>
      <c r="CYB92" s="318"/>
      <c r="CYC92" s="318"/>
      <c r="CYD92" s="318"/>
      <c r="CYE92" s="318"/>
      <c r="CYF92" s="318"/>
      <c r="CYG92" s="318"/>
      <c r="CYH92" s="318"/>
      <c r="CYI92" s="318"/>
      <c r="CYJ92" s="318"/>
      <c r="CYK92" s="318"/>
      <c r="CYL92" s="318"/>
      <c r="CYM92" s="318"/>
      <c r="CYN92" s="318"/>
      <c r="CYO92" s="318"/>
      <c r="CYP92" s="318"/>
      <c r="CYQ92" s="318"/>
      <c r="CYR92" s="318"/>
      <c r="CYS92" s="318"/>
      <c r="CYT92" s="318"/>
      <c r="CYU92" s="318"/>
      <c r="CYV92" s="318"/>
      <c r="CYW92" s="318"/>
      <c r="CYX92" s="318"/>
      <c r="CYY92" s="318"/>
      <c r="CYZ92" s="318"/>
      <c r="CZA92" s="318"/>
      <c r="CZB92" s="318"/>
      <c r="CZC92" s="318"/>
      <c r="CZD92" s="318"/>
      <c r="CZE92" s="318"/>
      <c r="CZF92" s="318"/>
      <c r="CZG92" s="318"/>
      <c r="CZH92" s="318"/>
      <c r="CZI92" s="318"/>
      <c r="CZJ92" s="318"/>
      <c r="CZK92" s="318"/>
      <c r="CZL92" s="318"/>
      <c r="CZM92" s="318"/>
      <c r="CZN92" s="318"/>
      <c r="CZO92" s="318"/>
      <c r="CZP92" s="318"/>
      <c r="CZQ92" s="318"/>
      <c r="CZR92" s="318"/>
      <c r="CZS92" s="318"/>
      <c r="CZT92" s="318"/>
      <c r="CZU92" s="318"/>
      <c r="CZV92" s="318"/>
      <c r="CZW92" s="318"/>
      <c r="CZX92" s="318"/>
      <c r="CZY92" s="318"/>
      <c r="CZZ92" s="318"/>
      <c r="DAA92" s="318"/>
      <c r="DAB92" s="318"/>
      <c r="DAC92" s="318"/>
      <c r="DAD92" s="318"/>
      <c r="DAE92" s="318"/>
      <c r="DAF92" s="318"/>
      <c r="DAG92" s="318"/>
      <c r="DAH92" s="318"/>
      <c r="DAI92" s="318"/>
      <c r="DAJ92" s="318"/>
      <c r="DAK92" s="318"/>
      <c r="DAL92" s="318"/>
      <c r="DAM92" s="318"/>
      <c r="DAN92" s="318"/>
      <c r="DAO92" s="318"/>
      <c r="DAP92" s="318"/>
      <c r="DAQ92" s="318"/>
      <c r="DAR92" s="318"/>
      <c r="DAS92" s="318"/>
      <c r="DAT92" s="318"/>
      <c r="DAU92" s="318"/>
      <c r="DAV92" s="318"/>
      <c r="DAW92" s="318"/>
      <c r="DAX92" s="318"/>
      <c r="DAY92" s="318"/>
      <c r="DAZ92" s="318"/>
      <c r="DBA92" s="318"/>
      <c r="DBB92" s="318"/>
      <c r="DBC92" s="318"/>
      <c r="DBD92" s="318"/>
      <c r="DBE92" s="318"/>
      <c r="DBF92" s="318"/>
      <c r="DBG92" s="318"/>
      <c r="DBH92" s="318"/>
      <c r="DBI92" s="318"/>
      <c r="DBJ92" s="318"/>
      <c r="DBK92" s="318"/>
      <c r="DBL92" s="318"/>
      <c r="DBM92" s="318"/>
      <c r="DBN92" s="318"/>
      <c r="DBO92" s="318"/>
      <c r="DBP92" s="318"/>
      <c r="DBQ92" s="318"/>
      <c r="DBR92" s="318"/>
      <c r="DBS92" s="318"/>
      <c r="DBT92" s="318"/>
      <c r="DBU92" s="318"/>
      <c r="DBV92" s="318"/>
      <c r="DBW92" s="318"/>
      <c r="DBX92" s="318"/>
      <c r="DBY92" s="318"/>
      <c r="DBZ92" s="318"/>
      <c r="DCA92" s="318"/>
      <c r="DCB92" s="318"/>
      <c r="DCC92" s="318"/>
      <c r="DCD92" s="318"/>
      <c r="DCE92" s="318"/>
      <c r="DCF92" s="318"/>
      <c r="DCG92" s="318"/>
      <c r="DCH92" s="318"/>
      <c r="DCI92" s="318"/>
      <c r="DCJ92" s="318"/>
      <c r="DCK92" s="318"/>
      <c r="DCL92" s="318"/>
      <c r="DCM92" s="318"/>
      <c r="DCN92" s="318"/>
      <c r="DCO92" s="318"/>
      <c r="DCP92" s="318"/>
      <c r="DCQ92" s="318"/>
      <c r="DCR92" s="318"/>
      <c r="DCS92" s="318"/>
      <c r="DCT92" s="318"/>
      <c r="DCU92" s="318"/>
      <c r="DCV92" s="318"/>
      <c r="DCW92" s="318"/>
      <c r="DCX92" s="318"/>
      <c r="DCY92" s="318"/>
      <c r="DCZ92" s="318"/>
      <c r="DDA92" s="318"/>
      <c r="DDB92" s="318"/>
      <c r="DDC92" s="318"/>
      <c r="DDD92" s="318"/>
      <c r="DDE92" s="318"/>
      <c r="DDF92" s="318"/>
      <c r="DDG92" s="318"/>
      <c r="DDH92" s="318"/>
      <c r="DDI92" s="318"/>
      <c r="DDJ92" s="318"/>
      <c r="DDK92" s="318"/>
      <c r="DDL92" s="318"/>
      <c r="DDM92" s="318"/>
      <c r="DDN92" s="318"/>
      <c r="DDO92" s="318"/>
      <c r="DDP92" s="318"/>
      <c r="DDQ92" s="318"/>
      <c r="DDR92" s="318"/>
      <c r="DDS92" s="318"/>
      <c r="DDT92" s="318"/>
      <c r="DDU92" s="318"/>
      <c r="DDV92" s="318"/>
      <c r="DDW92" s="318"/>
      <c r="DDX92" s="318"/>
      <c r="DDY92" s="318"/>
      <c r="DDZ92" s="318"/>
      <c r="DEA92" s="318"/>
      <c r="DEB92" s="318"/>
      <c r="DEC92" s="318"/>
      <c r="DED92" s="318"/>
      <c r="DEE92" s="318"/>
      <c r="DEF92" s="318"/>
      <c r="DEG92" s="318"/>
      <c r="DEH92" s="318"/>
      <c r="DEI92" s="318"/>
      <c r="DEJ92" s="318"/>
      <c r="DEK92" s="318"/>
      <c r="DEL92" s="318"/>
      <c r="DEM92" s="318"/>
      <c r="DEN92" s="318"/>
      <c r="DEO92" s="318"/>
      <c r="DEP92" s="318"/>
      <c r="DEQ92" s="318"/>
      <c r="DER92" s="318"/>
      <c r="DES92" s="318"/>
      <c r="DET92" s="318"/>
      <c r="DEU92" s="318"/>
      <c r="DEV92" s="318"/>
      <c r="DEW92" s="318"/>
      <c r="DEX92" s="318"/>
      <c r="DEY92" s="318"/>
      <c r="DEZ92" s="318"/>
      <c r="DFA92" s="318"/>
      <c r="DFB92" s="318"/>
      <c r="DFC92" s="318"/>
      <c r="DFD92" s="318"/>
      <c r="DFE92" s="318"/>
      <c r="DFF92" s="318"/>
      <c r="DFG92" s="318"/>
      <c r="DFH92" s="318"/>
      <c r="DFI92" s="318"/>
      <c r="DFJ92" s="318"/>
      <c r="DFK92" s="318"/>
      <c r="DFL92" s="318"/>
      <c r="DFM92" s="318"/>
      <c r="DFN92" s="318"/>
      <c r="DFO92" s="318"/>
      <c r="DFP92" s="318"/>
      <c r="DFQ92" s="318"/>
      <c r="DFR92" s="318"/>
      <c r="DFS92" s="318"/>
      <c r="DFT92" s="318"/>
      <c r="DFU92" s="318"/>
      <c r="DFV92" s="318"/>
      <c r="DFW92" s="318"/>
      <c r="DFX92" s="318"/>
      <c r="DFY92" s="318"/>
      <c r="DFZ92" s="318"/>
      <c r="DGA92" s="318"/>
      <c r="DGB92" s="318"/>
      <c r="DGC92" s="318"/>
      <c r="DGD92" s="318"/>
      <c r="DGE92" s="318"/>
      <c r="DGF92" s="318"/>
      <c r="DGG92" s="318"/>
      <c r="DGH92" s="318"/>
      <c r="DGI92" s="318"/>
      <c r="DGJ92" s="318"/>
      <c r="DGK92" s="318"/>
      <c r="DGL92" s="318"/>
      <c r="DGM92" s="318"/>
      <c r="DGN92" s="318"/>
      <c r="DGO92" s="318"/>
      <c r="DGP92" s="318"/>
      <c r="DGQ92" s="318"/>
      <c r="DGR92" s="318"/>
      <c r="DGS92" s="318"/>
      <c r="DGT92" s="318"/>
      <c r="DGU92" s="318"/>
      <c r="DGV92" s="318"/>
      <c r="DGW92" s="318"/>
      <c r="DGX92" s="318"/>
      <c r="DGY92" s="318"/>
      <c r="DGZ92" s="318"/>
      <c r="DHA92" s="318"/>
      <c r="DHB92" s="318"/>
      <c r="DHC92" s="318"/>
      <c r="DHD92" s="318"/>
      <c r="DHE92" s="318"/>
      <c r="DHF92" s="318"/>
      <c r="DHG92" s="318"/>
      <c r="DHH92" s="318"/>
      <c r="DHI92" s="318"/>
      <c r="DHJ92" s="318"/>
      <c r="DHK92" s="318"/>
      <c r="DHL92" s="318"/>
      <c r="DHM92" s="318"/>
      <c r="DHN92" s="318"/>
      <c r="DHO92" s="318"/>
      <c r="DHP92" s="318"/>
      <c r="DHQ92" s="318"/>
      <c r="DHR92" s="318"/>
      <c r="DHS92" s="318"/>
      <c r="DHT92" s="318"/>
      <c r="DHU92" s="318"/>
      <c r="DHV92" s="318"/>
      <c r="DHW92" s="318"/>
      <c r="DHX92" s="318"/>
      <c r="DHY92" s="318"/>
      <c r="DHZ92" s="318"/>
      <c r="DIA92" s="318"/>
      <c r="DIB92" s="318"/>
      <c r="DIC92" s="318"/>
      <c r="DID92" s="318"/>
      <c r="DIE92" s="318"/>
      <c r="DIF92" s="318"/>
      <c r="DIG92" s="318"/>
      <c r="DIH92" s="318"/>
      <c r="DII92" s="318"/>
      <c r="DIJ92" s="318"/>
      <c r="DIK92" s="318"/>
      <c r="DIL92" s="318"/>
      <c r="DIM92" s="318"/>
      <c r="DIN92" s="318"/>
      <c r="DIO92" s="318"/>
      <c r="DIP92" s="318"/>
      <c r="DIQ92" s="318"/>
      <c r="DIR92" s="318"/>
      <c r="DIS92" s="318"/>
      <c r="DIT92" s="318"/>
      <c r="DIU92" s="318"/>
      <c r="DIV92" s="318"/>
      <c r="DIW92" s="318"/>
      <c r="DIX92" s="318"/>
      <c r="DIY92" s="318"/>
      <c r="DIZ92" s="318"/>
      <c r="DJA92" s="318"/>
      <c r="DJB92" s="318"/>
      <c r="DJC92" s="318"/>
      <c r="DJD92" s="318"/>
      <c r="DJE92" s="318"/>
      <c r="DJF92" s="318"/>
      <c r="DJG92" s="318"/>
      <c r="DJH92" s="318"/>
      <c r="DJI92" s="318"/>
      <c r="DJJ92" s="318"/>
      <c r="DJK92" s="318"/>
      <c r="DJL92" s="318"/>
      <c r="DJM92" s="318"/>
      <c r="DJN92" s="318"/>
      <c r="DJO92" s="318"/>
      <c r="DJP92" s="318"/>
      <c r="DJQ92" s="318"/>
      <c r="DJR92" s="318"/>
      <c r="DJS92" s="318"/>
      <c r="DJT92" s="318"/>
      <c r="DJU92" s="318"/>
      <c r="DJV92" s="318"/>
      <c r="DJW92" s="318"/>
      <c r="DJX92" s="318"/>
      <c r="DJY92" s="318"/>
      <c r="DJZ92" s="318"/>
      <c r="DKA92" s="318"/>
      <c r="DKB92" s="318"/>
      <c r="DKC92" s="318"/>
      <c r="DKD92" s="318"/>
      <c r="DKE92" s="318"/>
      <c r="DKF92" s="318"/>
      <c r="DKG92" s="318"/>
      <c r="DKH92" s="318"/>
      <c r="DKI92" s="318"/>
      <c r="DKJ92" s="318"/>
      <c r="DKK92" s="318"/>
      <c r="DKL92" s="318"/>
      <c r="DKM92" s="318"/>
      <c r="DKN92" s="318"/>
      <c r="DKO92" s="318"/>
      <c r="DKP92" s="318"/>
      <c r="DKQ92" s="318"/>
      <c r="DKR92" s="318"/>
      <c r="DKS92" s="318"/>
      <c r="DKT92" s="318"/>
      <c r="DKU92" s="318"/>
      <c r="DKV92" s="318"/>
      <c r="DKW92" s="318"/>
      <c r="DKX92" s="318"/>
      <c r="DKY92" s="318"/>
      <c r="DKZ92" s="318"/>
      <c r="DLA92" s="318"/>
      <c r="DLB92" s="318"/>
      <c r="DLC92" s="318"/>
      <c r="DLD92" s="318"/>
      <c r="DLE92" s="318"/>
      <c r="DLF92" s="318"/>
      <c r="DLG92" s="318"/>
      <c r="DLH92" s="318"/>
      <c r="DLI92" s="318"/>
      <c r="DLJ92" s="318"/>
      <c r="DLK92" s="318"/>
      <c r="DLL92" s="318"/>
      <c r="DLM92" s="318"/>
      <c r="DLN92" s="318"/>
      <c r="DLO92" s="318"/>
      <c r="DLP92" s="318"/>
      <c r="DLQ92" s="318"/>
      <c r="DLR92" s="318"/>
      <c r="DLS92" s="318"/>
      <c r="DLT92" s="318"/>
      <c r="DLU92" s="318"/>
      <c r="DLV92" s="318"/>
      <c r="DLW92" s="318"/>
      <c r="DLX92" s="318"/>
      <c r="DLY92" s="318"/>
      <c r="DLZ92" s="318"/>
      <c r="DMA92" s="318"/>
      <c r="DMB92" s="318"/>
      <c r="DMC92" s="318"/>
      <c r="DMD92" s="318"/>
      <c r="DME92" s="318"/>
      <c r="DMF92" s="318"/>
      <c r="DMG92" s="318"/>
      <c r="DMH92" s="318"/>
      <c r="DMI92" s="318"/>
      <c r="DMJ92" s="318"/>
      <c r="DMK92" s="318"/>
      <c r="DML92" s="318"/>
      <c r="DMM92" s="318"/>
      <c r="DMN92" s="318"/>
      <c r="DMO92" s="318"/>
      <c r="DMP92" s="318"/>
      <c r="DMQ92" s="318"/>
      <c r="DMR92" s="318"/>
      <c r="DMS92" s="318"/>
      <c r="DMT92" s="318"/>
      <c r="DMU92" s="318"/>
      <c r="DMV92" s="318"/>
      <c r="DMW92" s="318"/>
      <c r="DMX92" s="318"/>
      <c r="DMY92" s="318"/>
      <c r="DMZ92" s="318"/>
      <c r="DNA92" s="318"/>
      <c r="DNB92" s="318"/>
      <c r="DNC92" s="318"/>
      <c r="DND92" s="318"/>
      <c r="DNE92" s="318"/>
      <c r="DNF92" s="318"/>
      <c r="DNG92" s="318"/>
      <c r="DNH92" s="318"/>
      <c r="DNI92" s="318"/>
      <c r="DNJ92" s="318"/>
      <c r="DNK92" s="318"/>
      <c r="DNL92" s="318"/>
      <c r="DNM92" s="318"/>
      <c r="DNN92" s="318"/>
      <c r="DNO92" s="318"/>
      <c r="DNP92" s="318"/>
      <c r="DNQ92" s="318"/>
      <c r="DNR92" s="318"/>
      <c r="DNS92" s="318"/>
      <c r="DNT92" s="318"/>
      <c r="DNU92" s="318"/>
      <c r="DNV92" s="318"/>
      <c r="DNW92" s="318"/>
      <c r="DNX92" s="318"/>
      <c r="DNY92" s="318"/>
      <c r="DNZ92" s="318"/>
      <c r="DOA92" s="318"/>
      <c r="DOB92" s="318"/>
      <c r="DOC92" s="318"/>
      <c r="DOD92" s="318"/>
      <c r="DOE92" s="318"/>
      <c r="DOF92" s="318"/>
      <c r="DOG92" s="318"/>
      <c r="DOH92" s="318"/>
      <c r="DOI92" s="318"/>
      <c r="DOJ92" s="318"/>
      <c r="DOK92" s="318"/>
      <c r="DOL92" s="318"/>
      <c r="DOM92" s="318"/>
      <c r="DON92" s="318"/>
      <c r="DOO92" s="318"/>
      <c r="DOP92" s="318"/>
      <c r="DOQ92" s="318"/>
      <c r="DOR92" s="318"/>
      <c r="DOS92" s="318"/>
      <c r="DOT92" s="318"/>
      <c r="DOU92" s="318"/>
      <c r="DOV92" s="318"/>
      <c r="DOW92" s="318"/>
      <c r="DOX92" s="318"/>
      <c r="DOY92" s="318"/>
      <c r="DOZ92" s="318"/>
      <c r="DPA92" s="318"/>
      <c r="DPB92" s="318"/>
      <c r="DPC92" s="318"/>
      <c r="DPD92" s="318"/>
      <c r="DPE92" s="318"/>
      <c r="DPF92" s="318"/>
      <c r="DPG92" s="318"/>
      <c r="DPH92" s="318"/>
      <c r="DPI92" s="318"/>
      <c r="DPJ92" s="318"/>
      <c r="DPK92" s="318"/>
      <c r="DPL92" s="318"/>
      <c r="DPM92" s="318"/>
      <c r="DPN92" s="318"/>
      <c r="DPO92" s="318"/>
      <c r="DPP92" s="318"/>
      <c r="DPQ92" s="318"/>
      <c r="DPR92" s="318"/>
      <c r="DPS92" s="318"/>
      <c r="DPT92" s="318"/>
      <c r="DPU92" s="318"/>
      <c r="DPV92" s="318"/>
      <c r="DPW92" s="318"/>
      <c r="DPX92" s="318"/>
      <c r="DPY92" s="318"/>
      <c r="DPZ92" s="318"/>
      <c r="DQA92" s="318"/>
      <c r="DQB92" s="318"/>
      <c r="DQC92" s="318"/>
      <c r="DQD92" s="318"/>
      <c r="DQE92" s="318"/>
      <c r="DQF92" s="318"/>
      <c r="DQG92" s="318"/>
      <c r="DQH92" s="318"/>
      <c r="DQI92" s="318"/>
      <c r="DQJ92" s="318"/>
      <c r="DQK92" s="318"/>
      <c r="DQL92" s="318"/>
      <c r="DQM92" s="318"/>
      <c r="DQN92" s="318"/>
      <c r="DQO92" s="318"/>
      <c r="DQP92" s="318"/>
      <c r="DQQ92" s="318"/>
      <c r="DQR92" s="318"/>
      <c r="DQS92" s="318"/>
      <c r="DQT92" s="318"/>
      <c r="DQU92" s="318"/>
      <c r="DQV92" s="318"/>
      <c r="DQW92" s="318"/>
      <c r="DQX92" s="318"/>
      <c r="DQY92" s="318"/>
      <c r="DQZ92" s="318"/>
      <c r="DRA92" s="318"/>
      <c r="DRB92" s="318"/>
      <c r="DRC92" s="318"/>
      <c r="DRD92" s="318"/>
      <c r="DRE92" s="318"/>
      <c r="DRF92" s="318"/>
      <c r="DRG92" s="318"/>
      <c r="DRH92" s="318"/>
      <c r="DRI92" s="318"/>
      <c r="DRJ92" s="318"/>
      <c r="DRK92" s="318"/>
      <c r="DRL92" s="318"/>
      <c r="DRM92" s="318"/>
      <c r="DRN92" s="318"/>
      <c r="DRO92" s="318"/>
      <c r="DRP92" s="318"/>
      <c r="DRQ92" s="318"/>
      <c r="DRR92" s="318"/>
      <c r="DRS92" s="318"/>
      <c r="DRT92" s="318"/>
      <c r="DRU92" s="318"/>
      <c r="DRV92" s="318"/>
      <c r="DRW92" s="318"/>
      <c r="DRX92" s="318"/>
      <c r="DRY92" s="318"/>
      <c r="DRZ92" s="318"/>
      <c r="DSA92" s="318"/>
      <c r="DSB92" s="318"/>
      <c r="DSC92" s="318"/>
      <c r="DSD92" s="318"/>
      <c r="DSE92" s="318"/>
      <c r="DSF92" s="318"/>
      <c r="DSG92" s="318"/>
      <c r="DSH92" s="318"/>
      <c r="DSI92" s="318"/>
      <c r="DSJ92" s="318"/>
      <c r="DSK92" s="318"/>
      <c r="DSL92" s="318"/>
      <c r="DSM92" s="318"/>
      <c r="DSN92" s="318"/>
      <c r="DSO92" s="318"/>
      <c r="DSP92" s="318"/>
      <c r="DSQ92" s="318"/>
      <c r="DSR92" s="318"/>
      <c r="DSS92" s="318"/>
      <c r="DST92" s="318"/>
      <c r="DSU92" s="318"/>
      <c r="DSV92" s="318"/>
      <c r="DSW92" s="318"/>
      <c r="DSX92" s="318"/>
      <c r="DSY92" s="318"/>
      <c r="DSZ92" s="318"/>
      <c r="DTA92" s="318"/>
      <c r="DTB92" s="318"/>
      <c r="DTC92" s="318"/>
      <c r="DTD92" s="318"/>
      <c r="DTE92" s="318"/>
      <c r="DTF92" s="318"/>
      <c r="DTG92" s="318"/>
      <c r="DTH92" s="318"/>
      <c r="DTI92" s="318"/>
      <c r="DTJ92" s="318"/>
      <c r="DTK92" s="318"/>
      <c r="DTL92" s="318"/>
      <c r="DTM92" s="318"/>
      <c r="DTN92" s="318"/>
      <c r="DTO92" s="318"/>
      <c r="DTP92" s="318"/>
      <c r="DTQ92" s="318"/>
      <c r="DTR92" s="318"/>
      <c r="DTS92" s="318"/>
      <c r="DTT92" s="318"/>
      <c r="DTU92" s="318"/>
      <c r="DTV92" s="318"/>
      <c r="DTW92" s="318"/>
      <c r="DTX92" s="318"/>
      <c r="DTY92" s="318"/>
      <c r="DTZ92" s="318"/>
      <c r="DUA92" s="318"/>
      <c r="DUB92" s="318"/>
      <c r="DUC92" s="318"/>
      <c r="DUD92" s="318"/>
      <c r="DUE92" s="318"/>
      <c r="DUF92" s="318"/>
      <c r="DUG92" s="318"/>
      <c r="DUH92" s="318"/>
      <c r="DUI92" s="318"/>
      <c r="DUJ92" s="318"/>
      <c r="DUK92" s="318"/>
      <c r="DUL92" s="318"/>
      <c r="DUM92" s="318"/>
      <c r="DUN92" s="318"/>
      <c r="DUO92" s="318"/>
      <c r="DUP92" s="318"/>
      <c r="DUQ92" s="318"/>
      <c r="DUR92" s="318"/>
      <c r="DUS92" s="318"/>
      <c r="DUT92" s="318"/>
      <c r="DUU92" s="318"/>
      <c r="DUV92" s="318"/>
      <c r="DUW92" s="318"/>
      <c r="DUX92" s="318"/>
      <c r="DUY92" s="318"/>
      <c r="DUZ92" s="318"/>
      <c r="DVA92" s="318"/>
      <c r="DVB92" s="318"/>
      <c r="DVC92" s="318"/>
      <c r="DVD92" s="318"/>
      <c r="DVE92" s="318"/>
      <c r="DVF92" s="318"/>
      <c r="DVG92" s="318"/>
      <c r="DVH92" s="318"/>
      <c r="DVI92" s="318"/>
      <c r="DVJ92" s="318"/>
      <c r="DVK92" s="318"/>
      <c r="DVL92" s="318"/>
      <c r="DVM92" s="318"/>
      <c r="DVN92" s="318"/>
      <c r="DVO92" s="318"/>
      <c r="DVP92" s="318"/>
      <c r="DVQ92" s="318"/>
      <c r="DVR92" s="318"/>
      <c r="DVS92" s="318"/>
      <c r="DVT92" s="318"/>
      <c r="DVU92" s="318"/>
      <c r="DVV92" s="318"/>
      <c r="DVW92" s="318"/>
      <c r="DVX92" s="318"/>
      <c r="DVY92" s="318"/>
      <c r="DVZ92" s="318"/>
      <c r="DWA92" s="318"/>
      <c r="DWB92" s="318"/>
      <c r="DWC92" s="318"/>
      <c r="DWD92" s="318"/>
      <c r="DWE92" s="318"/>
      <c r="DWF92" s="318"/>
      <c r="DWG92" s="318"/>
      <c r="DWH92" s="318"/>
      <c r="DWI92" s="318"/>
      <c r="DWJ92" s="318"/>
      <c r="DWK92" s="318"/>
      <c r="DWL92" s="318"/>
      <c r="DWM92" s="318"/>
      <c r="DWN92" s="318"/>
      <c r="DWO92" s="318"/>
      <c r="DWP92" s="318"/>
      <c r="DWQ92" s="318"/>
      <c r="DWR92" s="318"/>
      <c r="DWS92" s="318"/>
      <c r="DWT92" s="318"/>
      <c r="DWU92" s="318"/>
      <c r="DWV92" s="318"/>
      <c r="DWW92" s="318"/>
      <c r="DWX92" s="318"/>
      <c r="DWY92" s="318"/>
      <c r="DWZ92" s="318"/>
      <c r="DXA92" s="318"/>
      <c r="DXB92" s="318"/>
      <c r="DXC92" s="318"/>
      <c r="DXD92" s="318"/>
      <c r="DXE92" s="318"/>
      <c r="DXF92" s="318"/>
      <c r="DXG92" s="318"/>
      <c r="DXH92" s="318"/>
      <c r="DXI92" s="318"/>
      <c r="DXJ92" s="318"/>
      <c r="DXK92" s="318"/>
      <c r="DXL92" s="318"/>
      <c r="DXM92" s="318"/>
      <c r="DXN92" s="318"/>
      <c r="DXO92" s="318"/>
      <c r="DXP92" s="318"/>
      <c r="DXQ92" s="318"/>
      <c r="DXR92" s="318"/>
      <c r="DXS92" s="318"/>
      <c r="DXT92" s="318"/>
      <c r="DXU92" s="318"/>
      <c r="DXV92" s="318"/>
      <c r="DXW92" s="318"/>
      <c r="DXX92" s="318"/>
      <c r="DXY92" s="318"/>
      <c r="DXZ92" s="318"/>
      <c r="DYA92" s="318"/>
      <c r="DYB92" s="318"/>
      <c r="DYC92" s="318"/>
      <c r="DYD92" s="318"/>
      <c r="DYE92" s="318"/>
      <c r="DYF92" s="318"/>
      <c r="DYG92" s="318"/>
      <c r="DYH92" s="318"/>
      <c r="DYI92" s="318"/>
      <c r="DYJ92" s="318"/>
      <c r="DYK92" s="318"/>
      <c r="DYL92" s="318"/>
      <c r="DYM92" s="318"/>
      <c r="DYN92" s="318"/>
      <c r="DYO92" s="318"/>
      <c r="DYP92" s="318"/>
      <c r="DYQ92" s="318"/>
      <c r="DYR92" s="318"/>
      <c r="DYS92" s="318"/>
      <c r="DYT92" s="318"/>
      <c r="DYU92" s="318"/>
      <c r="DYV92" s="318"/>
      <c r="DYW92" s="318"/>
      <c r="DYX92" s="318"/>
      <c r="DYY92" s="318"/>
      <c r="DYZ92" s="318"/>
      <c r="DZA92" s="318"/>
      <c r="DZB92" s="318"/>
      <c r="DZC92" s="318"/>
      <c r="DZD92" s="318"/>
      <c r="DZE92" s="318"/>
      <c r="DZF92" s="318"/>
      <c r="DZG92" s="318"/>
      <c r="DZH92" s="318"/>
      <c r="DZI92" s="318"/>
      <c r="DZJ92" s="318"/>
      <c r="DZK92" s="318"/>
      <c r="DZL92" s="318"/>
      <c r="DZM92" s="318"/>
      <c r="DZN92" s="318"/>
      <c r="DZO92" s="318"/>
      <c r="DZP92" s="318"/>
      <c r="DZQ92" s="318"/>
      <c r="DZR92" s="318"/>
      <c r="DZS92" s="318"/>
      <c r="DZT92" s="318"/>
      <c r="DZU92" s="318"/>
      <c r="DZV92" s="318"/>
      <c r="DZW92" s="318"/>
      <c r="DZX92" s="318"/>
      <c r="DZY92" s="318"/>
      <c r="DZZ92" s="318"/>
      <c r="EAA92" s="318"/>
      <c r="EAB92" s="318"/>
      <c r="EAC92" s="318"/>
      <c r="EAD92" s="318"/>
      <c r="EAE92" s="318"/>
      <c r="EAF92" s="318"/>
      <c r="EAG92" s="318"/>
      <c r="EAH92" s="318"/>
      <c r="EAI92" s="318"/>
      <c r="EAJ92" s="318"/>
      <c r="EAK92" s="318"/>
      <c r="EAL92" s="318"/>
      <c r="EAM92" s="318"/>
      <c r="EAN92" s="318"/>
      <c r="EAO92" s="318"/>
      <c r="EAP92" s="318"/>
      <c r="EAQ92" s="318"/>
      <c r="EAR92" s="318"/>
      <c r="EAS92" s="318"/>
      <c r="EAT92" s="318"/>
      <c r="EAU92" s="318"/>
      <c r="EAV92" s="318"/>
      <c r="EAW92" s="318"/>
      <c r="EAX92" s="318"/>
      <c r="EAY92" s="318"/>
      <c r="EAZ92" s="318"/>
      <c r="EBA92" s="318"/>
      <c r="EBB92" s="318"/>
      <c r="EBC92" s="318"/>
      <c r="EBD92" s="318"/>
      <c r="EBE92" s="318"/>
      <c r="EBF92" s="318"/>
      <c r="EBG92" s="318"/>
      <c r="EBH92" s="318"/>
      <c r="EBI92" s="318"/>
      <c r="EBJ92" s="318"/>
      <c r="EBK92" s="318"/>
      <c r="EBL92" s="318"/>
      <c r="EBM92" s="318"/>
      <c r="EBN92" s="318"/>
      <c r="EBO92" s="318"/>
      <c r="EBP92" s="318"/>
      <c r="EBQ92" s="318"/>
      <c r="EBR92" s="318"/>
      <c r="EBS92" s="318"/>
      <c r="EBT92" s="318"/>
      <c r="EBU92" s="318"/>
      <c r="EBV92" s="318"/>
      <c r="EBW92" s="318"/>
      <c r="EBX92" s="318"/>
      <c r="EBY92" s="318"/>
      <c r="EBZ92" s="318"/>
      <c r="ECA92" s="318"/>
      <c r="ECB92" s="318"/>
      <c r="ECC92" s="318"/>
      <c r="ECD92" s="318"/>
      <c r="ECE92" s="318"/>
      <c r="ECF92" s="318"/>
      <c r="ECG92" s="318"/>
      <c r="ECH92" s="318"/>
      <c r="ECI92" s="318"/>
      <c r="ECJ92" s="318"/>
      <c r="ECK92" s="318"/>
      <c r="ECL92" s="318"/>
      <c r="ECM92" s="318"/>
      <c r="ECN92" s="318"/>
      <c r="ECO92" s="318"/>
      <c r="ECP92" s="318"/>
      <c r="ECQ92" s="318"/>
      <c r="ECR92" s="318"/>
      <c r="ECS92" s="318"/>
      <c r="ECT92" s="318"/>
      <c r="ECU92" s="318"/>
      <c r="ECV92" s="318"/>
      <c r="ECW92" s="318"/>
      <c r="ECX92" s="318"/>
      <c r="ECY92" s="318"/>
      <c r="ECZ92" s="318"/>
      <c r="EDA92" s="318"/>
      <c r="EDB92" s="318"/>
      <c r="EDC92" s="318"/>
      <c r="EDD92" s="318"/>
      <c r="EDE92" s="318"/>
      <c r="EDF92" s="318"/>
      <c r="EDG92" s="318"/>
      <c r="EDH92" s="318"/>
      <c r="EDI92" s="318"/>
      <c r="EDJ92" s="318"/>
      <c r="EDK92" s="318"/>
      <c r="EDL92" s="318"/>
      <c r="EDM92" s="318"/>
      <c r="EDN92" s="318"/>
      <c r="EDO92" s="318"/>
      <c r="EDP92" s="318"/>
      <c r="EDQ92" s="318"/>
      <c r="EDR92" s="318"/>
      <c r="EDS92" s="318"/>
      <c r="EDT92" s="318"/>
      <c r="EDU92" s="318"/>
      <c r="EDV92" s="318"/>
      <c r="EDW92" s="318"/>
      <c r="EDX92" s="318"/>
      <c r="EDY92" s="318"/>
      <c r="EDZ92" s="318"/>
      <c r="EEA92" s="318"/>
      <c r="EEB92" s="318"/>
      <c r="EEC92" s="318"/>
      <c r="EED92" s="318"/>
      <c r="EEE92" s="318"/>
      <c r="EEF92" s="318"/>
      <c r="EEG92" s="318"/>
      <c r="EEH92" s="318"/>
      <c r="EEI92" s="318"/>
      <c r="EEJ92" s="318"/>
      <c r="EEK92" s="318"/>
      <c r="EEL92" s="318"/>
      <c r="EEM92" s="318"/>
      <c r="EEN92" s="318"/>
      <c r="EEO92" s="318"/>
      <c r="EEP92" s="318"/>
      <c r="EEQ92" s="318"/>
      <c r="EER92" s="318"/>
      <c r="EES92" s="318"/>
      <c r="EET92" s="318"/>
      <c r="EEU92" s="318"/>
      <c r="EEV92" s="318"/>
      <c r="EEW92" s="318"/>
      <c r="EEX92" s="318"/>
      <c r="EEY92" s="318"/>
      <c r="EEZ92" s="318"/>
      <c r="EFA92" s="318"/>
      <c r="EFB92" s="318"/>
      <c r="EFC92" s="318"/>
      <c r="EFD92" s="318"/>
      <c r="EFE92" s="318"/>
      <c r="EFF92" s="318"/>
      <c r="EFG92" s="318"/>
      <c r="EFH92" s="318"/>
      <c r="EFI92" s="318"/>
      <c r="EFJ92" s="318"/>
      <c r="EFK92" s="318"/>
      <c r="EFL92" s="318"/>
      <c r="EFM92" s="318"/>
      <c r="EFN92" s="318"/>
      <c r="EFO92" s="318"/>
      <c r="EFP92" s="318"/>
      <c r="EFQ92" s="318"/>
      <c r="EFR92" s="318"/>
      <c r="EFS92" s="318"/>
      <c r="EFT92" s="318"/>
      <c r="EFU92" s="318"/>
      <c r="EFV92" s="318"/>
      <c r="EFW92" s="318"/>
      <c r="EFX92" s="318"/>
      <c r="EFY92" s="318"/>
      <c r="EFZ92" s="318"/>
      <c r="EGA92" s="318"/>
      <c r="EGB92" s="318"/>
      <c r="EGC92" s="318"/>
      <c r="EGD92" s="318"/>
      <c r="EGE92" s="318"/>
      <c r="EGF92" s="318"/>
      <c r="EGG92" s="318"/>
      <c r="EGH92" s="318"/>
      <c r="EGI92" s="318"/>
      <c r="EGJ92" s="318"/>
      <c r="EGK92" s="318"/>
      <c r="EGL92" s="318"/>
      <c r="EGM92" s="318"/>
      <c r="EGN92" s="318"/>
      <c r="EGO92" s="318"/>
      <c r="EGP92" s="318"/>
      <c r="EGQ92" s="318"/>
      <c r="EGR92" s="318"/>
      <c r="EGS92" s="318"/>
      <c r="EGT92" s="318"/>
      <c r="EGU92" s="318"/>
      <c r="EGV92" s="318"/>
      <c r="EGW92" s="318"/>
      <c r="EGX92" s="318"/>
      <c r="EGY92" s="318"/>
      <c r="EGZ92" s="318"/>
      <c r="EHA92" s="318"/>
      <c r="EHB92" s="318"/>
      <c r="EHC92" s="318"/>
      <c r="EHD92" s="318"/>
      <c r="EHE92" s="318"/>
      <c r="EHF92" s="318"/>
      <c r="EHG92" s="318"/>
      <c r="EHH92" s="318"/>
      <c r="EHI92" s="318"/>
      <c r="EHJ92" s="318"/>
      <c r="EHK92" s="318"/>
      <c r="EHL92" s="318"/>
      <c r="EHM92" s="318"/>
      <c r="EHN92" s="318"/>
      <c r="EHO92" s="318"/>
      <c r="EHP92" s="318"/>
      <c r="EHQ92" s="318"/>
      <c r="EHR92" s="318"/>
      <c r="EHS92" s="318"/>
      <c r="EHT92" s="318"/>
      <c r="EHU92" s="318"/>
      <c r="EHV92" s="318"/>
      <c r="EHW92" s="318"/>
      <c r="EHX92" s="318"/>
      <c r="EHY92" s="318"/>
      <c r="EHZ92" s="318"/>
      <c r="EIA92" s="318"/>
      <c r="EIB92" s="318"/>
      <c r="EIC92" s="318"/>
      <c r="EID92" s="318"/>
      <c r="EIE92" s="318"/>
      <c r="EIF92" s="318"/>
      <c r="EIG92" s="318"/>
      <c r="EIH92" s="318"/>
      <c r="EII92" s="318"/>
      <c r="EIJ92" s="318"/>
      <c r="EIK92" s="318"/>
      <c r="EIL92" s="318"/>
      <c r="EIM92" s="318"/>
      <c r="EIN92" s="318"/>
      <c r="EIO92" s="318"/>
      <c r="EIP92" s="318"/>
      <c r="EIQ92" s="318"/>
      <c r="EIR92" s="318"/>
      <c r="EIS92" s="318"/>
      <c r="EIT92" s="318"/>
      <c r="EIU92" s="318"/>
      <c r="EIV92" s="318"/>
      <c r="EIW92" s="318"/>
      <c r="EIX92" s="318"/>
      <c r="EIY92" s="318"/>
      <c r="EIZ92" s="318"/>
      <c r="EJA92" s="318"/>
      <c r="EJB92" s="318"/>
      <c r="EJC92" s="318"/>
      <c r="EJD92" s="318"/>
      <c r="EJE92" s="318"/>
      <c r="EJF92" s="318"/>
      <c r="EJG92" s="318"/>
      <c r="EJH92" s="318"/>
      <c r="EJI92" s="318"/>
      <c r="EJJ92" s="318"/>
      <c r="EJK92" s="318"/>
      <c r="EJL92" s="318"/>
      <c r="EJM92" s="318"/>
      <c r="EJN92" s="318"/>
      <c r="EJO92" s="318"/>
      <c r="EJP92" s="318"/>
      <c r="EJQ92" s="318"/>
      <c r="EJR92" s="318"/>
      <c r="EJS92" s="318"/>
      <c r="EJT92" s="318"/>
      <c r="EJU92" s="318"/>
      <c r="EJV92" s="318"/>
      <c r="EJW92" s="318"/>
      <c r="EJX92" s="318"/>
      <c r="EJY92" s="318"/>
      <c r="EJZ92" s="318"/>
      <c r="EKA92" s="318"/>
      <c r="EKB92" s="318"/>
      <c r="EKC92" s="318"/>
      <c r="EKD92" s="318"/>
      <c r="EKE92" s="318"/>
      <c r="EKF92" s="318"/>
      <c r="EKG92" s="318"/>
      <c r="EKH92" s="318"/>
      <c r="EKI92" s="318"/>
      <c r="EKJ92" s="318"/>
      <c r="EKK92" s="318"/>
      <c r="EKL92" s="318"/>
      <c r="EKM92" s="318"/>
      <c r="EKN92" s="318"/>
      <c r="EKO92" s="318"/>
      <c r="EKP92" s="318"/>
      <c r="EKQ92" s="318"/>
      <c r="EKR92" s="318"/>
      <c r="EKS92" s="318"/>
      <c r="EKT92" s="318"/>
      <c r="EKU92" s="318"/>
      <c r="EKV92" s="318"/>
      <c r="EKW92" s="318"/>
      <c r="EKX92" s="318"/>
      <c r="EKY92" s="318"/>
      <c r="EKZ92" s="318"/>
      <c r="ELA92" s="318"/>
      <c r="ELB92" s="318"/>
      <c r="ELC92" s="318"/>
      <c r="ELD92" s="318"/>
      <c r="ELE92" s="318"/>
      <c r="ELF92" s="318"/>
      <c r="ELG92" s="318"/>
      <c r="ELH92" s="318"/>
      <c r="ELI92" s="318"/>
      <c r="ELJ92" s="318"/>
      <c r="ELK92" s="318"/>
      <c r="ELL92" s="318"/>
      <c r="ELM92" s="318"/>
      <c r="ELN92" s="318"/>
      <c r="ELO92" s="318"/>
      <c r="ELP92" s="318"/>
      <c r="ELQ92" s="318"/>
      <c r="ELR92" s="318"/>
      <c r="ELS92" s="318"/>
      <c r="ELT92" s="318"/>
      <c r="ELU92" s="318"/>
      <c r="ELV92" s="318"/>
      <c r="ELW92" s="318"/>
      <c r="ELX92" s="318"/>
      <c r="ELY92" s="318"/>
      <c r="ELZ92" s="318"/>
      <c r="EMA92" s="318"/>
      <c r="EMB92" s="318"/>
      <c r="EMC92" s="318"/>
      <c r="EMD92" s="318"/>
      <c r="EME92" s="318"/>
      <c r="EMF92" s="318"/>
      <c r="EMG92" s="318"/>
      <c r="EMH92" s="318"/>
      <c r="EMI92" s="318"/>
      <c r="EMJ92" s="318"/>
      <c r="EMK92" s="318"/>
      <c r="EML92" s="318"/>
      <c r="EMM92" s="318"/>
      <c r="EMN92" s="318"/>
      <c r="EMO92" s="318"/>
      <c r="EMP92" s="318"/>
      <c r="EMQ92" s="318"/>
      <c r="EMR92" s="318"/>
      <c r="EMS92" s="318"/>
      <c r="EMT92" s="318"/>
      <c r="EMU92" s="318"/>
      <c r="EMV92" s="318"/>
      <c r="EMW92" s="318"/>
      <c r="EMX92" s="318"/>
      <c r="EMY92" s="318"/>
      <c r="EMZ92" s="318"/>
      <c r="ENA92" s="318"/>
      <c r="ENB92" s="318"/>
      <c r="ENC92" s="318"/>
      <c r="END92" s="318"/>
      <c r="ENE92" s="318"/>
      <c r="ENF92" s="318"/>
      <c r="ENG92" s="318"/>
      <c r="ENH92" s="318"/>
      <c r="ENI92" s="318"/>
      <c r="ENJ92" s="318"/>
      <c r="ENK92" s="318"/>
      <c r="ENL92" s="318"/>
      <c r="ENM92" s="318"/>
      <c r="ENN92" s="318"/>
      <c r="ENO92" s="318"/>
      <c r="ENP92" s="318"/>
      <c r="ENQ92" s="318"/>
      <c r="ENR92" s="318"/>
      <c r="ENS92" s="318"/>
      <c r="ENT92" s="318"/>
      <c r="ENU92" s="318"/>
      <c r="ENV92" s="318"/>
      <c r="ENW92" s="318"/>
      <c r="ENX92" s="318"/>
      <c r="ENY92" s="318"/>
      <c r="ENZ92" s="318"/>
      <c r="EOA92" s="318"/>
      <c r="EOB92" s="318"/>
      <c r="EOC92" s="318"/>
      <c r="EOD92" s="318"/>
      <c r="EOE92" s="318"/>
      <c r="EOF92" s="318"/>
      <c r="EOG92" s="318"/>
      <c r="EOH92" s="318"/>
      <c r="EOI92" s="318"/>
      <c r="EOJ92" s="318"/>
      <c r="EOK92" s="318"/>
      <c r="EOL92" s="318"/>
      <c r="EOM92" s="318"/>
      <c r="EON92" s="318"/>
      <c r="EOO92" s="318"/>
      <c r="EOP92" s="318"/>
      <c r="EOQ92" s="318"/>
      <c r="EOR92" s="318"/>
      <c r="EOS92" s="318"/>
      <c r="EOT92" s="318"/>
      <c r="EOU92" s="318"/>
      <c r="EOV92" s="318"/>
      <c r="EOW92" s="318"/>
      <c r="EOX92" s="318"/>
      <c r="EOY92" s="318"/>
      <c r="EOZ92" s="318"/>
      <c r="EPA92" s="318"/>
      <c r="EPB92" s="318"/>
      <c r="EPC92" s="318"/>
      <c r="EPD92" s="318"/>
      <c r="EPE92" s="318"/>
      <c r="EPF92" s="318"/>
      <c r="EPG92" s="318"/>
      <c r="EPH92" s="318"/>
      <c r="EPI92" s="318"/>
      <c r="EPJ92" s="318"/>
      <c r="EPK92" s="318"/>
      <c r="EPL92" s="318"/>
      <c r="EPM92" s="318"/>
      <c r="EPN92" s="318"/>
      <c r="EPO92" s="318"/>
      <c r="EPP92" s="318"/>
      <c r="EPQ92" s="318"/>
      <c r="EPR92" s="318"/>
      <c r="EPS92" s="318"/>
      <c r="EPT92" s="318"/>
      <c r="EPU92" s="318"/>
      <c r="EPV92" s="318"/>
      <c r="EPW92" s="318"/>
      <c r="EPX92" s="318"/>
      <c r="EPY92" s="318"/>
      <c r="EPZ92" s="318"/>
      <c r="EQA92" s="318"/>
      <c r="EQB92" s="318"/>
      <c r="EQC92" s="318"/>
      <c r="EQD92" s="318"/>
      <c r="EQE92" s="318"/>
      <c r="EQF92" s="318"/>
      <c r="EQG92" s="318"/>
      <c r="EQH92" s="318"/>
      <c r="EQI92" s="318"/>
      <c r="EQJ92" s="318"/>
      <c r="EQK92" s="318"/>
      <c r="EQL92" s="318"/>
      <c r="EQM92" s="318"/>
      <c r="EQN92" s="318"/>
      <c r="EQO92" s="318"/>
      <c r="EQP92" s="318"/>
      <c r="EQQ92" s="318"/>
      <c r="EQR92" s="318"/>
      <c r="EQS92" s="318"/>
      <c r="EQT92" s="318"/>
      <c r="EQU92" s="318"/>
      <c r="EQV92" s="318"/>
      <c r="EQW92" s="318"/>
      <c r="EQX92" s="318"/>
      <c r="EQY92" s="318"/>
      <c r="EQZ92" s="318"/>
      <c r="ERA92" s="318"/>
      <c r="ERB92" s="318"/>
      <c r="ERC92" s="318"/>
      <c r="ERD92" s="318"/>
      <c r="ERE92" s="318"/>
      <c r="ERF92" s="318"/>
      <c r="ERG92" s="318"/>
      <c r="ERH92" s="318"/>
      <c r="ERI92" s="318"/>
      <c r="ERJ92" s="318"/>
      <c r="ERK92" s="318"/>
      <c r="ERL92" s="318"/>
      <c r="ERM92" s="318"/>
      <c r="ERN92" s="318"/>
      <c r="ERO92" s="318"/>
      <c r="ERP92" s="318"/>
      <c r="ERQ92" s="318"/>
      <c r="ERR92" s="318"/>
      <c r="ERS92" s="318"/>
      <c r="ERT92" s="318"/>
      <c r="ERU92" s="318"/>
      <c r="ERV92" s="318"/>
      <c r="ERW92" s="318"/>
      <c r="ERX92" s="318"/>
      <c r="ERY92" s="318"/>
      <c r="ERZ92" s="318"/>
      <c r="ESA92" s="318"/>
      <c r="ESB92" s="318"/>
      <c r="ESC92" s="318"/>
      <c r="ESD92" s="318"/>
      <c r="ESE92" s="318"/>
      <c r="ESF92" s="318"/>
      <c r="ESG92" s="318"/>
      <c r="ESH92" s="318"/>
      <c r="ESI92" s="318"/>
      <c r="ESJ92" s="318"/>
      <c r="ESK92" s="318"/>
      <c r="ESL92" s="318"/>
      <c r="ESM92" s="318"/>
      <c r="ESN92" s="318"/>
      <c r="ESO92" s="318"/>
      <c r="ESP92" s="318"/>
      <c r="ESQ92" s="318"/>
      <c r="ESR92" s="318"/>
      <c r="ESS92" s="318"/>
      <c r="EST92" s="318"/>
      <c r="ESU92" s="318"/>
      <c r="ESV92" s="318"/>
      <c r="ESW92" s="318"/>
      <c r="ESX92" s="318"/>
      <c r="ESY92" s="318"/>
      <c r="ESZ92" s="318"/>
      <c r="ETA92" s="318"/>
      <c r="ETB92" s="318"/>
      <c r="ETC92" s="318"/>
      <c r="ETD92" s="318"/>
      <c r="ETE92" s="318"/>
      <c r="ETF92" s="318"/>
      <c r="ETG92" s="318"/>
      <c r="ETH92" s="318"/>
      <c r="ETI92" s="318"/>
      <c r="ETJ92" s="318"/>
      <c r="ETK92" s="318"/>
      <c r="ETL92" s="318"/>
      <c r="ETM92" s="318"/>
      <c r="ETN92" s="318"/>
      <c r="ETO92" s="318"/>
      <c r="ETP92" s="318"/>
      <c r="ETQ92" s="318"/>
      <c r="ETR92" s="318"/>
      <c r="ETS92" s="318"/>
      <c r="ETT92" s="318"/>
      <c r="ETU92" s="318"/>
      <c r="ETV92" s="318"/>
      <c r="ETW92" s="318"/>
      <c r="ETX92" s="318"/>
      <c r="ETY92" s="318"/>
      <c r="ETZ92" s="318"/>
      <c r="EUA92" s="318"/>
      <c r="EUB92" s="318"/>
      <c r="EUC92" s="318"/>
      <c r="EUD92" s="318"/>
      <c r="EUE92" s="318"/>
      <c r="EUF92" s="318"/>
      <c r="EUG92" s="318"/>
      <c r="EUH92" s="318"/>
      <c r="EUI92" s="318"/>
      <c r="EUJ92" s="318"/>
      <c r="EUK92" s="318"/>
      <c r="EUL92" s="318"/>
      <c r="EUM92" s="318"/>
      <c r="EUN92" s="318"/>
      <c r="EUO92" s="318"/>
      <c r="EUP92" s="318"/>
      <c r="EUQ92" s="318"/>
      <c r="EUR92" s="318"/>
      <c r="EUS92" s="318"/>
      <c r="EUT92" s="318"/>
      <c r="EUU92" s="318"/>
      <c r="EUV92" s="318"/>
      <c r="EUW92" s="318"/>
      <c r="EUX92" s="318"/>
      <c r="EUY92" s="318"/>
      <c r="EUZ92" s="318"/>
      <c r="EVA92" s="318"/>
      <c r="EVB92" s="318"/>
      <c r="EVC92" s="318"/>
      <c r="EVD92" s="318"/>
      <c r="EVE92" s="318"/>
      <c r="EVF92" s="318"/>
      <c r="EVG92" s="318"/>
      <c r="EVH92" s="318"/>
      <c r="EVI92" s="318"/>
      <c r="EVJ92" s="318"/>
      <c r="EVK92" s="318"/>
      <c r="EVL92" s="318"/>
      <c r="EVM92" s="318"/>
      <c r="EVN92" s="318"/>
      <c r="EVO92" s="318"/>
      <c r="EVP92" s="318"/>
      <c r="EVQ92" s="318"/>
      <c r="EVR92" s="318"/>
      <c r="EVS92" s="318"/>
      <c r="EVT92" s="318"/>
      <c r="EVU92" s="318"/>
      <c r="EVV92" s="318"/>
      <c r="EVW92" s="318"/>
      <c r="EVX92" s="318"/>
      <c r="EVY92" s="318"/>
      <c r="EVZ92" s="318"/>
      <c r="EWA92" s="318"/>
      <c r="EWB92" s="318"/>
      <c r="EWC92" s="318"/>
      <c r="EWD92" s="318"/>
      <c r="EWE92" s="318"/>
      <c r="EWF92" s="318"/>
      <c r="EWG92" s="318"/>
      <c r="EWH92" s="318"/>
      <c r="EWI92" s="318"/>
      <c r="EWJ92" s="318"/>
      <c r="EWK92" s="318"/>
      <c r="EWL92" s="318"/>
      <c r="EWM92" s="318"/>
      <c r="EWN92" s="318"/>
      <c r="EWO92" s="318"/>
      <c r="EWP92" s="318"/>
      <c r="EWQ92" s="318"/>
      <c r="EWR92" s="318"/>
      <c r="EWS92" s="318"/>
      <c r="EWT92" s="318"/>
      <c r="EWU92" s="318"/>
      <c r="EWV92" s="318"/>
      <c r="EWW92" s="318"/>
      <c r="EWX92" s="318"/>
      <c r="EWY92" s="318"/>
      <c r="EWZ92" s="318"/>
      <c r="EXA92" s="318"/>
      <c r="EXB92" s="318"/>
      <c r="EXC92" s="318"/>
      <c r="EXD92" s="318"/>
      <c r="EXE92" s="318"/>
      <c r="EXF92" s="318"/>
      <c r="EXG92" s="318"/>
      <c r="EXH92" s="318"/>
      <c r="EXI92" s="318"/>
      <c r="EXJ92" s="318"/>
      <c r="EXK92" s="318"/>
      <c r="EXL92" s="318"/>
      <c r="EXM92" s="318"/>
      <c r="EXN92" s="318"/>
      <c r="EXO92" s="318"/>
      <c r="EXP92" s="318"/>
      <c r="EXQ92" s="318"/>
      <c r="EXR92" s="318"/>
      <c r="EXS92" s="318"/>
      <c r="EXT92" s="318"/>
      <c r="EXU92" s="318"/>
      <c r="EXV92" s="318"/>
      <c r="EXW92" s="318"/>
      <c r="EXX92" s="318"/>
      <c r="EXY92" s="318"/>
      <c r="EXZ92" s="318"/>
      <c r="EYA92" s="318"/>
      <c r="EYB92" s="318"/>
      <c r="EYC92" s="318"/>
      <c r="EYD92" s="318"/>
      <c r="EYE92" s="318"/>
      <c r="EYF92" s="318"/>
      <c r="EYG92" s="318"/>
      <c r="EYH92" s="318"/>
      <c r="EYI92" s="318"/>
      <c r="EYJ92" s="318"/>
      <c r="EYK92" s="318"/>
      <c r="EYL92" s="318"/>
      <c r="EYM92" s="318"/>
      <c r="EYN92" s="318"/>
      <c r="EYO92" s="318"/>
      <c r="EYP92" s="318"/>
      <c r="EYQ92" s="318"/>
      <c r="EYR92" s="318"/>
      <c r="EYS92" s="318"/>
      <c r="EYT92" s="318"/>
      <c r="EYU92" s="318"/>
      <c r="EYV92" s="318"/>
      <c r="EYW92" s="318"/>
      <c r="EYX92" s="318"/>
      <c r="EYY92" s="318"/>
      <c r="EYZ92" s="318"/>
      <c r="EZA92" s="318"/>
      <c r="EZB92" s="318"/>
      <c r="EZC92" s="318"/>
      <c r="EZD92" s="318"/>
      <c r="EZE92" s="318"/>
      <c r="EZF92" s="318"/>
      <c r="EZG92" s="318"/>
      <c r="EZH92" s="318"/>
      <c r="EZI92" s="318"/>
      <c r="EZJ92" s="318"/>
      <c r="EZK92" s="318"/>
      <c r="EZL92" s="318"/>
      <c r="EZM92" s="318"/>
      <c r="EZN92" s="318"/>
      <c r="EZO92" s="318"/>
      <c r="EZP92" s="318"/>
      <c r="EZQ92" s="318"/>
      <c r="EZR92" s="318"/>
      <c r="EZS92" s="318"/>
      <c r="EZT92" s="318"/>
      <c r="EZU92" s="318"/>
      <c r="EZV92" s="318"/>
      <c r="EZW92" s="318"/>
      <c r="EZX92" s="318"/>
      <c r="EZY92" s="318"/>
      <c r="EZZ92" s="318"/>
      <c r="FAA92" s="318"/>
      <c r="FAB92" s="318"/>
      <c r="FAC92" s="318"/>
      <c r="FAD92" s="318"/>
      <c r="FAE92" s="318"/>
      <c r="FAF92" s="318"/>
      <c r="FAG92" s="318"/>
      <c r="FAH92" s="318"/>
      <c r="FAI92" s="318"/>
      <c r="FAJ92" s="318"/>
      <c r="FAK92" s="318"/>
      <c r="FAL92" s="318"/>
      <c r="FAM92" s="318"/>
      <c r="FAN92" s="318"/>
      <c r="FAO92" s="318"/>
      <c r="FAP92" s="318"/>
      <c r="FAQ92" s="318"/>
      <c r="FAR92" s="318"/>
      <c r="FAS92" s="318"/>
      <c r="FAT92" s="318"/>
      <c r="FAU92" s="318"/>
      <c r="FAV92" s="318"/>
      <c r="FAW92" s="318"/>
      <c r="FAX92" s="318"/>
      <c r="FAY92" s="318"/>
      <c r="FAZ92" s="318"/>
      <c r="FBA92" s="318"/>
      <c r="FBB92" s="318"/>
      <c r="FBC92" s="318"/>
      <c r="FBD92" s="318"/>
      <c r="FBE92" s="318"/>
      <c r="FBF92" s="318"/>
      <c r="FBG92" s="318"/>
      <c r="FBH92" s="318"/>
      <c r="FBI92" s="318"/>
      <c r="FBJ92" s="318"/>
      <c r="FBK92" s="318"/>
      <c r="FBL92" s="318"/>
      <c r="FBM92" s="318"/>
      <c r="FBN92" s="318"/>
      <c r="FBO92" s="318"/>
      <c r="FBP92" s="318"/>
      <c r="FBQ92" s="318"/>
      <c r="FBR92" s="318"/>
      <c r="FBS92" s="318"/>
      <c r="FBT92" s="318"/>
      <c r="FBU92" s="318"/>
      <c r="FBV92" s="318"/>
      <c r="FBW92" s="318"/>
      <c r="FBX92" s="318"/>
      <c r="FBY92" s="318"/>
      <c r="FBZ92" s="318"/>
      <c r="FCA92" s="318"/>
      <c r="FCB92" s="318"/>
      <c r="FCC92" s="318"/>
      <c r="FCD92" s="318"/>
      <c r="FCE92" s="318"/>
      <c r="FCF92" s="318"/>
      <c r="FCG92" s="318"/>
      <c r="FCH92" s="318"/>
      <c r="FCI92" s="318"/>
      <c r="FCJ92" s="318"/>
      <c r="FCK92" s="318"/>
      <c r="FCL92" s="318"/>
      <c r="FCM92" s="318"/>
      <c r="FCN92" s="318"/>
      <c r="FCO92" s="318"/>
      <c r="FCP92" s="318"/>
      <c r="FCQ92" s="318"/>
      <c r="FCR92" s="318"/>
      <c r="FCS92" s="318"/>
      <c r="FCT92" s="318"/>
      <c r="FCU92" s="318"/>
      <c r="FCV92" s="318"/>
      <c r="FCW92" s="318"/>
      <c r="FCX92" s="318"/>
      <c r="FCY92" s="318"/>
      <c r="FCZ92" s="318"/>
      <c r="FDA92" s="318"/>
      <c r="FDB92" s="318"/>
      <c r="FDC92" s="318"/>
      <c r="FDD92" s="318"/>
      <c r="FDE92" s="318"/>
      <c r="FDF92" s="318"/>
      <c r="FDG92" s="318"/>
      <c r="FDH92" s="318"/>
      <c r="FDI92" s="318"/>
      <c r="FDJ92" s="318"/>
      <c r="FDK92" s="318"/>
      <c r="FDL92" s="318"/>
      <c r="FDM92" s="318"/>
      <c r="FDN92" s="318"/>
      <c r="FDO92" s="318"/>
      <c r="FDP92" s="318"/>
      <c r="FDQ92" s="318"/>
      <c r="FDR92" s="318"/>
      <c r="FDS92" s="318"/>
      <c r="FDT92" s="318"/>
      <c r="FDU92" s="318"/>
      <c r="FDV92" s="318"/>
      <c r="FDW92" s="318"/>
      <c r="FDX92" s="318"/>
      <c r="FDY92" s="318"/>
      <c r="FDZ92" s="318"/>
      <c r="FEA92" s="318"/>
      <c r="FEB92" s="318"/>
      <c r="FEC92" s="318"/>
      <c r="FED92" s="318"/>
      <c r="FEE92" s="318"/>
      <c r="FEF92" s="318"/>
      <c r="FEG92" s="318"/>
      <c r="FEH92" s="318"/>
      <c r="FEI92" s="318"/>
      <c r="FEJ92" s="318"/>
      <c r="FEK92" s="318"/>
      <c r="FEL92" s="318"/>
      <c r="FEM92" s="318"/>
      <c r="FEN92" s="318"/>
      <c r="FEO92" s="318"/>
      <c r="FEP92" s="318"/>
      <c r="FEQ92" s="318"/>
      <c r="FER92" s="318"/>
      <c r="FES92" s="318"/>
      <c r="FET92" s="318"/>
      <c r="FEU92" s="318"/>
      <c r="FEV92" s="318"/>
      <c r="FEW92" s="318"/>
      <c r="FEX92" s="318"/>
      <c r="FEY92" s="318"/>
      <c r="FEZ92" s="318"/>
      <c r="FFA92" s="318"/>
      <c r="FFB92" s="318"/>
      <c r="FFC92" s="318"/>
      <c r="FFD92" s="318"/>
      <c r="FFE92" s="318"/>
      <c r="FFF92" s="318"/>
      <c r="FFG92" s="318"/>
      <c r="FFH92" s="318"/>
      <c r="FFI92" s="318"/>
      <c r="FFJ92" s="318"/>
      <c r="FFK92" s="318"/>
      <c r="FFL92" s="318"/>
      <c r="FFM92" s="318"/>
      <c r="FFN92" s="318"/>
      <c r="FFO92" s="318"/>
      <c r="FFP92" s="318"/>
      <c r="FFQ92" s="318"/>
      <c r="FFR92" s="318"/>
      <c r="FFS92" s="318"/>
      <c r="FFT92" s="318"/>
      <c r="FFU92" s="318"/>
      <c r="FFV92" s="318"/>
      <c r="FFW92" s="318"/>
      <c r="FFX92" s="318"/>
      <c r="FFY92" s="318"/>
      <c r="FFZ92" s="318"/>
      <c r="FGA92" s="318"/>
      <c r="FGB92" s="318"/>
      <c r="FGC92" s="318"/>
      <c r="FGD92" s="318"/>
      <c r="FGE92" s="318"/>
      <c r="FGF92" s="318"/>
      <c r="FGG92" s="318"/>
      <c r="FGH92" s="318"/>
      <c r="FGI92" s="318"/>
      <c r="FGJ92" s="318"/>
      <c r="FGK92" s="318"/>
      <c r="FGL92" s="318"/>
      <c r="FGM92" s="318"/>
      <c r="FGN92" s="318"/>
      <c r="FGO92" s="318"/>
      <c r="FGP92" s="318"/>
      <c r="FGQ92" s="318"/>
      <c r="FGR92" s="318"/>
      <c r="FGS92" s="318"/>
      <c r="FGT92" s="318"/>
      <c r="FGU92" s="318"/>
      <c r="FGV92" s="318"/>
      <c r="FGW92" s="318"/>
      <c r="FGX92" s="318"/>
      <c r="FGY92" s="318"/>
      <c r="FGZ92" s="318"/>
      <c r="FHA92" s="318"/>
      <c r="FHB92" s="318"/>
      <c r="FHC92" s="318"/>
      <c r="FHD92" s="318"/>
      <c r="FHE92" s="318"/>
      <c r="FHF92" s="318"/>
      <c r="FHG92" s="318"/>
      <c r="FHH92" s="318"/>
      <c r="FHI92" s="318"/>
      <c r="FHJ92" s="318"/>
      <c r="FHK92" s="318"/>
      <c r="FHL92" s="318"/>
      <c r="FHM92" s="318"/>
      <c r="FHN92" s="318"/>
      <c r="FHO92" s="318"/>
      <c r="FHP92" s="318"/>
      <c r="FHQ92" s="318"/>
      <c r="FHR92" s="318"/>
      <c r="FHS92" s="318"/>
      <c r="FHT92" s="318"/>
      <c r="FHU92" s="318"/>
      <c r="FHV92" s="318"/>
      <c r="FHW92" s="318"/>
      <c r="FHX92" s="318"/>
      <c r="FHY92" s="318"/>
      <c r="FHZ92" s="318"/>
      <c r="FIA92" s="318"/>
      <c r="FIB92" s="318"/>
      <c r="FIC92" s="318"/>
      <c r="FID92" s="318"/>
      <c r="FIE92" s="318"/>
      <c r="FIF92" s="318"/>
      <c r="FIG92" s="318"/>
      <c r="FIH92" s="318"/>
      <c r="FII92" s="318"/>
      <c r="FIJ92" s="318"/>
      <c r="FIK92" s="318"/>
      <c r="FIL92" s="318"/>
      <c r="FIM92" s="318"/>
      <c r="FIN92" s="318"/>
      <c r="FIO92" s="318"/>
      <c r="FIP92" s="318"/>
      <c r="FIQ92" s="318"/>
      <c r="FIR92" s="318"/>
      <c r="FIS92" s="318"/>
      <c r="FIT92" s="318"/>
      <c r="FIU92" s="318"/>
      <c r="FIV92" s="318"/>
      <c r="FIW92" s="318"/>
      <c r="FIX92" s="318"/>
      <c r="FIY92" s="318"/>
      <c r="FIZ92" s="318"/>
      <c r="FJA92" s="318"/>
      <c r="FJB92" s="318"/>
      <c r="FJC92" s="318"/>
      <c r="FJD92" s="318"/>
      <c r="FJE92" s="318"/>
      <c r="FJF92" s="318"/>
      <c r="FJG92" s="318"/>
      <c r="FJH92" s="318"/>
      <c r="FJI92" s="318"/>
      <c r="FJJ92" s="318"/>
      <c r="FJK92" s="318"/>
      <c r="FJL92" s="318"/>
      <c r="FJM92" s="318"/>
      <c r="FJN92" s="318"/>
      <c r="FJO92" s="318"/>
      <c r="FJP92" s="318"/>
      <c r="FJQ92" s="318"/>
      <c r="FJR92" s="318"/>
      <c r="FJS92" s="318"/>
      <c r="FJT92" s="318"/>
      <c r="FJU92" s="318"/>
      <c r="FJV92" s="318"/>
      <c r="FJW92" s="318"/>
      <c r="FJX92" s="318"/>
      <c r="FJY92" s="318"/>
      <c r="FJZ92" s="318"/>
      <c r="FKA92" s="318"/>
      <c r="FKB92" s="318"/>
      <c r="FKC92" s="318"/>
      <c r="FKD92" s="318"/>
      <c r="FKE92" s="318"/>
      <c r="FKF92" s="318"/>
      <c r="FKG92" s="318"/>
      <c r="FKH92" s="318"/>
      <c r="FKI92" s="318"/>
      <c r="FKJ92" s="318"/>
      <c r="FKK92" s="318"/>
      <c r="FKL92" s="318"/>
      <c r="FKM92" s="318"/>
      <c r="FKN92" s="318"/>
      <c r="FKO92" s="318"/>
      <c r="FKP92" s="318"/>
      <c r="FKQ92" s="318"/>
      <c r="FKR92" s="318"/>
      <c r="FKS92" s="318"/>
      <c r="FKT92" s="318"/>
      <c r="FKU92" s="318"/>
      <c r="FKV92" s="318"/>
      <c r="FKW92" s="318"/>
      <c r="FKX92" s="318"/>
      <c r="FKY92" s="318"/>
      <c r="FKZ92" s="318"/>
      <c r="FLA92" s="318"/>
      <c r="FLB92" s="318"/>
      <c r="FLC92" s="318"/>
      <c r="FLD92" s="318"/>
      <c r="FLE92" s="318"/>
      <c r="FLF92" s="318"/>
      <c r="FLG92" s="318"/>
      <c r="FLH92" s="318"/>
      <c r="FLI92" s="318"/>
      <c r="FLJ92" s="318"/>
      <c r="FLK92" s="318"/>
      <c r="FLL92" s="318"/>
      <c r="FLM92" s="318"/>
      <c r="FLN92" s="318"/>
      <c r="FLO92" s="318"/>
      <c r="FLP92" s="318"/>
      <c r="FLQ92" s="318"/>
      <c r="FLR92" s="318"/>
      <c r="FLS92" s="318"/>
      <c r="FLT92" s="318"/>
      <c r="FLU92" s="318"/>
      <c r="FLV92" s="318"/>
      <c r="FLW92" s="318"/>
      <c r="FLX92" s="318"/>
      <c r="FLY92" s="318"/>
      <c r="FLZ92" s="318"/>
      <c r="FMA92" s="318"/>
      <c r="FMB92" s="318"/>
      <c r="FMC92" s="318"/>
      <c r="FMD92" s="318"/>
      <c r="FME92" s="318"/>
      <c r="FMF92" s="318"/>
      <c r="FMG92" s="318"/>
      <c r="FMH92" s="318"/>
      <c r="FMI92" s="318"/>
      <c r="FMJ92" s="318"/>
      <c r="FMK92" s="318"/>
      <c r="FML92" s="318"/>
      <c r="FMM92" s="318"/>
      <c r="FMN92" s="318"/>
      <c r="FMO92" s="318"/>
      <c r="FMP92" s="318"/>
      <c r="FMQ92" s="318"/>
      <c r="FMR92" s="318"/>
      <c r="FMS92" s="318"/>
      <c r="FMT92" s="318"/>
      <c r="FMU92" s="318"/>
      <c r="FMV92" s="318"/>
      <c r="FMW92" s="318"/>
      <c r="FMX92" s="318"/>
      <c r="FMY92" s="318"/>
      <c r="FMZ92" s="318"/>
      <c r="FNA92" s="318"/>
      <c r="FNB92" s="318"/>
      <c r="FNC92" s="318"/>
      <c r="FND92" s="318"/>
      <c r="FNE92" s="318"/>
      <c r="FNF92" s="318"/>
      <c r="FNG92" s="318"/>
      <c r="FNH92" s="318"/>
      <c r="FNI92" s="318"/>
      <c r="FNJ92" s="318"/>
      <c r="FNK92" s="318"/>
      <c r="FNL92" s="318"/>
      <c r="FNM92" s="318"/>
      <c r="FNN92" s="318"/>
      <c r="FNO92" s="318"/>
      <c r="FNP92" s="318"/>
      <c r="FNQ92" s="318"/>
      <c r="FNR92" s="318"/>
      <c r="FNS92" s="318"/>
      <c r="FNT92" s="318"/>
      <c r="FNU92" s="318"/>
      <c r="FNV92" s="318"/>
      <c r="FNW92" s="318"/>
      <c r="FNX92" s="318"/>
      <c r="FNY92" s="318"/>
      <c r="FNZ92" s="318"/>
      <c r="FOA92" s="318"/>
      <c r="FOB92" s="318"/>
      <c r="FOC92" s="318"/>
      <c r="FOD92" s="318"/>
      <c r="FOE92" s="318"/>
      <c r="FOF92" s="318"/>
      <c r="FOG92" s="318"/>
      <c r="FOH92" s="318"/>
      <c r="FOI92" s="318"/>
      <c r="FOJ92" s="318"/>
      <c r="FOK92" s="318"/>
      <c r="FOL92" s="318"/>
      <c r="FOM92" s="318"/>
      <c r="FON92" s="318"/>
      <c r="FOO92" s="318"/>
      <c r="FOP92" s="318"/>
      <c r="FOQ92" s="318"/>
      <c r="FOR92" s="318"/>
      <c r="FOS92" s="318"/>
      <c r="FOT92" s="318"/>
      <c r="FOU92" s="318"/>
      <c r="FOV92" s="318"/>
      <c r="FOW92" s="318"/>
      <c r="FOX92" s="318"/>
      <c r="FOY92" s="318"/>
      <c r="FOZ92" s="318"/>
      <c r="FPA92" s="318"/>
      <c r="FPB92" s="318"/>
      <c r="FPC92" s="318"/>
      <c r="FPD92" s="318"/>
      <c r="FPE92" s="318"/>
      <c r="FPF92" s="318"/>
      <c r="FPG92" s="318"/>
      <c r="FPH92" s="318"/>
      <c r="FPI92" s="318"/>
      <c r="FPJ92" s="318"/>
      <c r="FPK92" s="318"/>
      <c r="FPL92" s="318"/>
      <c r="FPM92" s="318"/>
      <c r="FPN92" s="318"/>
      <c r="FPO92" s="318"/>
      <c r="FPP92" s="318"/>
      <c r="FPQ92" s="318"/>
      <c r="FPR92" s="318"/>
      <c r="FPS92" s="318"/>
      <c r="FPT92" s="318"/>
      <c r="FPU92" s="318"/>
      <c r="FPV92" s="318"/>
      <c r="FPW92" s="318"/>
      <c r="FPX92" s="318"/>
      <c r="FPY92" s="318"/>
      <c r="FPZ92" s="318"/>
      <c r="FQA92" s="318"/>
      <c r="FQB92" s="318"/>
      <c r="FQC92" s="318"/>
      <c r="FQD92" s="318"/>
      <c r="FQE92" s="318"/>
      <c r="FQF92" s="318"/>
      <c r="FQG92" s="318"/>
      <c r="FQH92" s="318"/>
      <c r="FQI92" s="318"/>
      <c r="FQJ92" s="318"/>
      <c r="FQK92" s="318"/>
      <c r="FQL92" s="318"/>
      <c r="FQM92" s="318"/>
      <c r="FQN92" s="318"/>
      <c r="FQO92" s="318"/>
      <c r="FQP92" s="318"/>
      <c r="FQQ92" s="318"/>
      <c r="FQR92" s="318"/>
      <c r="FQS92" s="318"/>
      <c r="FQT92" s="318"/>
      <c r="FQU92" s="318"/>
      <c r="FQV92" s="318"/>
      <c r="FQW92" s="318"/>
      <c r="FQX92" s="318"/>
      <c r="FQY92" s="318"/>
      <c r="FQZ92" s="318"/>
      <c r="FRA92" s="318"/>
      <c r="FRB92" s="318"/>
      <c r="FRC92" s="318"/>
      <c r="FRD92" s="318"/>
      <c r="FRE92" s="318"/>
      <c r="FRF92" s="318"/>
      <c r="FRG92" s="318"/>
      <c r="FRH92" s="318"/>
      <c r="FRI92" s="318"/>
      <c r="FRJ92" s="318"/>
      <c r="FRK92" s="318"/>
      <c r="FRL92" s="318"/>
      <c r="FRM92" s="318"/>
      <c r="FRN92" s="318"/>
      <c r="FRO92" s="318"/>
      <c r="FRP92" s="318"/>
      <c r="FRQ92" s="318"/>
      <c r="FRR92" s="318"/>
      <c r="FRS92" s="318"/>
      <c r="FRT92" s="318"/>
      <c r="FRU92" s="318"/>
      <c r="FRV92" s="318"/>
      <c r="FRW92" s="318"/>
      <c r="FRX92" s="318"/>
      <c r="FRY92" s="318"/>
      <c r="FRZ92" s="318"/>
      <c r="FSA92" s="318"/>
      <c r="FSB92" s="318"/>
      <c r="FSC92" s="318"/>
      <c r="FSD92" s="318"/>
      <c r="FSE92" s="318"/>
      <c r="FSF92" s="318"/>
      <c r="FSG92" s="318"/>
      <c r="FSH92" s="318"/>
      <c r="FSI92" s="318"/>
      <c r="FSJ92" s="318"/>
      <c r="FSK92" s="318"/>
      <c r="FSL92" s="318"/>
      <c r="FSM92" s="318"/>
      <c r="FSN92" s="318"/>
      <c r="FSO92" s="318"/>
      <c r="FSP92" s="318"/>
      <c r="FSQ92" s="318"/>
      <c r="FSR92" s="318"/>
      <c r="FSS92" s="318"/>
      <c r="FST92" s="318"/>
      <c r="FSU92" s="318"/>
      <c r="FSV92" s="318"/>
      <c r="FSW92" s="318"/>
      <c r="FSX92" s="318"/>
      <c r="FSY92" s="318"/>
      <c r="FSZ92" s="318"/>
      <c r="FTA92" s="318"/>
      <c r="FTB92" s="318"/>
      <c r="FTC92" s="318"/>
      <c r="FTD92" s="318"/>
      <c r="FTE92" s="318"/>
      <c r="FTF92" s="318"/>
      <c r="FTG92" s="318"/>
      <c r="FTH92" s="318"/>
      <c r="FTI92" s="318"/>
      <c r="FTJ92" s="318"/>
      <c r="FTK92" s="318"/>
      <c r="FTL92" s="318"/>
      <c r="FTM92" s="318"/>
      <c r="FTN92" s="318"/>
      <c r="FTO92" s="318"/>
      <c r="FTP92" s="318"/>
      <c r="FTQ92" s="318"/>
      <c r="FTR92" s="318"/>
      <c r="FTS92" s="318"/>
      <c r="FTT92" s="318"/>
      <c r="FTU92" s="318"/>
      <c r="FTV92" s="318"/>
      <c r="FTW92" s="318"/>
      <c r="FTX92" s="318"/>
      <c r="FTY92" s="318"/>
      <c r="FTZ92" s="318"/>
      <c r="FUA92" s="318"/>
      <c r="FUB92" s="318"/>
      <c r="FUC92" s="318"/>
      <c r="FUD92" s="318"/>
      <c r="FUE92" s="318"/>
      <c r="FUF92" s="318"/>
      <c r="FUG92" s="318"/>
      <c r="FUH92" s="318"/>
      <c r="FUI92" s="318"/>
      <c r="FUJ92" s="318"/>
      <c r="FUK92" s="318"/>
      <c r="FUL92" s="318"/>
      <c r="FUM92" s="318"/>
      <c r="FUN92" s="318"/>
      <c r="FUO92" s="318"/>
      <c r="FUP92" s="318"/>
      <c r="FUQ92" s="318"/>
      <c r="FUR92" s="318"/>
      <c r="FUS92" s="318"/>
      <c r="FUT92" s="318"/>
      <c r="FUU92" s="318"/>
      <c r="FUV92" s="318"/>
      <c r="FUW92" s="318"/>
      <c r="FUX92" s="318"/>
      <c r="FUY92" s="318"/>
      <c r="FUZ92" s="318"/>
      <c r="FVA92" s="318"/>
      <c r="FVB92" s="318"/>
      <c r="FVC92" s="318"/>
      <c r="FVD92" s="318"/>
      <c r="FVE92" s="318"/>
      <c r="FVF92" s="318"/>
      <c r="FVG92" s="318"/>
      <c r="FVH92" s="318"/>
      <c r="FVI92" s="318"/>
      <c r="FVJ92" s="318"/>
      <c r="FVK92" s="318"/>
      <c r="FVL92" s="318"/>
      <c r="FVM92" s="318"/>
      <c r="FVN92" s="318"/>
      <c r="FVO92" s="318"/>
      <c r="FVP92" s="318"/>
      <c r="FVQ92" s="318"/>
      <c r="FVR92" s="318"/>
      <c r="FVS92" s="318"/>
      <c r="FVT92" s="318"/>
      <c r="FVU92" s="318"/>
      <c r="FVV92" s="318"/>
      <c r="FVW92" s="318"/>
      <c r="FVX92" s="318"/>
      <c r="FVY92" s="318"/>
      <c r="FVZ92" s="318"/>
      <c r="FWA92" s="318"/>
      <c r="FWB92" s="318"/>
      <c r="FWC92" s="318"/>
      <c r="FWD92" s="318"/>
      <c r="FWE92" s="318"/>
      <c r="FWF92" s="318"/>
      <c r="FWG92" s="318"/>
      <c r="FWH92" s="318"/>
      <c r="FWI92" s="318"/>
      <c r="FWJ92" s="318"/>
      <c r="FWK92" s="318"/>
      <c r="FWL92" s="318"/>
      <c r="FWM92" s="318"/>
      <c r="FWN92" s="318"/>
      <c r="FWO92" s="318"/>
      <c r="FWP92" s="318"/>
      <c r="FWQ92" s="318"/>
      <c r="FWR92" s="318"/>
      <c r="FWS92" s="318"/>
      <c r="FWT92" s="318"/>
      <c r="FWU92" s="318"/>
      <c r="FWV92" s="318"/>
      <c r="FWW92" s="318"/>
      <c r="FWX92" s="318"/>
      <c r="FWY92" s="318"/>
      <c r="FWZ92" s="318"/>
      <c r="FXA92" s="318"/>
      <c r="FXB92" s="318"/>
      <c r="FXC92" s="318"/>
      <c r="FXD92" s="318"/>
      <c r="FXE92" s="318"/>
      <c r="FXF92" s="318"/>
      <c r="FXG92" s="318"/>
      <c r="FXH92" s="318"/>
      <c r="FXI92" s="318"/>
      <c r="FXJ92" s="318"/>
      <c r="FXK92" s="318"/>
      <c r="FXL92" s="318"/>
      <c r="FXM92" s="318"/>
      <c r="FXN92" s="318"/>
      <c r="FXO92" s="318"/>
      <c r="FXP92" s="318"/>
      <c r="FXQ92" s="318"/>
      <c r="FXR92" s="318"/>
      <c r="FXS92" s="318"/>
      <c r="FXT92" s="318"/>
      <c r="FXU92" s="318"/>
      <c r="FXV92" s="318"/>
      <c r="FXW92" s="318"/>
      <c r="FXX92" s="318"/>
      <c r="FXY92" s="318"/>
      <c r="FXZ92" s="318"/>
      <c r="FYA92" s="318"/>
      <c r="FYB92" s="318"/>
      <c r="FYC92" s="318"/>
      <c r="FYD92" s="318"/>
      <c r="FYE92" s="318"/>
      <c r="FYF92" s="318"/>
      <c r="FYG92" s="318"/>
      <c r="FYH92" s="318"/>
      <c r="FYI92" s="318"/>
      <c r="FYJ92" s="318"/>
      <c r="FYK92" s="318"/>
      <c r="FYL92" s="318"/>
      <c r="FYM92" s="318"/>
      <c r="FYN92" s="318"/>
      <c r="FYO92" s="318"/>
      <c r="FYP92" s="318"/>
      <c r="FYQ92" s="318"/>
      <c r="FYR92" s="318"/>
      <c r="FYS92" s="318"/>
      <c r="FYT92" s="318"/>
      <c r="FYU92" s="318"/>
      <c r="FYV92" s="318"/>
      <c r="FYW92" s="318"/>
      <c r="FYX92" s="318"/>
      <c r="FYY92" s="318"/>
      <c r="FYZ92" s="318"/>
      <c r="FZA92" s="318"/>
      <c r="FZB92" s="318"/>
      <c r="FZC92" s="318"/>
      <c r="FZD92" s="318"/>
      <c r="FZE92" s="318"/>
      <c r="FZF92" s="318"/>
      <c r="FZG92" s="318"/>
      <c r="FZH92" s="318"/>
      <c r="FZI92" s="318"/>
      <c r="FZJ92" s="318"/>
      <c r="FZK92" s="318"/>
      <c r="FZL92" s="318"/>
      <c r="FZM92" s="318"/>
      <c r="FZN92" s="318"/>
      <c r="FZO92" s="318"/>
      <c r="FZP92" s="318"/>
      <c r="FZQ92" s="318"/>
      <c r="FZR92" s="318"/>
      <c r="FZS92" s="318"/>
      <c r="FZT92" s="318"/>
      <c r="FZU92" s="318"/>
      <c r="FZV92" s="318"/>
      <c r="FZW92" s="318"/>
      <c r="FZX92" s="318"/>
      <c r="FZY92" s="318"/>
      <c r="FZZ92" s="318"/>
      <c r="GAA92" s="318"/>
      <c r="GAB92" s="318"/>
      <c r="GAC92" s="318"/>
      <c r="GAD92" s="318"/>
      <c r="GAE92" s="318"/>
      <c r="GAF92" s="318"/>
      <c r="GAG92" s="318"/>
      <c r="GAH92" s="318"/>
      <c r="GAI92" s="318"/>
      <c r="GAJ92" s="318"/>
      <c r="GAK92" s="318"/>
      <c r="GAL92" s="318"/>
      <c r="GAM92" s="318"/>
      <c r="GAN92" s="318"/>
      <c r="GAO92" s="318"/>
      <c r="GAP92" s="318"/>
      <c r="GAQ92" s="318"/>
      <c r="GAR92" s="318"/>
      <c r="GAS92" s="318"/>
      <c r="GAT92" s="318"/>
      <c r="GAU92" s="318"/>
      <c r="GAV92" s="318"/>
      <c r="GAW92" s="318"/>
      <c r="GAX92" s="318"/>
      <c r="GAY92" s="318"/>
      <c r="GAZ92" s="318"/>
      <c r="GBA92" s="318"/>
      <c r="GBB92" s="318"/>
      <c r="GBC92" s="318"/>
      <c r="GBD92" s="318"/>
      <c r="GBE92" s="318"/>
      <c r="GBF92" s="318"/>
      <c r="GBG92" s="318"/>
      <c r="GBH92" s="318"/>
      <c r="GBI92" s="318"/>
      <c r="GBJ92" s="318"/>
      <c r="GBK92" s="318"/>
      <c r="GBL92" s="318"/>
      <c r="GBM92" s="318"/>
      <c r="GBN92" s="318"/>
      <c r="GBO92" s="318"/>
      <c r="GBP92" s="318"/>
      <c r="GBQ92" s="318"/>
      <c r="GBR92" s="318"/>
      <c r="GBS92" s="318"/>
      <c r="GBT92" s="318"/>
      <c r="GBU92" s="318"/>
      <c r="GBV92" s="318"/>
      <c r="GBW92" s="318"/>
      <c r="GBX92" s="318"/>
      <c r="GBY92" s="318"/>
      <c r="GBZ92" s="318"/>
      <c r="GCA92" s="318"/>
      <c r="GCB92" s="318"/>
      <c r="GCC92" s="318"/>
      <c r="GCD92" s="318"/>
      <c r="GCE92" s="318"/>
      <c r="GCF92" s="318"/>
      <c r="GCG92" s="318"/>
      <c r="GCH92" s="318"/>
      <c r="GCI92" s="318"/>
      <c r="GCJ92" s="318"/>
      <c r="GCK92" s="318"/>
      <c r="GCL92" s="318"/>
      <c r="GCM92" s="318"/>
      <c r="GCN92" s="318"/>
      <c r="GCO92" s="318"/>
      <c r="GCP92" s="318"/>
      <c r="GCQ92" s="318"/>
      <c r="GCR92" s="318"/>
      <c r="GCS92" s="318"/>
      <c r="GCT92" s="318"/>
      <c r="GCU92" s="318"/>
      <c r="GCV92" s="318"/>
      <c r="GCW92" s="318"/>
      <c r="GCX92" s="318"/>
      <c r="GCY92" s="318"/>
      <c r="GCZ92" s="318"/>
      <c r="GDA92" s="318"/>
      <c r="GDB92" s="318"/>
      <c r="GDC92" s="318"/>
      <c r="GDD92" s="318"/>
      <c r="GDE92" s="318"/>
      <c r="GDF92" s="318"/>
      <c r="GDG92" s="318"/>
      <c r="GDH92" s="318"/>
      <c r="GDI92" s="318"/>
      <c r="GDJ92" s="318"/>
      <c r="GDK92" s="318"/>
      <c r="GDL92" s="318"/>
      <c r="GDM92" s="318"/>
      <c r="GDN92" s="318"/>
      <c r="GDO92" s="318"/>
      <c r="GDP92" s="318"/>
      <c r="GDQ92" s="318"/>
      <c r="GDR92" s="318"/>
      <c r="GDS92" s="318"/>
      <c r="GDT92" s="318"/>
      <c r="GDU92" s="318"/>
      <c r="GDV92" s="318"/>
      <c r="GDW92" s="318"/>
      <c r="GDX92" s="318"/>
      <c r="GDY92" s="318"/>
      <c r="GDZ92" s="318"/>
      <c r="GEA92" s="318"/>
      <c r="GEB92" s="318"/>
      <c r="GEC92" s="318"/>
      <c r="GED92" s="318"/>
      <c r="GEE92" s="318"/>
      <c r="GEF92" s="318"/>
      <c r="GEG92" s="318"/>
      <c r="GEH92" s="318"/>
      <c r="GEI92" s="318"/>
      <c r="GEJ92" s="318"/>
      <c r="GEK92" s="318"/>
      <c r="GEL92" s="318"/>
      <c r="GEM92" s="318"/>
      <c r="GEN92" s="318"/>
      <c r="GEO92" s="318"/>
      <c r="GEP92" s="318"/>
      <c r="GEQ92" s="318"/>
      <c r="GER92" s="318"/>
      <c r="GES92" s="318"/>
      <c r="GET92" s="318"/>
      <c r="GEU92" s="318"/>
      <c r="GEV92" s="318"/>
      <c r="GEW92" s="318"/>
      <c r="GEX92" s="318"/>
      <c r="GEY92" s="318"/>
      <c r="GEZ92" s="318"/>
      <c r="GFA92" s="318"/>
      <c r="GFB92" s="318"/>
      <c r="GFC92" s="318"/>
      <c r="GFD92" s="318"/>
      <c r="GFE92" s="318"/>
      <c r="GFF92" s="318"/>
      <c r="GFG92" s="318"/>
      <c r="GFH92" s="318"/>
      <c r="GFI92" s="318"/>
      <c r="GFJ92" s="318"/>
      <c r="GFK92" s="318"/>
      <c r="GFL92" s="318"/>
      <c r="GFM92" s="318"/>
      <c r="GFN92" s="318"/>
      <c r="GFO92" s="318"/>
      <c r="GFP92" s="318"/>
      <c r="GFQ92" s="318"/>
      <c r="GFR92" s="318"/>
      <c r="GFS92" s="318"/>
      <c r="GFT92" s="318"/>
      <c r="GFU92" s="318"/>
      <c r="GFV92" s="318"/>
      <c r="GFW92" s="318"/>
      <c r="GFX92" s="318"/>
      <c r="GFY92" s="318"/>
      <c r="GFZ92" s="318"/>
      <c r="GGA92" s="318"/>
      <c r="GGB92" s="318"/>
      <c r="GGC92" s="318"/>
      <c r="GGD92" s="318"/>
      <c r="GGE92" s="318"/>
      <c r="GGF92" s="318"/>
      <c r="GGG92" s="318"/>
      <c r="GGH92" s="318"/>
      <c r="GGI92" s="318"/>
      <c r="GGJ92" s="318"/>
      <c r="GGK92" s="318"/>
      <c r="GGL92" s="318"/>
      <c r="GGM92" s="318"/>
      <c r="GGN92" s="318"/>
      <c r="GGO92" s="318"/>
      <c r="GGP92" s="318"/>
      <c r="GGQ92" s="318"/>
      <c r="GGR92" s="318"/>
      <c r="GGS92" s="318"/>
      <c r="GGT92" s="318"/>
      <c r="GGU92" s="318"/>
      <c r="GGV92" s="318"/>
      <c r="GGW92" s="318"/>
      <c r="GGX92" s="318"/>
      <c r="GGY92" s="318"/>
      <c r="GGZ92" s="318"/>
      <c r="GHA92" s="318"/>
      <c r="GHB92" s="318"/>
      <c r="GHC92" s="318"/>
      <c r="GHD92" s="318"/>
      <c r="GHE92" s="318"/>
      <c r="GHF92" s="318"/>
      <c r="GHG92" s="318"/>
      <c r="GHH92" s="318"/>
      <c r="GHI92" s="318"/>
      <c r="GHJ92" s="318"/>
      <c r="GHK92" s="318"/>
      <c r="GHL92" s="318"/>
      <c r="GHM92" s="318"/>
      <c r="GHN92" s="318"/>
      <c r="GHO92" s="318"/>
      <c r="GHP92" s="318"/>
      <c r="GHQ92" s="318"/>
      <c r="GHR92" s="318"/>
      <c r="GHS92" s="318"/>
      <c r="GHT92" s="318"/>
      <c r="GHU92" s="318"/>
      <c r="GHV92" s="318"/>
      <c r="GHW92" s="318"/>
      <c r="GHX92" s="318"/>
      <c r="GHY92" s="318"/>
      <c r="GHZ92" s="318"/>
      <c r="GIA92" s="318"/>
      <c r="GIB92" s="318"/>
      <c r="GIC92" s="318"/>
      <c r="GID92" s="318"/>
      <c r="GIE92" s="318"/>
      <c r="GIF92" s="318"/>
      <c r="GIG92" s="318"/>
      <c r="GIH92" s="318"/>
      <c r="GII92" s="318"/>
      <c r="GIJ92" s="318"/>
      <c r="GIK92" s="318"/>
      <c r="GIL92" s="318"/>
      <c r="GIM92" s="318"/>
      <c r="GIN92" s="318"/>
      <c r="GIO92" s="318"/>
      <c r="GIP92" s="318"/>
      <c r="GIQ92" s="318"/>
      <c r="GIR92" s="318"/>
      <c r="GIS92" s="318"/>
      <c r="GIT92" s="318"/>
      <c r="GIU92" s="318"/>
      <c r="GIV92" s="318"/>
      <c r="GIW92" s="318"/>
      <c r="GIX92" s="318"/>
      <c r="GIY92" s="318"/>
      <c r="GIZ92" s="318"/>
      <c r="GJA92" s="318"/>
      <c r="GJB92" s="318"/>
      <c r="GJC92" s="318"/>
      <c r="GJD92" s="318"/>
      <c r="GJE92" s="318"/>
      <c r="GJF92" s="318"/>
      <c r="GJG92" s="318"/>
      <c r="GJH92" s="318"/>
      <c r="GJI92" s="318"/>
      <c r="GJJ92" s="318"/>
      <c r="GJK92" s="318"/>
      <c r="GJL92" s="318"/>
      <c r="GJM92" s="318"/>
      <c r="GJN92" s="318"/>
      <c r="GJO92" s="318"/>
      <c r="GJP92" s="318"/>
      <c r="GJQ92" s="318"/>
      <c r="GJR92" s="318"/>
      <c r="GJS92" s="318"/>
      <c r="GJT92" s="318"/>
      <c r="GJU92" s="318"/>
      <c r="GJV92" s="318"/>
      <c r="GJW92" s="318"/>
      <c r="GJX92" s="318"/>
      <c r="GJY92" s="318"/>
      <c r="GJZ92" s="318"/>
      <c r="GKA92" s="318"/>
      <c r="GKB92" s="318"/>
      <c r="GKC92" s="318"/>
      <c r="GKD92" s="318"/>
      <c r="GKE92" s="318"/>
      <c r="GKF92" s="318"/>
      <c r="GKG92" s="318"/>
      <c r="GKH92" s="318"/>
      <c r="GKI92" s="318"/>
      <c r="GKJ92" s="318"/>
      <c r="GKK92" s="318"/>
      <c r="GKL92" s="318"/>
      <c r="GKM92" s="318"/>
      <c r="GKN92" s="318"/>
      <c r="GKO92" s="318"/>
      <c r="GKP92" s="318"/>
      <c r="GKQ92" s="318"/>
      <c r="GKR92" s="318"/>
      <c r="GKS92" s="318"/>
      <c r="GKT92" s="318"/>
      <c r="GKU92" s="318"/>
      <c r="GKV92" s="318"/>
      <c r="GKW92" s="318"/>
      <c r="GKX92" s="318"/>
      <c r="GKY92" s="318"/>
      <c r="GKZ92" s="318"/>
      <c r="GLA92" s="318"/>
      <c r="GLB92" s="318"/>
      <c r="GLC92" s="318"/>
      <c r="GLD92" s="318"/>
      <c r="GLE92" s="318"/>
      <c r="GLF92" s="318"/>
      <c r="GLG92" s="318"/>
      <c r="GLH92" s="318"/>
      <c r="GLI92" s="318"/>
      <c r="GLJ92" s="318"/>
      <c r="GLK92" s="318"/>
      <c r="GLL92" s="318"/>
      <c r="GLM92" s="318"/>
      <c r="GLN92" s="318"/>
      <c r="GLO92" s="318"/>
      <c r="GLP92" s="318"/>
      <c r="GLQ92" s="318"/>
      <c r="GLR92" s="318"/>
      <c r="GLS92" s="318"/>
      <c r="GLT92" s="318"/>
      <c r="GLU92" s="318"/>
      <c r="GLV92" s="318"/>
      <c r="GLW92" s="318"/>
      <c r="GLX92" s="318"/>
      <c r="GLY92" s="318"/>
      <c r="GLZ92" s="318"/>
      <c r="GMA92" s="318"/>
      <c r="GMB92" s="318"/>
      <c r="GMC92" s="318"/>
      <c r="GMD92" s="318"/>
      <c r="GME92" s="318"/>
      <c r="GMF92" s="318"/>
      <c r="GMG92" s="318"/>
      <c r="GMH92" s="318"/>
      <c r="GMI92" s="318"/>
      <c r="GMJ92" s="318"/>
      <c r="GMK92" s="318"/>
      <c r="GML92" s="318"/>
      <c r="GMM92" s="318"/>
      <c r="GMN92" s="318"/>
      <c r="GMO92" s="318"/>
      <c r="GMP92" s="318"/>
      <c r="GMQ92" s="318"/>
      <c r="GMR92" s="318"/>
      <c r="GMS92" s="318"/>
      <c r="GMT92" s="318"/>
      <c r="GMU92" s="318"/>
      <c r="GMV92" s="318"/>
      <c r="GMW92" s="318"/>
      <c r="GMX92" s="318"/>
      <c r="GMY92" s="318"/>
      <c r="GMZ92" s="318"/>
      <c r="GNA92" s="318"/>
      <c r="GNB92" s="318"/>
      <c r="GNC92" s="318"/>
      <c r="GND92" s="318"/>
      <c r="GNE92" s="318"/>
      <c r="GNF92" s="318"/>
      <c r="GNG92" s="318"/>
      <c r="GNH92" s="318"/>
      <c r="GNI92" s="318"/>
      <c r="GNJ92" s="318"/>
      <c r="GNK92" s="318"/>
      <c r="GNL92" s="318"/>
      <c r="GNM92" s="318"/>
      <c r="GNN92" s="318"/>
      <c r="GNO92" s="318"/>
      <c r="GNP92" s="318"/>
      <c r="GNQ92" s="318"/>
      <c r="GNR92" s="318"/>
      <c r="GNS92" s="318"/>
      <c r="GNT92" s="318"/>
      <c r="GNU92" s="318"/>
      <c r="GNV92" s="318"/>
      <c r="GNW92" s="318"/>
      <c r="GNX92" s="318"/>
      <c r="GNY92" s="318"/>
      <c r="GNZ92" s="318"/>
      <c r="GOA92" s="318"/>
      <c r="GOB92" s="318"/>
      <c r="GOC92" s="318"/>
      <c r="GOD92" s="318"/>
      <c r="GOE92" s="318"/>
      <c r="GOF92" s="318"/>
      <c r="GOG92" s="318"/>
      <c r="GOH92" s="318"/>
      <c r="GOI92" s="318"/>
      <c r="GOJ92" s="318"/>
      <c r="GOK92" s="318"/>
      <c r="GOL92" s="318"/>
      <c r="GOM92" s="318"/>
      <c r="GON92" s="318"/>
      <c r="GOO92" s="318"/>
      <c r="GOP92" s="318"/>
      <c r="GOQ92" s="318"/>
      <c r="GOR92" s="318"/>
      <c r="GOS92" s="318"/>
      <c r="GOT92" s="318"/>
      <c r="GOU92" s="318"/>
      <c r="GOV92" s="318"/>
      <c r="GOW92" s="318"/>
      <c r="GOX92" s="318"/>
      <c r="GOY92" s="318"/>
      <c r="GOZ92" s="318"/>
      <c r="GPA92" s="318"/>
      <c r="GPB92" s="318"/>
      <c r="GPC92" s="318"/>
      <c r="GPD92" s="318"/>
      <c r="GPE92" s="318"/>
      <c r="GPF92" s="318"/>
      <c r="GPG92" s="318"/>
      <c r="GPH92" s="318"/>
      <c r="GPI92" s="318"/>
      <c r="GPJ92" s="318"/>
      <c r="GPK92" s="318"/>
      <c r="GPL92" s="318"/>
      <c r="GPM92" s="318"/>
      <c r="GPN92" s="318"/>
      <c r="GPO92" s="318"/>
      <c r="GPP92" s="318"/>
      <c r="GPQ92" s="318"/>
      <c r="GPR92" s="318"/>
      <c r="GPS92" s="318"/>
      <c r="GPT92" s="318"/>
      <c r="GPU92" s="318"/>
      <c r="GPV92" s="318"/>
      <c r="GPW92" s="318"/>
      <c r="GPX92" s="318"/>
      <c r="GPY92" s="318"/>
      <c r="GPZ92" s="318"/>
      <c r="GQA92" s="318"/>
      <c r="GQB92" s="318"/>
      <c r="GQC92" s="318"/>
      <c r="GQD92" s="318"/>
      <c r="GQE92" s="318"/>
      <c r="GQF92" s="318"/>
      <c r="GQG92" s="318"/>
      <c r="GQH92" s="318"/>
      <c r="GQI92" s="318"/>
      <c r="GQJ92" s="318"/>
      <c r="GQK92" s="318"/>
      <c r="GQL92" s="318"/>
      <c r="GQM92" s="318"/>
      <c r="GQN92" s="318"/>
      <c r="GQO92" s="318"/>
      <c r="GQP92" s="318"/>
      <c r="GQQ92" s="318"/>
      <c r="GQR92" s="318"/>
      <c r="GQS92" s="318"/>
      <c r="GQT92" s="318"/>
      <c r="GQU92" s="318"/>
      <c r="GQV92" s="318"/>
      <c r="GQW92" s="318"/>
      <c r="GQX92" s="318"/>
      <c r="GQY92" s="318"/>
      <c r="GQZ92" s="318"/>
      <c r="GRA92" s="318"/>
      <c r="GRB92" s="318"/>
      <c r="GRC92" s="318"/>
      <c r="GRD92" s="318"/>
      <c r="GRE92" s="318"/>
      <c r="GRF92" s="318"/>
      <c r="GRG92" s="318"/>
      <c r="GRH92" s="318"/>
      <c r="GRI92" s="318"/>
      <c r="GRJ92" s="318"/>
      <c r="GRK92" s="318"/>
      <c r="GRL92" s="318"/>
      <c r="GRM92" s="318"/>
      <c r="GRN92" s="318"/>
      <c r="GRO92" s="318"/>
      <c r="GRP92" s="318"/>
      <c r="GRQ92" s="318"/>
      <c r="GRR92" s="318"/>
      <c r="GRS92" s="318"/>
      <c r="GRT92" s="318"/>
      <c r="GRU92" s="318"/>
      <c r="GRV92" s="318"/>
      <c r="GRW92" s="318"/>
      <c r="GRX92" s="318"/>
      <c r="GRY92" s="318"/>
      <c r="GRZ92" s="318"/>
      <c r="GSA92" s="318"/>
      <c r="GSB92" s="318"/>
      <c r="GSC92" s="318"/>
      <c r="GSD92" s="318"/>
      <c r="GSE92" s="318"/>
      <c r="GSF92" s="318"/>
      <c r="GSG92" s="318"/>
      <c r="GSH92" s="318"/>
      <c r="GSI92" s="318"/>
      <c r="GSJ92" s="318"/>
      <c r="GSK92" s="318"/>
      <c r="GSL92" s="318"/>
      <c r="GSM92" s="318"/>
      <c r="GSN92" s="318"/>
      <c r="GSO92" s="318"/>
      <c r="GSP92" s="318"/>
      <c r="GSQ92" s="318"/>
      <c r="GSR92" s="318"/>
      <c r="GSS92" s="318"/>
      <c r="GST92" s="318"/>
      <c r="GSU92" s="318"/>
      <c r="GSV92" s="318"/>
      <c r="GSW92" s="318"/>
      <c r="GSX92" s="318"/>
      <c r="GSY92" s="318"/>
      <c r="GSZ92" s="318"/>
      <c r="GTA92" s="318"/>
      <c r="GTB92" s="318"/>
      <c r="GTC92" s="318"/>
      <c r="GTD92" s="318"/>
      <c r="GTE92" s="318"/>
      <c r="GTF92" s="318"/>
      <c r="GTG92" s="318"/>
      <c r="GTH92" s="318"/>
      <c r="GTI92" s="318"/>
      <c r="GTJ92" s="318"/>
      <c r="GTK92" s="318"/>
      <c r="GTL92" s="318"/>
      <c r="GTM92" s="318"/>
      <c r="GTN92" s="318"/>
      <c r="GTO92" s="318"/>
      <c r="GTP92" s="318"/>
      <c r="GTQ92" s="318"/>
      <c r="GTR92" s="318"/>
      <c r="GTS92" s="318"/>
      <c r="GTT92" s="318"/>
      <c r="GTU92" s="318"/>
      <c r="GTV92" s="318"/>
      <c r="GTW92" s="318"/>
      <c r="GTX92" s="318"/>
      <c r="GTY92" s="318"/>
      <c r="GTZ92" s="318"/>
      <c r="GUA92" s="318"/>
      <c r="GUB92" s="318"/>
      <c r="GUC92" s="318"/>
      <c r="GUD92" s="318"/>
      <c r="GUE92" s="318"/>
      <c r="GUF92" s="318"/>
      <c r="GUG92" s="318"/>
      <c r="GUH92" s="318"/>
      <c r="GUI92" s="318"/>
      <c r="GUJ92" s="318"/>
      <c r="GUK92" s="318"/>
      <c r="GUL92" s="318"/>
      <c r="GUM92" s="318"/>
      <c r="GUN92" s="318"/>
      <c r="GUO92" s="318"/>
      <c r="GUP92" s="318"/>
      <c r="GUQ92" s="318"/>
      <c r="GUR92" s="318"/>
      <c r="GUS92" s="318"/>
      <c r="GUT92" s="318"/>
      <c r="GUU92" s="318"/>
      <c r="GUV92" s="318"/>
      <c r="GUW92" s="318"/>
      <c r="GUX92" s="318"/>
      <c r="GUY92" s="318"/>
      <c r="GUZ92" s="318"/>
      <c r="GVA92" s="318"/>
      <c r="GVB92" s="318"/>
      <c r="GVC92" s="318"/>
      <c r="GVD92" s="318"/>
      <c r="GVE92" s="318"/>
      <c r="GVF92" s="318"/>
      <c r="GVG92" s="318"/>
      <c r="GVH92" s="318"/>
      <c r="GVI92" s="318"/>
      <c r="GVJ92" s="318"/>
      <c r="GVK92" s="318"/>
      <c r="GVL92" s="318"/>
      <c r="GVM92" s="318"/>
      <c r="GVN92" s="318"/>
      <c r="GVO92" s="318"/>
      <c r="GVP92" s="318"/>
      <c r="GVQ92" s="318"/>
      <c r="GVR92" s="318"/>
      <c r="GVS92" s="318"/>
      <c r="GVT92" s="318"/>
      <c r="GVU92" s="318"/>
      <c r="GVV92" s="318"/>
      <c r="GVW92" s="318"/>
      <c r="GVX92" s="318"/>
      <c r="GVY92" s="318"/>
      <c r="GVZ92" s="318"/>
      <c r="GWA92" s="318"/>
      <c r="GWB92" s="318"/>
      <c r="GWC92" s="318"/>
      <c r="GWD92" s="318"/>
      <c r="GWE92" s="318"/>
      <c r="GWF92" s="318"/>
      <c r="GWG92" s="318"/>
      <c r="GWH92" s="318"/>
      <c r="GWI92" s="318"/>
      <c r="GWJ92" s="318"/>
      <c r="GWK92" s="318"/>
      <c r="GWL92" s="318"/>
      <c r="GWM92" s="318"/>
      <c r="GWN92" s="318"/>
      <c r="GWO92" s="318"/>
      <c r="GWP92" s="318"/>
      <c r="GWQ92" s="318"/>
      <c r="GWR92" s="318"/>
      <c r="GWS92" s="318"/>
      <c r="GWT92" s="318"/>
      <c r="GWU92" s="318"/>
      <c r="GWV92" s="318"/>
      <c r="GWW92" s="318"/>
      <c r="GWX92" s="318"/>
      <c r="GWY92" s="318"/>
      <c r="GWZ92" s="318"/>
      <c r="GXA92" s="318"/>
      <c r="GXB92" s="318"/>
      <c r="GXC92" s="318"/>
      <c r="GXD92" s="318"/>
      <c r="GXE92" s="318"/>
      <c r="GXF92" s="318"/>
      <c r="GXG92" s="318"/>
      <c r="GXH92" s="318"/>
      <c r="GXI92" s="318"/>
      <c r="GXJ92" s="318"/>
      <c r="GXK92" s="318"/>
      <c r="GXL92" s="318"/>
      <c r="GXM92" s="318"/>
      <c r="GXN92" s="318"/>
      <c r="GXO92" s="318"/>
      <c r="GXP92" s="318"/>
      <c r="GXQ92" s="318"/>
      <c r="GXR92" s="318"/>
      <c r="GXS92" s="318"/>
      <c r="GXT92" s="318"/>
      <c r="GXU92" s="318"/>
      <c r="GXV92" s="318"/>
      <c r="GXW92" s="318"/>
      <c r="GXX92" s="318"/>
      <c r="GXY92" s="318"/>
      <c r="GXZ92" s="318"/>
      <c r="GYA92" s="318"/>
      <c r="GYB92" s="318"/>
      <c r="GYC92" s="318"/>
      <c r="GYD92" s="318"/>
      <c r="GYE92" s="318"/>
      <c r="GYF92" s="318"/>
      <c r="GYG92" s="318"/>
      <c r="GYH92" s="318"/>
      <c r="GYI92" s="318"/>
      <c r="GYJ92" s="318"/>
      <c r="GYK92" s="318"/>
      <c r="GYL92" s="318"/>
      <c r="GYM92" s="318"/>
      <c r="GYN92" s="318"/>
      <c r="GYO92" s="318"/>
      <c r="GYP92" s="318"/>
      <c r="GYQ92" s="318"/>
      <c r="GYR92" s="318"/>
      <c r="GYS92" s="318"/>
      <c r="GYT92" s="318"/>
      <c r="GYU92" s="318"/>
      <c r="GYV92" s="318"/>
      <c r="GYW92" s="318"/>
      <c r="GYX92" s="318"/>
      <c r="GYY92" s="318"/>
      <c r="GYZ92" s="318"/>
      <c r="GZA92" s="318"/>
      <c r="GZB92" s="318"/>
      <c r="GZC92" s="318"/>
      <c r="GZD92" s="318"/>
      <c r="GZE92" s="318"/>
      <c r="GZF92" s="318"/>
      <c r="GZG92" s="318"/>
      <c r="GZH92" s="318"/>
      <c r="GZI92" s="318"/>
      <c r="GZJ92" s="318"/>
      <c r="GZK92" s="318"/>
      <c r="GZL92" s="318"/>
      <c r="GZM92" s="318"/>
      <c r="GZN92" s="318"/>
      <c r="GZO92" s="318"/>
      <c r="GZP92" s="318"/>
      <c r="GZQ92" s="318"/>
      <c r="GZR92" s="318"/>
      <c r="GZS92" s="318"/>
      <c r="GZT92" s="318"/>
      <c r="GZU92" s="318"/>
      <c r="GZV92" s="318"/>
      <c r="GZW92" s="318"/>
      <c r="GZX92" s="318"/>
      <c r="GZY92" s="318"/>
      <c r="GZZ92" s="318"/>
      <c r="HAA92" s="318"/>
      <c r="HAB92" s="318"/>
      <c r="HAC92" s="318"/>
      <c r="HAD92" s="318"/>
      <c r="HAE92" s="318"/>
      <c r="HAF92" s="318"/>
      <c r="HAG92" s="318"/>
      <c r="HAH92" s="318"/>
      <c r="HAI92" s="318"/>
      <c r="HAJ92" s="318"/>
      <c r="HAK92" s="318"/>
      <c r="HAL92" s="318"/>
      <c r="HAM92" s="318"/>
      <c r="HAN92" s="318"/>
      <c r="HAO92" s="318"/>
      <c r="HAP92" s="318"/>
      <c r="HAQ92" s="318"/>
      <c r="HAR92" s="318"/>
      <c r="HAS92" s="318"/>
      <c r="HAT92" s="318"/>
      <c r="HAU92" s="318"/>
      <c r="HAV92" s="318"/>
      <c r="HAW92" s="318"/>
      <c r="HAX92" s="318"/>
      <c r="HAY92" s="318"/>
      <c r="HAZ92" s="318"/>
      <c r="HBA92" s="318"/>
      <c r="HBB92" s="318"/>
      <c r="HBC92" s="318"/>
      <c r="HBD92" s="318"/>
      <c r="HBE92" s="318"/>
      <c r="HBF92" s="318"/>
      <c r="HBG92" s="318"/>
      <c r="HBH92" s="318"/>
      <c r="HBI92" s="318"/>
      <c r="HBJ92" s="318"/>
      <c r="HBK92" s="318"/>
      <c r="HBL92" s="318"/>
      <c r="HBM92" s="318"/>
      <c r="HBN92" s="318"/>
      <c r="HBO92" s="318"/>
      <c r="HBP92" s="318"/>
      <c r="HBQ92" s="318"/>
      <c r="HBR92" s="318"/>
      <c r="HBS92" s="318"/>
      <c r="HBT92" s="318"/>
      <c r="HBU92" s="318"/>
      <c r="HBV92" s="318"/>
      <c r="HBW92" s="318"/>
      <c r="HBX92" s="318"/>
      <c r="HBY92" s="318"/>
      <c r="HBZ92" s="318"/>
      <c r="HCA92" s="318"/>
      <c r="HCB92" s="318"/>
      <c r="HCC92" s="318"/>
      <c r="HCD92" s="318"/>
      <c r="HCE92" s="318"/>
      <c r="HCF92" s="318"/>
      <c r="HCG92" s="318"/>
      <c r="HCH92" s="318"/>
      <c r="HCI92" s="318"/>
      <c r="HCJ92" s="318"/>
      <c r="HCK92" s="318"/>
      <c r="HCL92" s="318"/>
      <c r="HCM92" s="318"/>
      <c r="HCN92" s="318"/>
      <c r="HCO92" s="318"/>
      <c r="HCP92" s="318"/>
      <c r="HCQ92" s="318"/>
      <c r="HCR92" s="318"/>
      <c r="HCS92" s="318"/>
      <c r="HCT92" s="318"/>
      <c r="HCU92" s="318"/>
      <c r="HCV92" s="318"/>
      <c r="HCW92" s="318"/>
      <c r="HCX92" s="318"/>
      <c r="HCY92" s="318"/>
      <c r="HCZ92" s="318"/>
      <c r="HDA92" s="318"/>
      <c r="HDB92" s="318"/>
      <c r="HDC92" s="318"/>
      <c r="HDD92" s="318"/>
      <c r="HDE92" s="318"/>
      <c r="HDF92" s="318"/>
      <c r="HDG92" s="318"/>
      <c r="HDH92" s="318"/>
      <c r="HDI92" s="318"/>
      <c r="HDJ92" s="318"/>
      <c r="HDK92" s="318"/>
      <c r="HDL92" s="318"/>
      <c r="HDM92" s="318"/>
      <c r="HDN92" s="318"/>
      <c r="HDO92" s="318"/>
      <c r="HDP92" s="318"/>
      <c r="HDQ92" s="318"/>
      <c r="HDR92" s="318"/>
      <c r="HDS92" s="318"/>
      <c r="HDT92" s="318"/>
      <c r="HDU92" s="318"/>
      <c r="HDV92" s="318"/>
      <c r="HDW92" s="318"/>
      <c r="HDX92" s="318"/>
      <c r="HDY92" s="318"/>
      <c r="HDZ92" s="318"/>
      <c r="HEA92" s="318"/>
      <c r="HEB92" s="318"/>
      <c r="HEC92" s="318"/>
      <c r="HED92" s="318"/>
      <c r="HEE92" s="318"/>
      <c r="HEF92" s="318"/>
      <c r="HEG92" s="318"/>
      <c r="HEH92" s="318"/>
      <c r="HEI92" s="318"/>
      <c r="HEJ92" s="318"/>
      <c r="HEK92" s="318"/>
      <c r="HEL92" s="318"/>
      <c r="HEM92" s="318"/>
      <c r="HEN92" s="318"/>
      <c r="HEO92" s="318"/>
      <c r="HEP92" s="318"/>
      <c r="HEQ92" s="318"/>
      <c r="HER92" s="318"/>
      <c r="HES92" s="318"/>
      <c r="HET92" s="318"/>
      <c r="HEU92" s="318"/>
      <c r="HEV92" s="318"/>
      <c r="HEW92" s="318"/>
      <c r="HEX92" s="318"/>
      <c r="HEY92" s="318"/>
      <c r="HEZ92" s="318"/>
      <c r="HFA92" s="318"/>
      <c r="HFB92" s="318"/>
      <c r="HFC92" s="318"/>
      <c r="HFD92" s="318"/>
      <c r="HFE92" s="318"/>
      <c r="HFF92" s="318"/>
      <c r="HFG92" s="318"/>
      <c r="HFH92" s="318"/>
      <c r="HFI92" s="318"/>
      <c r="HFJ92" s="318"/>
      <c r="HFK92" s="318"/>
      <c r="HFL92" s="318"/>
      <c r="HFM92" s="318"/>
      <c r="HFN92" s="318"/>
      <c r="HFO92" s="318"/>
      <c r="HFP92" s="318"/>
      <c r="HFQ92" s="318"/>
      <c r="HFR92" s="318"/>
      <c r="HFS92" s="318"/>
      <c r="HFT92" s="318"/>
      <c r="HFU92" s="318"/>
      <c r="HFV92" s="318"/>
      <c r="HFW92" s="318"/>
      <c r="HFX92" s="318"/>
      <c r="HFY92" s="318"/>
      <c r="HFZ92" s="318"/>
      <c r="HGA92" s="318"/>
      <c r="HGB92" s="318"/>
      <c r="HGC92" s="318"/>
      <c r="HGD92" s="318"/>
      <c r="HGE92" s="318"/>
      <c r="HGF92" s="318"/>
      <c r="HGG92" s="318"/>
      <c r="HGH92" s="318"/>
      <c r="HGI92" s="318"/>
      <c r="HGJ92" s="318"/>
      <c r="HGK92" s="318"/>
      <c r="HGL92" s="318"/>
      <c r="HGM92" s="318"/>
      <c r="HGN92" s="318"/>
      <c r="HGO92" s="318"/>
      <c r="HGP92" s="318"/>
      <c r="HGQ92" s="318"/>
      <c r="HGR92" s="318"/>
      <c r="HGS92" s="318"/>
      <c r="HGT92" s="318"/>
      <c r="HGU92" s="318"/>
      <c r="HGV92" s="318"/>
      <c r="HGW92" s="318"/>
      <c r="HGX92" s="318"/>
      <c r="HGY92" s="318"/>
      <c r="HGZ92" s="318"/>
      <c r="HHA92" s="318"/>
      <c r="HHB92" s="318"/>
      <c r="HHC92" s="318"/>
      <c r="HHD92" s="318"/>
      <c r="HHE92" s="318"/>
      <c r="HHF92" s="318"/>
      <c r="HHG92" s="318"/>
      <c r="HHH92" s="318"/>
      <c r="HHI92" s="318"/>
      <c r="HHJ92" s="318"/>
      <c r="HHK92" s="318"/>
      <c r="HHL92" s="318"/>
      <c r="HHM92" s="318"/>
      <c r="HHN92" s="318"/>
      <c r="HHO92" s="318"/>
      <c r="HHP92" s="318"/>
      <c r="HHQ92" s="318"/>
      <c r="HHR92" s="318"/>
      <c r="HHS92" s="318"/>
      <c r="HHT92" s="318"/>
      <c r="HHU92" s="318"/>
      <c r="HHV92" s="318"/>
      <c r="HHW92" s="318"/>
      <c r="HHX92" s="318"/>
      <c r="HHY92" s="318"/>
      <c r="HHZ92" s="318"/>
      <c r="HIA92" s="318"/>
      <c r="HIB92" s="318"/>
      <c r="HIC92" s="318"/>
      <c r="HID92" s="318"/>
      <c r="HIE92" s="318"/>
      <c r="HIF92" s="318"/>
      <c r="HIG92" s="318"/>
      <c r="HIH92" s="318"/>
      <c r="HII92" s="318"/>
      <c r="HIJ92" s="318"/>
      <c r="HIK92" s="318"/>
      <c r="HIL92" s="318"/>
      <c r="HIM92" s="318"/>
      <c r="HIN92" s="318"/>
      <c r="HIO92" s="318"/>
      <c r="HIP92" s="318"/>
      <c r="HIQ92" s="318"/>
      <c r="HIR92" s="318"/>
      <c r="HIS92" s="318"/>
      <c r="HIT92" s="318"/>
      <c r="HIU92" s="318"/>
      <c r="HIV92" s="318"/>
      <c r="HIW92" s="318"/>
      <c r="HIX92" s="318"/>
      <c r="HIY92" s="318"/>
      <c r="HIZ92" s="318"/>
      <c r="HJA92" s="318"/>
      <c r="HJB92" s="318"/>
      <c r="HJC92" s="318"/>
      <c r="HJD92" s="318"/>
      <c r="HJE92" s="318"/>
      <c r="HJF92" s="318"/>
      <c r="HJG92" s="318"/>
      <c r="HJH92" s="318"/>
      <c r="HJI92" s="318"/>
      <c r="HJJ92" s="318"/>
      <c r="HJK92" s="318"/>
      <c r="HJL92" s="318"/>
      <c r="HJM92" s="318"/>
      <c r="HJN92" s="318"/>
      <c r="HJO92" s="318"/>
      <c r="HJP92" s="318"/>
      <c r="HJQ92" s="318"/>
      <c r="HJR92" s="318"/>
      <c r="HJS92" s="318"/>
      <c r="HJT92" s="318"/>
      <c r="HJU92" s="318"/>
      <c r="HJV92" s="318"/>
      <c r="HJW92" s="318"/>
      <c r="HJX92" s="318"/>
      <c r="HJY92" s="318"/>
      <c r="HJZ92" s="318"/>
      <c r="HKA92" s="318"/>
      <c r="HKB92" s="318"/>
      <c r="HKC92" s="318"/>
      <c r="HKD92" s="318"/>
      <c r="HKE92" s="318"/>
      <c r="HKF92" s="318"/>
      <c r="HKG92" s="318"/>
      <c r="HKH92" s="318"/>
      <c r="HKI92" s="318"/>
      <c r="HKJ92" s="318"/>
      <c r="HKK92" s="318"/>
      <c r="HKL92" s="318"/>
      <c r="HKM92" s="318"/>
      <c r="HKN92" s="318"/>
      <c r="HKO92" s="318"/>
      <c r="HKP92" s="318"/>
      <c r="HKQ92" s="318"/>
      <c r="HKR92" s="318"/>
      <c r="HKS92" s="318"/>
      <c r="HKT92" s="318"/>
      <c r="HKU92" s="318"/>
      <c r="HKV92" s="318"/>
      <c r="HKW92" s="318"/>
      <c r="HKX92" s="318"/>
      <c r="HKY92" s="318"/>
      <c r="HKZ92" s="318"/>
      <c r="HLA92" s="318"/>
      <c r="HLB92" s="318"/>
      <c r="HLC92" s="318"/>
      <c r="HLD92" s="318"/>
      <c r="HLE92" s="318"/>
      <c r="HLF92" s="318"/>
      <c r="HLG92" s="318"/>
      <c r="HLH92" s="318"/>
      <c r="HLI92" s="318"/>
      <c r="HLJ92" s="318"/>
      <c r="HLK92" s="318"/>
      <c r="HLL92" s="318"/>
      <c r="HLM92" s="318"/>
      <c r="HLN92" s="318"/>
      <c r="HLO92" s="318"/>
      <c r="HLP92" s="318"/>
      <c r="HLQ92" s="318"/>
      <c r="HLR92" s="318"/>
      <c r="HLS92" s="318"/>
      <c r="HLT92" s="318"/>
      <c r="HLU92" s="318"/>
      <c r="HLV92" s="318"/>
      <c r="HLW92" s="318"/>
      <c r="HLX92" s="318"/>
      <c r="HLY92" s="318"/>
      <c r="HLZ92" s="318"/>
      <c r="HMA92" s="318"/>
      <c r="HMB92" s="318"/>
      <c r="HMC92" s="318"/>
      <c r="HMD92" s="318"/>
      <c r="HME92" s="318"/>
      <c r="HMF92" s="318"/>
      <c r="HMG92" s="318"/>
      <c r="HMH92" s="318"/>
      <c r="HMI92" s="318"/>
      <c r="HMJ92" s="318"/>
      <c r="HMK92" s="318"/>
      <c r="HML92" s="318"/>
      <c r="HMM92" s="318"/>
      <c r="HMN92" s="318"/>
      <c r="HMO92" s="318"/>
      <c r="HMP92" s="318"/>
      <c r="HMQ92" s="318"/>
      <c r="HMR92" s="318"/>
      <c r="HMS92" s="318"/>
      <c r="HMT92" s="318"/>
      <c r="HMU92" s="318"/>
      <c r="HMV92" s="318"/>
      <c r="HMW92" s="318"/>
      <c r="HMX92" s="318"/>
      <c r="HMY92" s="318"/>
      <c r="HMZ92" s="318"/>
      <c r="HNA92" s="318"/>
      <c r="HNB92" s="318"/>
      <c r="HNC92" s="318"/>
      <c r="HND92" s="318"/>
      <c r="HNE92" s="318"/>
      <c r="HNF92" s="318"/>
      <c r="HNG92" s="318"/>
      <c r="HNH92" s="318"/>
      <c r="HNI92" s="318"/>
      <c r="HNJ92" s="318"/>
      <c r="HNK92" s="318"/>
      <c r="HNL92" s="318"/>
      <c r="HNM92" s="318"/>
      <c r="HNN92" s="318"/>
      <c r="HNO92" s="318"/>
      <c r="HNP92" s="318"/>
      <c r="HNQ92" s="318"/>
      <c r="HNR92" s="318"/>
      <c r="HNS92" s="318"/>
      <c r="HNT92" s="318"/>
      <c r="HNU92" s="318"/>
      <c r="HNV92" s="318"/>
      <c r="HNW92" s="318"/>
      <c r="HNX92" s="318"/>
      <c r="HNY92" s="318"/>
      <c r="HNZ92" s="318"/>
      <c r="HOA92" s="318"/>
      <c r="HOB92" s="318"/>
      <c r="HOC92" s="318"/>
      <c r="HOD92" s="318"/>
      <c r="HOE92" s="318"/>
      <c r="HOF92" s="318"/>
      <c r="HOG92" s="318"/>
      <c r="HOH92" s="318"/>
      <c r="HOI92" s="318"/>
      <c r="HOJ92" s="318"/>
      <c r="HOK92" s="318"/>
      <c r="HOL92" s="318"/>
      <c r="HOM92" s="318"/>
      <c r="HON92" s="318"/>
      <c r="HOO92" s="318"/>
      <c r="HOP92" s="318"/>
      <c r="HOQ92" s="318"/>
      <c r="HOR92" s="318"/>
      <c r="HOS92" s="318"/>
      <c r="HOT92" s="318"/>
      <c r="HOU92" s="318"/>
      <c r="HOV92" s="318"/>
      <c r="HOW92" s="318"/>
      <c r="HOX92" s="318"/>
      <c r="HOY92" s="318"/>
      <c r="HOZ92" s="318"/>
      <c r="HPA92" s="318"/>
      <c r="HPB92" s="318"/>
      <c r="HPC92" s="318"/>
      <c r="HPD92" s="318"/>
      <c r="HPE92" s="318"/>
      <c r="HPF92" s="318"/>
      <c r="HPG92" s="318"/>
      <c r="HPH92" s="318"/>
      <c r="HPI92" s="318"/>
      <c r="HPJ92" s="318"/>
      <c r="HPK92" s="318"/>
      <c r="HPL92" s="318"/>
      <c r="HPM92" s="318"/>
      <c r="HPN92" s="318"/>
      <c r="HPO92" s="318"/>
      <c r="HPP92" s="318"/>
      <c r="HPQ92" s="318"/>
      <c r="HPR92" s="318"/>
      <c r="HPS92" s="318"/>
      <c r="HPT92" s="318"/>
      <c r="HPU92" s="318"/>
      <c r="HPV92" s="318"/>
      <c r="HPW92" s="318"/>
      <c r="HPX92" s="318"/>
      <c r="HPY92" s="318"/>
      <c r="HPZ92" s="318"/>
      <c r="HQA92" s="318"/>
      <c r="HQB92" s="318"/>
      <c r="HQC92" s="318"/>
      <c r="HQD92" s="318"/>
      <c r="HQE92" s="318"/>
      <c r="HQF92" s="318"/>
      <c r="HQG92" s="318"/>
      <c r="HQH92" s="318"/>
      <c r="HQI92" s="318"/>
      <c r="HQJ92" s="318"/>
      <c r="HQK92" s="318"/>
      <c r="HQL92" s="318"/>
      <c r="HQM92" s="318"/>
      <c r="HQN92" s="318"/>
      <c r="HQO92" s="318"/>
      <c r="HQP92" s="318"/>
      <c r="HQQ92" s="318"/>
      <c r="HQR92" s="318"/>
      <c r="HQS92" s="318"/>
      <c r="HQT92" s="318"/>
      <c r="HQU92" s="318"/>
      <c r="HQV92" s="318"/>
      <c r="HQW92" s="318"/>
      <c r="HQX92" s="318"/>
      <c r="HQY92" s="318"/>
      <c r="HQZ92" s="318"/>
      <c r="HRA92" s="318"/>
      <c r="HRB92" s="318"/>
      <c r="HRC92" s="318"/>
      <c r="HRD92" s="318"/>
      <c r="HRE92" s="318"/>
      <c r="HRF92" s="318"/>
      <c r="HRG92" s="318"/>
      <c r="HRH92" s="318"/>
      <c r="HRI92" s="318"/>
      <c r="HRJ92" s="318"/>
      <c r="HRK92" s="318"/>
      <c r="HRL92" s="318"/>
      <c r="HRM92" s="318"/>
      <c r="HRN92" s="318"/>
      <c r="HRO92" s="318"/>
      <c r="HRP92" s="318"/>
      <c r="HRQ92" s="318"/>
      <c r="HRR92" s="318"/>
      <c r="HRS92" s="318"/>
      <c r="HRT92" s="318"/>
      <c r="HRU92" s="318"/>
      <c r="HRV92" s="318"/>
      <c r="HRW92" s="318"/>
      <c r="HRX92" s="318"/>
      <c r="HRY92" s="318"/>
      <c r="HRZ92" s="318"/>
      <c r="HSA92" s="318"/>
      <c r="HSB92" s="318"/>
      <c r="HSC92" s="318"/>
      <c r="HSD92" s="318"/>
      <c r="HSE92" s="318"/>
      <c r="HSF92" s="318"/>
      <c r="HSG92" s="318"/>
      <c r="HSH92" s="318"/>
      <c r="HSI92" s="318"/>
      <c r="HSJ92" s="318"/>
      <c r="HSK92" s="318"/>
      <c r="HSL92" s="318"/>
      <c r="HSM92" s="318"/>
      <c r="HSN92" s="318"/>
      <c r="HSO92" s="318"/>
      <c r="HSP92" s="318"/>
      <c r="HSQ92" s="318"/>
      <c r="HSR92" s="318"/>
      <c r="HSS92" s="318"/>
      <c r="HST92" s="318"/>
      <c r="HSU92" s="318"/>
      <c r="HSV92" s="318"/>
      <c r="HSW92" s="318"/>
      <c r="HSX92" s="318"/>
      <c r="HSY92" s="318"/>
      <c r="HSZ92" s="318"/>
      <c r="HTA92" s="318"/>
      <c r="HTB92" s="318"/>
      <c r="HTC92" s="318"/>
      <c r="HTD92" s="318"/>
      <c r="HTE92" s="318"/>
      <c r="HTF92" s="318"/>
      <c r="HTG92" s="318"/>
      <c r="HTH92" s="318"/>
      <c r="HTI92" s="318"/>
      <c r="HTJ92" s="318"/>
      <c r="HTK92" s="318"/>
      <c r="HTL92" s="318"/>
      <c r="HTM92" s="318"/>
      <c r="HTN92" s="318"/>
      <c r="HTO92" s="318"/>
      <c r="HTP92" s="318"/>
      <c r="HTQ92" s="318"/>
      <c r="HTR92" s="318"/>
      <c r="HTS92" s="318"/>
      <c r="HTT92" s="318"/>
      <c r="HTU92" s="318"/>
      <c r="HTV92" s="318"/>
      <c r="HTW92" s="318"/>
      <c r="HTX92" s="318"/>
      <c r="HTY92" s="318"/>
      <c r="HTZ92" s="318"/>
      <c r="HUA92" s="318"/>
      <c r="HUB92" s="318"/>
      <c r="HUC92" s="318"/>
      <c r="HUD92" s="318"/>
      <c r="HUE92" s="318"/>
      <c r="HUF92" s="318"/>
      <c r="HUG92" s="318"/>
      <c r="HUH92" s="318"/>
      <c r="HUI92" s="318"/>
      <c r="HUJ92" s="318"/>
      <c r="HUK92" s="318"/>
      <c r="HUL92" s="318"/>
      <c r="HUM92" s="318"/>
      <c r="HUN92" s="318"/>
      <c r="HUO92" s="318"/>
      <c r="HUP92" s="318"/>
      <c r="HUQ92" s="318"/>
      <c r="HUR92" s="318"/>
      <c r="HUS92" s="318"/>
      <c r="HUT92" s="318"/>
      <c r="HUU92" s="318"/>
      <c r="HUV92" s="318"/>
      <c r="HUW92" s="318"/>
      <c r="HUX92" s="318"/>
      <c r="HUY92" s="318"/>
      <c r="HUZ92" s="318"/>
      <c r="HVA92" s="318"/>
      <c r="HVB92" s="318"/>
      <c r="HVC92" s="318"/>
      <c r="HVD92" s="318"/>
      <c r="HVE92" s="318"/>
      <c r="HVF92" s="318"/>
      <c r="HVG92" s="318"/>
      <c r="HVH92" s="318"/>
      <c r="HVI92" s="318"/>
      <c r="HVJ92" s="318"/>
      <c r="HVK92" s="318"/>
      <c r="HVL92" s="318"/>
      <c r="HVM92" s="318"/>
      <c r="HVN92" s="318"/>
      <c r="HVO92" s="318"/>
      <c r="HVP92" s="318"/>
      <c r="HVQ92" s="318"/>
      <c r="HVR92" s="318"/>
      <c r="HVS92" s="318"/>
      <c r="HVT92" s="318"/>
      <c r="HVU92" s="318"/>
      <c r="HVV92" s="318"/>
      <c r="HVW92" s="318"/>
      <c r="HVX92" s="318"/>
      <c r="HVY92" s="318"/>
      <c r="HVZ92" s="318"/>
      <c r="HWA92" s="318"/>
      <c r="HWB92" s="318"/>
      <c r="HWC92" s="318"/>
      <c r="HWD92" s="318"/>
      <c r="HWE92" s="318"/>
      <c r="HWF92" s="318"/>
      <c r="HWG92" s="318"/>
      <c r="HWH92" s="318"/>
      <c r="HWI92" s="318"/>
      <c r="HWJ92" s="318"/>
      <c r="HWK92" s="318"/>
      <c r="HWL92" s="318"/>
      <c r="HWM92" s="318"/>
      <c r="HWN92" s="318"/>
      <c r="HWO92" s="318"/>
      <c r="HWP92" s="318"/>
      <c r="HWQ92" s="318"/>
      <c r="HWR92" s="318"/>
      <c r="HWS92" s="318"/>
      <c r="HWT92" s="318"/>
      <c r="HWU92" s="318"/>
      <c r="HWV92" s="318"/>
      <c r="HWW92" s="318"/>
      <c r="HWX92" s="318"/>
      <c r="HWY92" s="318"/>
      <c r="HWZ92" s="318"/>
      <c r="HXA92" s="318"/>
      <c r="HXB92" s="318"/>
      <c r="HXC92" s="318"/>
      <c r="HXD92" s="318"/>
      <c r="HXE92" s="318"/>
      <c r="HXF92" s="318"/>
      <c r="HXG92" s="318"/>
      <c r="HXH92" s="318"/>
      <c r="HXI92" s="318"/>
      <c r="HXJ92" s="318"/>
      <c r="HXK92" s="318"/>
      <c r="HXL92" s="318"/>
      <c r="HXM92" s="318"/>
      <c r="HXN92" s="318"/>
      <c r="HXO92" s="318"/>
      <c r="HXP92" s="318"/>
      <c r="HXQ92" s="318"/>
      <c r="HXR92" s="318"/>
      <c r="HXS92" s="318"/>
      <c r="HXT92" s="318"/>
      <c r="HXU92" s="318"/>
      <c r="HXV92" s="318"/>
      <c r="HXW92" s="318"/>
      <c r="HXX92" s="318"/>
      <c r="HXY92" s="318"/>
      <c r="HXZ92" s="318"/>
      <c r="HYA92" s="318"/>
      <c r="HYB92" s="318"/>
      <c r="HYC92" s="318"/>
      <c r="HYD92" s="318"/>
      <c r="HYE92" s="318"/>
      <c r="HYF92" s="318"/>
      <c r="HYG92" s="318"/>
      <c r="HYH92" s="318"/>
      <c r="HYI92" s="318"/>
      <c r="HYJ92" s="318"/>
      <c r="HYK92" s="318"/>
      <c r="HYL92" s="318"/>
      <c r="HYM92" s="318"/>
      <c r="HYN92" s="318"/>
      <c r="HYO92" s="318"/>
      <c r="HYP92" s="318"/>
      <c r="HYQ92" s="318"/>
      <c r="HYR92" s="318"/>
      <c r="HYS92" s="318"/>
      <c r="HYT92" s="318"/>
      <c r="HYU92" s="318"/>
      <c r="HYV92" s="318"/>
      <c r="HYW92" s="318"/>
      <c r="HYX92" s="318"/>
      <c r="HYY92" s="318"/>
      <c r="HYZ92" s="318"/>
      <c r="HZA92" s="318"/>
      <c r="HZB92" s="318"/>
      <c r="HZC92" s="318"/>
      <c r="HZD92" s="318"/>
      <c r="HZE92" s="318"/>
      <c r="HZF92" s="318"/>
      <c r="HZG92" s="318"/>
      <c r="HZH92" s="318"/>
      <c r="HZI92" s="318"/>
      <c r="HZJ92" s="318"/>
      <c r="HZK92" s="318"/>
      <c r="HZL92" s="318"/>
      <c r="HZM92" s="318"/>
      <c r="HZN92" s="318"/>
      <c r="HZO92" s="318"/>
      <c r="HZP92" s="318"/>
      <c r="HZQ92" s="318"/>
      <c r="HZR92" s="318"/>
      <c r="HZS92" s="318"/>
      <c r="HZT92" s="318"/>
      <c r="HZU92" s="318"/>
      <c r="HZV92" s="318"/>
      <c r="HZW92" s="318"/>
      <c r="HZX92" s="318"/>
      <c r="HZY92" s="318"/>
      <c r="HZZ92" s="318"/>
      <c r="IAA92" s="318"/>
      <c r="IAB92" s="318"/>
      <c r="IAC92" s="318"/>
      <c r="IAD92" s="318"/>
      <c r="IAE92" s="318"/>
      <c r="IAF92" s="318"/>
      <c r="IAG92" s="318"/>
      <c r="IAH92" s="318"/>
      <c r="IAI92" s="318"/>
      <c r="IAJ92" s="318"/>
      <c r="IAK92" s="318"/>
      <c r="IAL92" s="318"/>
      <c r="IAM92" s="318"/>
      <c r="IAN92" s="318"/>
      <c r="IAO92" s="318"/>
      <c r="IAP92" s="318"/>
      <c r="IAQ92" s="318"/>
      <c r="IAR92" s="318"/>
      <c r="IAS92" s="318"/>
      <c r="IAT92" s="318"/>
      <c r="IAU92" s="318"/>
      <c r="IAV92" s="318"/>
      <c r="IAW92" s="318"/>
      <c r="IAX92" s="318"/>
      <c r="IAY92" s="318"/>
      <c r="IAZ92" s="318"/>
      <c r="IBA92" s="318"/>
      <c r="IBB92" s="318"/>
      <c r="IBC92" s="318"/>
      <c r="IBD92" s="318"/>
      <c r="IBE92" s="318"/>
      <c r="IBF92" s="318"/>
      <c r="IBG92" s="318"/>
      <c r="IBH92" s="318"/>
      <c r="IBI92" s="318"/>
      <c r="IBJ92" s="318"/>
      <c r="IBK92" s="318"/>
      <c r="IBL92" s="318"/>
      <c r="IBM92" s="318"/>
      <c r="IBN92" s="318"/>
      <c r="IBO92" s="318"/>
      <c r="IBP92" s="318"/>
      <c r="IBQ92" s="318"/>
      <c r="IBR92" s="318"/>
      <c r="IBS92" s="318"/>
      <c r="IBT92" s="318"/>
      <c r="IBU92" s="318"/>
      <c r="IBV92" s="318"/>
      <c r="IBW92" s="318"/>
      <c r="IBX92" s="318"/>
      <c r="IBY92" s="318"/>
      <c r="IBZ92" s="318"/>
      <c r="ICA92" s="318"/>
      <c r="ICB92" s="318"/>
      <c r="ICC92" s="318"/>
      <c r="ICD92" s="318"/>
      <c r="ICE92" s="318"/>
      <c r="ICF92" s="318"/>
      <c r="ICG92" s="318"/>
      <c r="ICH92" s="318"/>
      <c r="ICI92" s="318"/>
      <c r="ICJ92" s="318"/>
      <c r="ICK92" s="318"/>
      <c r="ICL92" s="318"/>
      <c r="ICM92" s="318"/>
      <c r="ICN92" s="318"/>
      <c r="ICO92" s="318"/>
      <c r="ICP92" s="318"/>
      <c r="ICQ92" s="318"/>
      <c r="ICR92" s="318"/>
      <c r="ICS92" s="318"/>
      <c r="ICT92" s="318"/>
      <c r="ICU92" s="318"/>
      <c r="ICV92" s="318"/>
      <c r="ICW92" s="318"/>
      <c r="ICX92" s="318"/>
      <c r="ICY92" s="318"/>
      <c r="ICZ92" s="318"/>
      <c r="IDA92" s="318"/>
      <c r="IDB92" s="318"/>
      <c r="IDC92" s="318"/>
      <c r="IDD92" s="318"/>
      <c r="IDE92" s="318"/>
      <c r="IDF92" s="318"/>
      <c r="IDG92" s="318"/>
      <c r="IDH92" s="318"/>
      <c r="IDI92" s="318"/>
      <c r="IDJ92" s="318"/>
      <c r="IDK92" s="318"/>
      <c r="IDL92" s="318"/>
      <c r="IDM92" s="318"/>
      <c r="IDN92" s="318"/>
      <c r="IDO92" s="318"/>
      <c r="IDP92" s="318"/>
      <c r="IDQ92" s="318"/>
      <c r="IDR92" s="318"/>
      <c r="IDS92" s="318"/>
      <c r="IDT92" s="318"/>
      <c r="IDU92" s="318"/>
      <c r="IDV92" s="318"/>
      <c r="IDW92" s="318"/>
      <c r="IDX92" s="318"/>
      <c r="IDY92" s="318"/>
      <c r="IDZ92" s="318"/>
      <c r="IEA92" s="318"/>
      <c r="IEB92" s="318"/>
      <c r="IEC92" s="318"/>
      <c r="IED92" s="318"/>
      <c r="IEE92" s="318"/>
      <c r="IEF92" s="318"/>
      <c r="IEG92" s="318"/>
      <c r="IEH92" s="318"/>
      <c r="IEI92" s="318"/>
      <c r="IEJ92" s="318"/>
      <c r="IEK92" s="318"/>
      <c r="IEL92" s="318"/>
      <c r="IEM92" s="318"/>
      <c r="IEN92" s="318"/>
      <c r="IEO92" s="318"/>
      <c r="IEP92" s="318"/>
      <c r="IEQ92" s="318"/>
      <c r="IER92" s="318"/>
      <c r="IES92" s="318"/>
      <c r="IET92" s="318"/>
      <c r="IEU92" s="318"/>
      <c r="IEV92" s="318"/>
      <c r="IEW92" s="318"/>
      <c r="IEX92" s="318"/>
      <c r="IEY92" s="318"/>
      <c r="IEZ92" s="318"/>
      <c r="IFA92" s="318"/>
      <c r="IFB92" s="318"/>
      <c r="IFC92" s="318"/>
      <c r="IFD92" s="318"/>
      <c r="IFE92" s="318"/>
      <c r="IFF92" s="318"/>
      <c r="IFG92" s="318"/>
      <c r="IFH92" s="318"/>
      <c r="IFI92" s="318"/>
      <c r="IFJ92" s="318"/>
      <c r="IFK92" s="318"/>
      <c r="IFL92" s="318"/>
      <c r="IFM92" s="318"/>
      <c r="IFN92" s="318"/>
      <c r="IFO92" s="318"/>
      <c r="IFP92" s="318"/>
      <c r="IFQ92" s="318"/>
      <c r="IFR92" s="318"/>
      <c r="IFS92" s="318"/>
      <c r="IFT92" s="318"/>
      <c r="IFU92" s="318"/>
      <c r="IFV92" s="318"/>
      <c r="IFW92" s="318"/>
      <c r="IFX92" s="318"/>
      <c r="IFY92" s="318"/>
      <c r="IFZ92" s="318"/>
      <c r="IGA92" s="318"/>
      <c r="IGB92" s="318"/>
      <c r="IGC92" s="318"/>
      <c r="IGD92" s="318"/>
      <c r="IGE92" s="318"/>
      <c r="IGF92" s="318"/>
      <c r="IGG92" s="318"/>
      <c r="IGH92" s="318"/>
      <c r="IGI92" s="318"/>
      <c r="IGJ92" s="318"/>
      <c r="IGK92" s="318"/>
      <c r="IGL92" s="318"/>
      <c r="IGM92" s="318"/>
      <c r="IGN92" s="318"/>
      <c r="IGO92" s="318"/>
      <c r="IGP92" s="318"/>
      <c r="IGQ92" s="318"/>
      <c r="IGR92" s="318"/>
      <c r="IGS92" s="318"/>
      <c r="IGT92" s="318"/>
      <c r="IGU92" s="318"/>
      <c r="IGV92" s="318"/>
      <c r="IGW92" s="318"/>
      <c r="IGX92" s="318"/>
      <c r="IGY92" s="318"/>
      <c r="IGZ92" s="318"/>
      <c r="IHA92" s="318"/>
      <c r="IHB92" s="318"/>
      <c r="IHC92" s="318"/>
      <c r="IHD92" s="318"/>
      <c r="IHE92" s="318"/>
      <c r="IHF92" s="318"/>
      <c r="IHG92" s="318"/>
      <c r="IHH92" s="318"/>
      <c r="IHI92" s="318"/>
      <c r="IHJ92" s="318"/>
      <c r="IHK92" s="318"/>
      <c r="IHL92" s="318"/>
      <c r="IHM92" s="318"/>
      <c r="IHN92" s="318"/>
      <c r="IHO92" s="318"/>
      <c r="IHP92" s="318"/>
      <c r="IHQ92" s="318"/>
      <c r="IHR92" s="318"/>
      <c r="IHS92" s="318"/>
      <c r="IHT92" s="318"/>
      <c r="IHU92" s="318"/>
      <c r="IHV92" s="318"/>
      <c r="IHW92" s="318"/>
      <c r="IHX92" s="318"/>
      <c r="IHY92" s="318"/>
      <c r="IHZ92" s="318"/>
      <c r="IIA92" s="318"/>
      <c r="IIB92" s="318"/>
      <c r="IIC92" s="318"/>
      <c r="IID92" s="318"/>
      <c r="IIE92" s="318"/>
      <c r="IIF92" s="318"/>
      <c r="IIG92" s="318"/>
      <c r="IIH92" s="318"/>
      <c r="III92" s="318"/>
      <c r="IIJ92" s="318"/>
      <c r="IIK92" s="318"/>
      <c r="IIL92" s="318"/>
      <c r="IIM92" s="318"/>
      <c r="IIN92" s="318"/>
      <c r="IIO92" s="318"/>
      <c r="IIP92" s="318"/>
      <c r="IIQ92" s="318"/>
      <c r="IIR92" s="318"/>
      <c r="IIS92" s="318"/>
      <c r="IIT92" s="318"/>
      <c r="IIU92" s="318"/>
      <c r="IIV92" s="318"/>
      <c r="IIW92" s="318"/>
      <c r="IIX92" s="318"/>
      <c r="IIY92" s="318"/>
      <c r="IIZ92" s="318"/>
      <c r="IJA92" s="318"/>
      <c r="IJB92" s="318"/>
      <c r="IJC92" s="318"/>
      <c r="IJD92" s="318"/>
      <c r="IJE92" s="318"/>
      <c r="IJF92" s="318"/>
      <c r="IJG92" s="318"/>
      <c r="IJH92" s="318"/>
      <c r="IJI92" s="318"/>
      <c r="IJJ92" s="318"/>
      <c r="IJK92" s="318"/>
      <c r="IJL92" s="318"/>
      <c r="IJM92" s="318"/>
      <c r="IJN92" s="318"/>
      <c r="IJO92" s="318"/>
      <c r="IJP92" s="318"/>
      <c r="IJQ92" s="318"/>
      <c r="IJR92" s="318"/>
      <c r="IJS92" s="318"/>
      <c r="IJT92" s="318"/>
      <c r="IJU92" s="318"/>
      <c r="IJV92" s="318"/>
      <c r="IJW92" s="318"/>
      <c r="IJX92" s="318"/>
      <c r="IJY92" s="318"/>
      <c r="IJZ92" s="318"/>
      <c r="IKA92" s="318"/>
      <c r="IKB92" s="318"/>
      <c r="IKC92" s="318"/>
      <c r="IKD92" s="318"/>
      <c r="IKE92" s="318"/>
      <c r="IKF92" s="318"/>
      <c r="IKG92" s="318"/>
      <c r="IKH92" s="318"/>
      <c r="IKI92" s="318"/>
      <c r="IKJ92" s="318"/>
      <c r="IKK92" s="318"/>
      <c r="IKL92" s="318"/>
      <c r="IKM92" s="318"/>
      <c r="IKN92" s="318"/>
      <c r="IKO92" s="318"/>
      <c r="IKP92" s="318"/>
      <c r="IKQ92" s="318"/>
      <c r="IKR92" s="318"/>
      <c r="IKS92" s="318"/>
      <c r="IKT92" s="318"/>
      <c r="IKU92" s="318"/>
      <c r="IKV92" s="318"/>
      <c r="IKW92" s="318"/>
      <c r="IKX92" s="318"/>
      <c r="IKY92" s="318"/>
      <c r="IKZ92" s="318"/>
      <c r="ILA92" s="318"/>
      <c r="ILB92" s="318"/>
      <c r="ILC92" s="318"/>
      <c r="ILD92" s="318"/>
      <c r="ILE92" s="318"/>
      <c r="ILF92" s="318"/>
      <c r="ILG92" s="318"/>
      <c r="ILH92" s="318"/>
      <c r="ILI92" s="318"/>
      <c r="ILJ92" s="318"/>
      <c r="ILK92" s="318"/>
      <c r="ILL92" s="318"/>
      <c r="ILM92" s="318"/>
      <c r="ILN92" s="318"/>
      <c r="ILO92" s="318"/>
      <c r="ILP92" s="318"/>
      <c r="ILQ92" s="318"/>
      <c r="ILR92" s="318"/>
      <c r="ILS92" s="318"/>
      <c r="ILT92" s="318"/>
      <c r="ILU92" s="318"/>
      <c r="ILV92" s="318"/>
      <c r="ILW92" s="318"/>
      <c r="ILX92" s="318"/>
      <c r="ILY92" s="318"/>
      <c r="ILZ92" s="318"/>
      <c r="IMA92" s="318"/>
      <c r="IMB92" s="318"/>
      <c r="IMC92" s="318"/>
      <c r="IMD92" s="318"/>
      <c r="IME92" s="318"/>
      <c r="IMF92" s="318"/>
      <c r="IMG92" s="318"/>
      <c r="IMH92" s="318"/>
      <c r="IMI92" s="318"/>
      <c r="IMJ92" s="318"/>
      <c r="IMK92" s="318"/>
      <c r="IML92" s="318"/>
      <c r="IMM92" s="318"/>
      <c r="IMN92" s="318"/>
      <c r="IMO92" s="318"/>
      <c r="IMP92" s="318"/>
      <c r="IMQ92" s="318"/>
      <c r="IMR92" s="318"/>
      <c r="IMS92" s="318"/>
      <c r="IMT92" s="318"/>
      <c r="IMU92" s="318"/>
      <c r="IMV92" s="318"/>
      <c r="IMW92" s="318"/>
      <c r="IMX92" s="318"/>
      <c r="IMY92" s="318"/>
      <c r="IMZ92" s="318"/>
      <c r="INA92" s="318"/>
      <c r="INB92" s="318"/>
      <c r="INC92" s="318"/>
      <c r="IND92" s="318"/>
      <c r="INE92" s="318"/>
      <c r="INF92" s="318"/>
      <c r="ING92" s="318"/>
      <c r="INH92" s="318"/>
      <c r="INI92" s="318"/>
      <c r="INJ92" s="318"/>
      <c r="INK92" s="318"/>
      <c r="INL92" s="318"/>
      <c r="INM92" s="318"/>
      <c r="INN92" s="318"/>
      <c r="INO92" s="318"/>
      <c r="INP92" s="318"/>
      <c r="INQ92" s="318"/>
      <c r="INR92" s="318"/>
      <c r="INS92" s="318"/>
      <c r="INT92" s="318"/>
      <c r="INU92" s="318"/>
      <c r="INV92" s="318"/>
      <c r="INW92" s="318"/>
      <c r="INX92" s="318"/>
      <c r="INY92" s="318"/>
      <c r="INZ92" s="318"/>
      <c r="IOA92" s="318"/>
      <c r="IOB92" s="318"/>
      <c r="IOC92" s="318"/>
      <c r="IOD92" s="318"/>
      <c r="IOE92" s="318"/>
      <c r="IOF92" s="318"/>
      <c r="IOG92" s="318"/>
      <c r="IOH92" s="318"/>
      <c r="IOI92" s="318"/>
      <c r="IOJ92" s="318"/>
      <c r="IOK92" s="318"/>
      <c r="IOL92" s="318"/>
      <c r="IOM92" s="318"/>
      <c r="ION92" s="318"/>
      <c r="IOO92" s="318"/>
      <c r="IOP92" s="318"/>
      <c r="IOQ92" s="318"/>
      <c r="IOR92" s="318"/>
      <c r="IOS92" s="318"/>
      <c r="IOT92" s="318"/>
      <c r="IOU92" s="318"/>
      <c r="IOV92" s="318"/>
      <c r="IOW92" s="318"/>
      <c r="IOX92" s="318"/>
      <c r="IOY92" s="318"/>
      <c r="IOZ92" s="318"/>
      <c r="IPA92" s="318"/>
      <c r="IPB92" s="318"/>
      <c r="IPC92" s="318"/>
      <c r="IPD92" s="318"/>
      <c r="IPE92" s="318"/>
      <c r="IPF92" s="318"/>
      <c r="IPG92" s="318"/>
      <c r="IPH92" s="318"/>
      <c r="IPI92" s="318"/>
      <c r="IPJ92" s="318"/>
      <c r="IPK92" s="318"/>
      <c r="IPL92" s="318"/>
      <c r="IPM92" s="318"/>
      <c r="IPN92" s="318"/>
      <c r="IPO92" s="318"/>
      <c r="IPP92" s="318"/>
      <c r="IPQ92" s="318"/>
      <c r="IPR92" s="318"/>
      <c r="IPS92" s="318"/>
      <c r="IPT92" s="318"/>
      <c r="IPU92" s="318"/>
      <c r="IPV92" s="318"/>
      <c r="IPW92" s="318"/>
      <c r="IPX92" s="318"/>
      <c r="IPY92" s="318"/>
      <c r="IPZ92" s="318"/>
      <c r="IQA92" s="318"/>
      <c r="IQB92" s="318"/>
      <c r="IQC92" s="318"/>
      <c r="IQD92" s="318"/>
      <c r="IQE92" s="318"/>
      <c r="IQF92" s="318"/>
      <c r="IQG92" s="318"/>
      <c r="IQH92" s="318"/>
      <c r="IQI92" s="318"/>
      <c r="IQJ92" s="318"/>
      <c r="IQK92" s="318"/>
      <c r="IQL92" s="318"/>
      <c r="IQM92" s="318"/>
      <c r="IQN92" s="318"/>
      <c r="IQO92" s="318"/>
      <c r="IQP92" s="318"/>
      <c r="IQQ92" s="318"/>
      <c r="IQR92" s="318"/>
      <c r="IQS92" s="318"/>
      <c r="IQT92" s="318"/>
      <c r="IQU92" s="318"/>
      <c r="IQV92" s="318"/>
      <c r="IQW92" s="318"/>
      <c r="IQX92" s="318"/>
      <c r="IQY92" s="318"/>
      <c r="IQZ92" s="318"/>
      <c r="IRA92" s="318"/>
      <c r="IRB92" s="318"/>
      <c r="IRC92" s="318"/>
      <c r="IRD92" s="318"/>
      <c r="IRE92" s="318"/>
      <c r="IRF92" s="318"/>
      <c r="IRG92" s="318"/>
      <c r="IRH92" s="318"/>
      <c r="IRI92" s="318"/>
      <c r="IRJ92" s="318"/>
      <c r="IRK92" s="318"/>
      <c r="IRL92" s="318"/>
      <c r="IRM92" s="318"/>
      <c r="IRN92" s="318"/>
      <c r="IRO92" s="318"/>
      <c r="IRP92" s="318"/>
      <c r="IRQ92" s="318"/>
      <c r="IRR92" s="318"/>
      <c r="IRS92" s="318"/>
      <c r="IRT92" s="318"/>
      <c r="IRU92" s="318"/>
      <c r="IRV92" s="318"/>
      <c r="IRW92" s="318"/>
      <c r="IRX92" s="318"/>
      <c r="IRY92" s="318"/>
      <c r="IRZ92" s="318"/>
      <c r="ISA92" s="318"/>
      <c r="ISB92" s="318"/>
      <c r="ISC92" s="318"/>
      <c r="ISD92" s="318"/>
      <c r="ISE92" s="318"/>
      <c r="ISF92" s="318"/>
      <c r="ISG92" s="318"/>
      <c r="ISH92" s="318"/>
      <c r="ISI92" s="318"/>
      <c r="ISJ92" s="318"/>
      <c r="ISK92" s="318"/>
      <c r="ISL92" s="318"/>
      <c r="ISM92" s="318"/>
      <c r="ISN92" s="318"/>
      <c r="ISO92" s="318"/>
      <c r="ISP92" s="318"/>
      <c r="ISQ92" s="318"/>
      <c r="ISR92" s="318"/>
      <c r="ISS92" s="318"/>
      <c r="IST92" s="318"/>
      <c r="ISU92" s="318"/>
      <c r="ISV92" s="318"/>
      <c r="ISW92" s="318"/>
      <c r="ISX92" s="318"/>
      <c r="ISY92" s="318"/>
      <c r="ISZ92" s="318"/>
      <c r="ITA92" s="318"/>
      <c r="ITB92" s="318"/>
      <c r="ITC92" s="318"/>
      <c r="ITD92" s="318"/>
      <c r="ITE92" s="318"/>
      <c r="ITF92" s="318"/>
      <c r="ITG92" s="318"/>
      <c r="ITH92" s="318"/>
      <c r="ITI92" s="318"/>
      <c r="ITJ92" s="318"/>
      <c r="ITK92" s="318"/>
      <c r="ITL92" s="318"/>
      <c r="ITM92" s="318"/>
      <c r="ITN92" s="318"/>
      <c r="ITO92" s="318"/>
      <c r="ITP92" s="318"/>
      <c r="ITQ92" s="318"/>
      <c r="ITR92" s="318"/>
      <c r="ITS92" s="318"/>
      <c r="ITT92" s="318"/>
      <c r="ITU92" s="318"/>
      <c r="ITV92" s="318"/>
      <c r="ITW92" s="318"/>
      <c r="ITX92" s="318"/>
      <c r="ITY92" s="318"/>
      <c r="ITZ92" s="318"/>
      <c r="IUA92" s="318"/>
      <c r="IUB92" s="318"/>
      <c r="IUC92" s="318"/>
      <c r="IUD92" s="318"/>
      <c r="IUE92" s="318"/>
      <c r="IUF92" s="318"/>
      <c r="IUG92" s="318"/>
      <c r="IUH92" s="318"/>
      <c r="IUI92" s="318"/>
      <c r="IUJ92" s="318"/>
      <c r="IUK92" s="318"/>
      <c r="IUL92" s="318"/>
      <c r="IUM92" s="318"/>
      <c r="IUN92" s="318"/>
      <c r="IUO92" s="318"/>
      <c r="IUP92" s="318"/>
      <c r="IUQ92" s="318"/>
      <c r="IUR92" s="318"/>
      <c r="IUS92" s="318"/>
      <c r="IUT92" s="318"/>
      <c r="IUU92" s="318"/>
      <c r="IUV92" s="318"/>
      <c r="IUW92" s="318"/>
      <c r="IUX92" s="318"/>
      <c r="IUY92" s="318"/>
      <c r="IUZ92" s="318"/>
      <c r="IVA92" s="318"/>
      <c r="IVB92" s="318"/>
      <c r="IVC92" s="318"/>
      <c r="IVD92" s="318"/>
      <c r="IVE92" s="318"/>
      <c r="IVF92" s="318"/>
      <c r="IVG92" s="318"/>
      <c r="IVH92" s="318"/>
      <c r="IVI92" s="318"/>
      <c r="IVJ92" s="318"/>
      <c r="IVK92" s="318"/>
      <c r="IVL92" s="318"/>
      <c r="IVM92" s="318"/>
      <c r="IVN92" s="318"/>
      <c r="IVO92" s="318"/>
      <c r="IVP92" s="318"/>
      <c r="IVQ92" s="318"/>
      <c r="IVR92" s="318"/>
      <c r="IVS92" s="318"/>
      <c r="IVT92" s="318"/>
      <c r="IVU92" s="318"/>
      <c r="IVV92" s="318"/>
      <c r="IVW92" s="318"/>
      <c r="IVX92" s="318"/>
      <c r="IVY92" s="318"/>
      <c r="IVZ92" s="318"/>
      <c r="IWA92" s="318"/>
      <c r="IWB92" s="318"/>
      <c r="IWC92" s="318"/>
      <c r="IWD92" s="318"/>
      <c r="IWE92" s="318"/>
      <c r="IWF92" s="318"/>
      <c r="IWG92" s="318"/>
      <c r="IWH92" s="318"/>
      <c r="IWI92" s="318"/>
      <c r="IWJ92" s="318"/>
      <c r="IWK92" s="318"/>
      <c r="IWL92" s="318"/>
      <c r="IWM92" s="318"/>
      <c r="IWN92" s="318"/>
      <c r="IWO92" s="318"/>
      <c r="IWP92" s="318"/>
      <c r="IWQ92" s="318"/>
      <c r="IWR92" s="318"/>
      <c r="IWS92" s="318"/>
      <c r="IWT92" s="318"/>
      <c r="IWU92" s="318"/>
      <c r="IWV92" s="318"/>
      <c r="IWW92" s="318"/>
      <c r="IWX92" s="318"/>
      <c r="IWY92" s="318"/>
      <c r="IWZ92" s="318"/>
      <c r="IXA92" s="318"/>
      <c r="IXB92" s="318"/>
      <c r="IXC92" s="318"/>
      <c r="IXD92" s="318"/>
      <c r="IXE92" s="318"/>
      <c r="IXF92" s="318"/>
      <c r="IXG92" s="318"/>
      <c r="IXH92" s="318"/>
      <c r="IXI92" s="318"/>
      <c r="IXJ92" s="318"/>
      <c r="IXK92" s="318"/>
      <c r="IXL92" s="318"/>
      <c r="IXM92" s="318"/>
      <c r="IXN92" s="318"/>
      <c r="IXO92" s="318"/>
      <c r="IXP92" s="318"/>
      <c r="IXQ92" s="318"/>
      <c r="IXR92" s="318"/>
      <c r="IXS92" s="318"/>
      <c r="IXT92" s="318"/>
      <c r="IXU92" s="318"/>
      <c r="IXV92" s="318"/>
      <c r="IXW92" s="318"/>
      <c r="IXX92" s="318"/>
      <c r="IXY92" s="318"/>
      <c r="IXZ92" s="318"/>
      <c r="IYA92" s="318"/>
      <c r="IYB92" s="318"/>
      <c r="IYC92" s="318"/>
      <c r="IYD92" s="318"/>
      <c r="IYE92" s="318"/>
      <c r="IYF92" s="318"/>
      <c r="IYG92" s="318"/>
      <c r="IYH92" s="318"/>
      <c r="IYI92" s="318"/>
      <c r="IYJ92" s="318"/>
      <c r="IYK92" s="318"/>
      <c r="IYL92" s="318"/>
      <c r="IYM92" s="318"/>
      <c r="IYN92" s="318"/>
      <c r="IYO92" s="318"/>
      <c r="IYP92" s="318"/>
      <c r="IYQ92" s="318"/>
      <c r="IYR92" s="318"/>
      <c r="IYS92" s="318"/>
      <c r="IYT92" s="318"/>
      <c r="IYU92" s="318"/>
      <c r="IYV92" s="318"/>
      <c r="IYW92" s="318"/>
      <c r="IYX92" s="318"/>
      <c r="IYY92" s="318"/>
      <c r="IYZ92" s="318"/>
      <c r="IZA92" s="318"/>
      <c r="IZB92" s="318"/>
      <c r="IZC92" s="318"/>
      <c r="IZD92" s="318"/>
      <c r="IZE92" s="318"/>
      <c r="IZF92" s="318"/>
      <c r="IZG92" s="318"/>
      <c r="IZH92" s="318"/>
      <c r="IZI92" s="318"/>
      <c r="IZJ92" s="318"/>
      <c r="IZK92" s="318"/>
      <c r="IZL92" s="318"/>
      <c r="IZM92" s="318"/>
      <c r="IZN92" s="318"/>
      <c r="IZO92" s="318"/>
      <c r="IZP92" s="318"/>
      <c r="IZQ92" s="318"/>
      <c r="IZR92" s="318"/>
      <c r="IZS92" s="318"/>
      <c r="IZT92" s="318"/>
      <c r="IZU92" s="318"/>
      <c r="IZV92" s="318"/>
      <c r="IZW92" s="318"/>
      <c r="IZX92" s="318"/>
      <c r="IZY92" s="318"/>
      <c r="IZZ92" s="318"/>
      <c r="JAA92" s="318"/>
      <c r="JAB92" s="318"/>
      <c r="JAC92" s="318"/>
      <c r="JAD92" s="318"/>
      <c r="JAE92" s="318"/>
      <c r="JAF92" s="318"/>
      <c r="JAG92" s="318"/>
      <c r="JAH92" s="318"/>
      <c r="JAI92" s="318"/>
      <c r="JAJ92" s="318"/>
      <c r="JAK92" s="318"/>
      <c r="JAL92" s="318"/>
      <c r="JAM92" s="318"/>
      <c r="JAN92" s="318"/>
      <c r="JAO92" s="318"/>
      <c r="JAP92" s="318"/>
      <c r="JAQ92" s="318"/>
      <c r="JAR92" s="318"/>
      <c r="JAS92" s="318"/>
      <c r="JAT92" s="318"/>
      <c r="JAU92" s="318"/>
      <c r="JAV92" s="318"/>
      <c r="JAW92" s="318"/>
      <c r="JAX92" s="318"/>
      <c r="JAY92" s="318"/>
      <c r="JAZ92" s="318"/>
      <c r="JBA92" s="318"/>
      <c r="JBB92" s="318"/>
      <c r="JBC92" s="318"/>
      <c r="JBD92" s="318"/>
      <c r="JBE92" s="318"/>
      <c r="JBF92" s="318"/>
      <c r="JBG92" s="318"/>
      <c r="JBH92" s="318"/>
      <c r="JBI92" s="318"/>
      <c r="JBJ92" s="318"/>
      <c r="JBK92" s="318"/>
      <c r="JBL92" s="318"/>
      <c r="JBM92" s="318"/>
      <c r="JBN92" s="318"/>
      <c r="JBO92" s="318"/>
      <c r="JBP92" s="318"/>
      <c r="JBQ92" s="318"/>
      <c r="JBR92" s="318"/>
      <c r="JBS92" s="318"/>
      <c r="JBT92" s="318"/>
      <c r="JBU92" s="318"/>
      <c r="JBV92" s="318"/>
      <c r="JBW92" s="318"/>
      <c r="JBX92" s="318"/>
      <c r="JBY92" s="318"/>
      <c r="JBZ92" s="318"/>
      <c r="JCA92" s="318"/>
      <c r="JCB92" s="318"/>
      <c r="JCC92" s="318"/>
      <c r="JCD92" s="318"/>
      <c r="JCE92" s="318"/>
      <c r="JCF92" s="318"/>
      <c r="JCG92" s="318"/>
      <c r="JCH92" s="318"/>
      <c r="JCI92" s="318"/>
      <c r="JCJ92" s="318"/>
      <c r="JCK92" s="318"/>
      <c r="JCL92" s="318"/>
      <c r="JCM92" s="318"/>
      <c r="JCN92" s="318"/>
      <c r="JCO92" s="318"/>
      <c r="JCP92" s="318"/>
      <c r="JCQ92" s="318"/>
      <c r="JCR92" s="318"/>
      <c r="JCS92" s="318"/>
      <c r="JCT92" s="318"/>
      <c r="JCU92" s="318"/>
      <c r="JCV92" s="318"/>
      <c r="JCW92" s="318"/>
      <c r="JCX92" s="318"/>
      <c r="JCY92" s="318"/>
      <c r="JCZ92" s="318"/>
      <c r="JDA92" s="318"/>
      <c r="JDB92" s="318"/>
      <c r="JDC92" s="318"/>
      <c r="JDD92" s="318"/>
      <c r="JDE92" s="318"/>
      <c r="JDF92" s="318"/>
      <c r="JDG92" s="318"/>
      <c r="JDH92" s="318"/>
      <c r="JDI92" s="318"/>
      <c r="JDJ92" s="318"/>
      <c r="JDK92" s="318"/>
      <c r="JDL92" s="318"/>
      <c r="JDM92" s="318"/>
      <c r="JDN92" s="318"/>
      <c r="JDO92" s="318"/>
      <c r="JDP92" s="318"/>
      <c r="JDQ92" s="318"/>
      <c r="JDR92" s="318"/>
      <c r="JDS92" s="318"/>
      <c r="JDT92" s="318"/>
      <c r="JDU92" s="318"/>
      <c r="JDV92" s="318"/>
      <c r="JDW92" s="318"/>
      <c r="JDX92" s="318"/>
      <c r="JDY92" s="318"/>
      <c r="JDZ92" s="318"/>
      <c r="JEA92" s="318"/>
      <c r="JEB92" s="318"/>
      <c r="JEC92" s="318"/>
      <c r="JED92" s="318"/>
      <c r="JEE92" s="318"/>
      <c r="JEF92" s="318"/>
      <c r="JEG92" s="318"/>
      <c r="JEH92" s="318"/>
      <c r="JEI92" s="318"/>
      <c r="JEJ92" s="318"/>
      <c r="JEK92" s="318"/>
      <c r="JEL92" s="318"/>
      <c r="JEM92" s="318"/>
      <c r="JEN92" s="318"/>
      <c r="JEO92" s="318"/>
      <c r="JEP92" s="318"/>
      <c r="JEQ92" s="318"/>
      <c r="JER92" s="318"/>
      <c r="JES92" s="318"/>
      <c r="JET92" s="318"/>
      <c r="JEU92" s="318"/>
      <c r="JEV92" s="318"/>
      <c r="JEW92" s="318"/>
      <c r="JEX92" s="318"/>
      <c r="JEY92" s="318"/>
      <c r="JEZ92" s="318"/>
      <c r="JFA92" s="318"/>
      <c r="JFB92" s="318"/>
      <c r="JFC92" s="318"/>
      <c r="JFD92" s="318"/>
      <c r="JFE92" s="318"/>
      <c r="JFF92" s="318"/>
      <c r="JFG92" s="318"/>
      <c r="JFH92" s="318"/>
      <c r="JFI92" s="318"/>
      <c r="JFJ92" s="318"/>
      <c r="JFK92" s="318"/>
      <c r="JFL92" s="318"/>
      <c r="JFM92" s="318"/>
      <c r="JFN92" s="318"/>
      <c r="JFO92" s="318"/>
      <c r="JFP92" s="318"/>
      <c r="JFQ92" s="318"/>
      <c r="JFR92" s="318"/>
      <c r="JFS92" s="318"/>
      <c r="JFT92" s="318"/>
      <c r="JFU92" s="318"/>
      <c r="JFV92" s="318"/>
      <c r="JFW92" s="318"/>
      <c r="JFX92" s="318"/>
      <c r="JFY92" s="318"/>
      <c r="JFZ92" s="318"/>
      <c r="JGA92" s="318"/>
      <c r="JGB92" s="318"/>
      <c r="JGC92" s="318"/>
      <c r="JGD92" s="318"/>
      <c r="JGE92" s="318"/>
      <c r="JGF92" s="318"/>
      <c r="JGG92" s="318"/>
      <c r="JGH92" s="318"/>
      <c r="JGI92" s="318"/>
      <c r="JGJ92" s="318"/>
      <c r="JGK92" s="318"/>
      <c r="JGL92" s="318"/>
      <c r="JGM92" s="318"/>
      <c r="JGN92" s="318"/>
      <c r="JGO92" s="318"/>
      <c r="JGP92" s="318"/>
      <c r="JGQ92" s="318"/>
      <c r="JGR92" s="318"/>
      <c r="JGS92" s="318"/>
      <c r="JGT92" s="318"/>
      <c r="JGU92" s="318"/>
      <c r="JGV92" s="318"/>
      <c r="JGW92" s="318"/>
      <c r="JGX92" s="318"/>
      <c r="JGY92" s="318"/>
      <c r="JGZ92" s="318"/>
      <c r="JHA92" s="318"/>
      <c r="JHB92" s="318"/>
      <c r="JHC92" s="318"/>
      <c r="JHD92" s="318"/>
      <c r="JHE92" s="318"/>
      <c r="JHF92" s="318"/>
      <c r="JHG92" s="318"/>
      <c r="JHH92" s="318"/>
      <c r="JHI92" s="318"/>
      <c r="JHJ92" s="318"/>
      <c r="JHK92" s="318"/>
      <c r="JHL92" s="318"/>
      <c r="JHM92" s="318"/>
      <c r="JHN92" s="318"/>
      <c r="JHO92" s="318"/>
      <c r="JHP92" s="318"/>
      <c r="JHQ92" s="318"/>
      <c r="JHR92" s="318"/>
      <c r="JHS92" s="318"/>
      <c r="JHT92" s="318"/>
      <c r="JHU92" s="318"/>
      <c r="JHV92" s="318"/>
      <c r="JHW92" s="318"/>
      <c r="JHX92" s="318"/>
      <c r="JHY92" s="318"/>
      <c r="JHZ92" s="318"/>
      <c r="JIA92" s="318"/>
      <c r="JIB92" s="318"/>
      <c r="JIC92" s="318"/>
      <c r="JID92" s="318"/>
      <c r="JIE92" s="318"/>
      <c r="JIF92" s="318"/>
      <c r="JIG92" s="318"/>
      <c r="JIH92" s="318"/>
      <c r="JII92" s="318"/>
      <c r="JIJ92" s="318"/>
      <c r="JIK92" s="318"/>
      <c r="JIL92" s="318"/>
      <c r="JIM92" s="318"/>
      <c r="JIN92" s="318"/>
      <c r="JIO92" s="318"/>
      <c r="JIP92" s="318"/>
      <c r="JIQ92" s="318"/>
      <c r="JIR92" s="318"/>
      <c r="JIS92" s="318"/>
      <c r="JIT92" s="318"/>
      <c r="JIU92" s="318"/>
      <c r="JIV92" s="318"/>
      <c r="JIW92" s="318"/>
      <c r="JIX92" s="318"/>
      <c r="JIY92" s="318"/>
      <c r="JIZ92" s="318"/>
      <c r="JJA92" s="318"/>
      <c r="JJB92" s="318"/>
      <c r="JJC92" s="318"/>
      <c r="JJD92" s="318"/>
      <c r="JJE92" s="318"/>
      <c r="JJF92" s="318"/>
      <c r="JJG92" s="318"/>
      <c r="JJH92" s="318"/>
      <c r="JJI92" s="318"/>
      <c r="JJJ92" s="318"/>
      <c r="JJK92" s="318"/>
      <c r="JJL92" s="318"/>
      <c r="JJM92" s="318"/>
      <c r="JJN92" s="318"/>
      <c r="JJO92" s="318"/>
      <c r="JJP92" s="318"/>
      <c r="JJQ92" s="318"/>
      <c r="JJR92" s="318"/>
      <c r="JJS92" s="318"/>
      <c r="JJT92" s="318"/>
      <c r="JJU92" s="318"/>
      <c r="JJV92" s="318"/>
      <c r="JJW92" s="318"/>
      <c r="JJX92" s="318"/>
      <c r="JJY92" s="318"/>
      <c r="JJZ92" s="318"/>
      <c r="JKA92" s="318"/>
      <c r="JKB92" s="318"/>
      <c r="JKC92" s="318"/>
      <c r="JKD92" s="318"/>
      <c r="JKE92" s="318"/>
      <c r="JKF92" s="318"/>
      <c r="JKG92" s="318"/>
      <c r="JKH92" s="318"/>
      <c r="JKI92" s="318"/>
      <c r="JKJ92" s="318"/>
      <c r="JKK92" s="318"/>
      <c r="JKL92" s="318"/>
      <c r="JKM92" s="318"/>
      <c r="JKN92" s="318"/>
      <c r="JKO92" s="318"/>
      <c r="JKP92" s="318"/>
      <c r="JKQ92" s="318"/>
      <c r="JKR92" s="318"/>
      <c r="JKS92" s="318"/>
      <c r="JKT92" s="318"/>
      <c r="JKU92" s="318"/>
      <c r="JKV92" s="318"/>
      <c r="JKW92" s="318"/>
      <c r="JKX92" s="318"/>
      <c r="JKY92" s="318"/>
      <c r="JKZ92" s="318"/>
      <c r="JLA92" s="318"/>
      <c r="JLB92" s="318"/>
      <c r="JLC92" s="318"/>
      <c r="JLD92" s="318"/>
      <c r="JLE92" s="318"/>
      <c r="JLF92" s="318"/>
      <c r="JLG92" s="318"/>
      <c r="JLH92" s="318"/>
      <c r="JLI92" s="318"/>
      <c r="JLJ92" s="318"/>
      <c r="JLK92" s="318"/>
      <c r="JLL92" s="318"/>
      <c r="JLM92" s="318"/>
      <c r="JLN92" s="318"/>
      <c r="JLO92" s="318"/>
      <c r="JLP92" s="318"/>
      <c r="JLQ92" s="318"/>
      <c r="JLR92" s="318"/>
      <c r="JLS92" s="318"/>
      <c r="JLT92" s="318"/>
      <c r="JLU92" s="318"/>
      <c r="JLV92" s="318"/>
      <c r="JLW92" s="318"/>
      <c r="JLX92" s="318"/>
      <c r="JLY92" s="318"/>
      <c r="JLZ92" s="318"/>
      <c r="JMA92" s="318"/>
      <c r="JMB92" s="318"/>
      <c r="JMC92" s="318"/>
      <c r="JMD92" s="318"/>
      <c r="JME92" s="318"/>
      <c r="JMF92" s="318"/>
      <c r="JMG92" s="318"/>
      <c r="JMH92" s="318"/>
      <c r="JMI92" s="318"/>
      <c r="JMJ92" s="318"/>
      <c r="JMK92" s="318"/>
      <c r="JML92" s="318"/>
      <c r="JMM92" s="318"/>
      <c r="JMN92" s="318"/>
      <c r="JMO92" s="318"/>
      <c r="JMP92" s="318"/>
      <c r="JMQ92" s="318"/>
      <c r="JMR92" s="318"/>
      <c r="JMS92" s="318"/>
      <c r="JMT92" s="318"/>
      <c r="JMU92" s="318"/>
      <c r="JMV92" s="318"/>
      <c r="JMW92" s="318"/>
      <c r="JMX92" s="318"/>
      <c r="JMY92" s="318"/>
      <c r="JMZ92" s="318"/>
      <c r="JNA92" s="318"/>
      <c r="JNB92" s="318"/>
      <c r="JNC92" s="318"/>
      <c r="JND92" s="318"/>
      <c r="JNE92" s="318"/>
      <c r="JNF92" s="318"/>
      <c r="JNG92" s="318"/>
      <c r="JNH92" s="318"/>
      <c r="JNI92" s="318"/>
      <c r="JNJ92" s="318"/>
      <c r="JNK92" s="318"/>
      <c r="JNL92" s="318"/>
      <c r="JNM92" s="318"/>
      <c r="JNN92" s="318"/>
      <c r="JNO92" s="318"/>
      <c r="JNP92" s="318"/>
      <c r="JNQ92" s="318"/>
      <c r="JNR92" s="318"/>
      <c r="JNS92" s="318"/>
      <c r="JNT92" s="318"/>
      <c r="JNU92" s="318"/>
      <c r="JNV92" s="318"/>
      <c r="JNW92" s="318"/>
      <c r="JNX92" s="318"/>
      <c r="JNY92" s="318"/>
      <c r="JNZ92" s="318"/>
      <c r="JOA92" s="318"/>
      <c r="JOB92" s="318"/>
      <c r="JOC92" s="318"/>
      <c r="JOD92" s="318"/>
      <c r="JOE92" s="318"/>
      <c r="JOF92" s="318"/>
      <c r="JOG92" s="318"/>
      <c r="JOH92" s="318"/>
      <c r="JOI92" s="318"/>
      <c r="JOJ92" s="318"/>
      <c r="JOK92" s="318"/>
      <c r="JOL92" s="318"/>
      <c r="JOM92" s="318"/>
      <c r="JON92" s="318"/>
      <c r="JOO92" s="318"/>
      <c r="JOP92" s="318"/>
      <c r="JOQ92" s="318"/>
      <c r="JOR92" s="318"/>
      <c r="JOS92" s="318"/>
      <c r="JOT92" s="318"/>
      <c r="JOU92" s="318"/>
      <c r="JOV92" s="318"/>
      <c r="JOW92" s="318"/>
      <c r="JOX92" s="318"/>
      <c r="JOY92" s="318"/>
      <c r="JOZ92" s="318"/>
      <c r="JPA92" s="318"/>
      <c r="JPB92" s="318"/>
      <c r="JPC92" s="318"/>
      <c r="JPD92" s="318"/>
      <c r="JPE92" s="318"/>
      <c r="JPF92" s="318"/>
      <c r="JPG92" s="318"/>
      <c r="JPH92" s="318"/>
      <c r="JPI92" s="318"/>
      <c r="JPJ92" s="318"/>
      <c r="JPK92" s="318"/>
      <c r="JPL92" s="318"/>
      <c r="JPM92" s="318"/>
      <c r="JPN92" s="318"/>
      <c r="JPO92" s="318"/>
      <c r="JPP92" s="318"/>
      <c r="JPQ92" s="318"/>
      <c r="JPR92" s="318"/>
      <c r="JPS92" s="318"/>
      <c r="JPT92" s="318"/>
      <c r="JPU92" s="318"/>
      <c r="JPV92" s="318"/>
      <c r="JPW92" s="318"/>
      <c r="JPX92" s="318"/>
      <c r="JPY92" s="318"/>
      <c r="JPZ92" s="318"/>
      <c r="JQA92" s="318"/>
      <c r="JQB92" s="318"/>
      <c r="JQC92" s="318"/>
      <c r="JQD92" s="318"/>
      <c r="JQE92" s="318"/>
      <c r="JQF92" s="318"/>
      <c r="JQG92" s="318"/>
      <c r="JQH92" s="318"/>
      <c r="JQI92" s="318"/>
      <c r="JQJ92" s="318"/>
      <c r="JQK92" s="318"/>
      <c r="JQL92" s="318"/>
      <c r="JQM92" s="318"/>
      <c r="JQN92" s="318"/>
      <c r="JQO92" s="318"/>
      <c r="JQP92" s="318"/>
      <c r="JQQ92" s="318"/>
      <c r="JQR92" s="318"/>
      <c r="JQS92" s="318"/>
      <c r="JQT92" s="318"/>
      <c r="JQU92" s="318"/>
      <c r="JQV92" s="318"/>
      <c r="JQW92" s="318"/>
      <c r="JQX92" s="318"/>
      <c r="JQY92" s="318"/>
      <c r="JQZ92" s="318"/>
      <c r="JRA92" s="318"/>
      <c r="JRB92" s="318"/>
      <c r="JRC92" s="318"/>
      <c r="JRD92" s="318"/>
      <c r="JRE92" s="318"/>
      <c r="JRF92" s="318"/>
      <c r="JRG92" s="318"/>
      <c r="JRH92" s="318"/>
      <c r="JRI92" s="318"/>
      <c r="JRJ92" s="318"/>
      <c r="JRK92" s="318"/>
      <c r="JRL92" s="318"/>
      <c r="JRM92" s="318"/>
      <c r="JRN92" s="318"/>
      <c r="JRO92" s="318"/>
      <c r="JRP92" s="318"/>
      <c r="JRQ92" s="318"/>
      <c r="JRR92" s="318"/>
      <c r="JRS92" s="318"/>
      <c r="JRT92" s="318"/>
      <c r="JRU92" s="318"/>
      <c r="JRV92" s="318"/>
      <c r="JRW92" s="318"/>
      <c r="JRX92" s="318"/>
      <c r="JRY92" s="318"/>
      <c r="JRZ92" s="318"/>
      <c r="JSA92" s="318"/>
      <c r="JSB92" s="318"/>
      <c r="JSC92" s="318"/>
      <c r="JSD92" s="318"/>
      <c r="JSE92" s="318"/>
      <c r="JSF92" s="318"/>
      <c r="JSG92" s="318"/>
      <c r="JSH92" s="318"/>
      <c r="JSI92" s="318"/>
      <c r="JSJ92" s="318"/>
      <c r="JSK92" s="318"/>
      <c r="JSL92" s="318"/>
      <c r="JSM92" s="318"/>
      <c r="JSN92" s="318"/>
      <c r="JSO92" s="318"/>
      <c r="JSP92" s="318"/>
      <c r="JSQ92" s="318"/>
      <c r="JSR92" s="318"/>
      <c r="JSS92" s="318"/>
      <c r="JST92" s="318"/>
      <c r="JSU92" s="318"/>
      <c r="JSV92" s="318"/>
      <c r="JSW92" s="318"/>
      <c r="JSX92" s="318"/>
      <c r="JSY92" s="318"/>
      <c r="JSZ92" s="318"/>
      <c r="JTA92" s="318"/>
      <c r="JTB92" s="318"/>
      <c r="JTC92" s="318"/>
      <c r="JTD92" s="318"/>
      <c r="JTE92" s="318"/>
      <c r="JTF92" s="318"/>
      <c r="JTG92" s="318"/>
      <c r="JTH92" s="318"/>
      <c r="JTI92" s="318"/>
      <c r="JTJ92" s="318"/>
      <c r="JTK92" s="318"/>
      <c r="JTL92" s="318"/>
      <c r="JTM92" s="318"/>
      <c r="JTN92" s="318"/>
      <c r="JTO92" s="318"/>
      <c r="JTP92" s="318"/>
      <c r="JTQ92" s="318"/>
      <c r="JTR92" s="318"/>
      <c r="JTS92" s="318"/>
      <c r="JTT92" s="318"/>
      <c r="JTU92" s="318"/>
      <c r="JTV92" s="318"/>
      <c r="JTW92" s="318"/>
      <c r="JTX92" s="318"/>
      <c r="JTY92" s="318"/>
      <c r="JTZ92" s="318"/>
      <c r="JUA92" s="318"/>
      <c r="JUB92" s="318"/>
      <c r="JUC92" s="318"/>
      <c r="JUD92" s="318"/>
      <c r="JUE92" s="318"/>
      <c r="JUF92" s="318"/>
      <c r="JUG92" s="318"/>
      <c r="JUH92" s="318"/>
      <c r="JUI92" s="318"/>
      <c r="JUJ92" s="318"/>
      <c r="JUK92" s="318"/>
      <c r="JUL92" s="318"/>
      <c r="JUM92" s="318"/>
      <c r="JUN92" s="318"/>
      <c r="JUO92" s="318"/>
      <c r="JUP92" s="318"/>
      <c r="JUQ92" s="318"/>
      <c r="JUR92" s="318"/>
      <c r="JUS92" s="318"/>
      <c r="JUT92" s="318"/>
      <c r="JUU92" s="318"/>
      <c r="JUV92" s="318"/>
      <c r="JUW92" s="318"/>
      <c r="JUX92" s="318"/>
      <c r="JUY92" s="318"/>
      <c r="JUZ92" s="318"/>
      <c r="JVA92" s="318"/>
      <c r="JVB92" s="318"/>
      <c r="JVC92" s="318"/>
      <c r="JVD92" s="318"/>
      <c r="JVE92" s="318"/>
      <c r="JVF92" s="318"/>
      <c r="JVG92" s="318"/>
      <c r="JVH92" s="318"/>
      <c r="JVI92" s="318"/>
      <c r="JVJ92" s="318"/>
      <c r="JVK92" s="318"/>
      <c r="JVL92" s="318"/>
      <c r="JVM92" s="318"/>
      <c r="JVN92" s="318"/>
      <c r="JVO92" s="318"/>
      <c r="JVP92" s="318"/>
      <c r="JVQ92" s="318"/>
      <c r="JVR92" s="318"/>
      <c r="JVS92" s="318"/>
      <c r="JVT92" s="318"/>
      <c r="JVU92" s="318"/>
      <c r="JVV92" s="318"/>
      <c r="JVW92" s="318"/>
      <c r="JVX92" s="318"/>
      <c r="JVY92" s="318"/>
      <c r="JVZ92" s="318"/>
      <c r="JWA92" s="318"/>
      <c r="JWB92" s="318"/>
      <c r="JWC92" s="318"/>
      <c r="JWD92" s="318"/>
      <c r="JWE92" s="318"/>
      <c r="JWF92" s="318"/>
      <c r="JWG92" s="318"/>
      <c r="JWH92" s="318"/>
      <c r="JWI92" s="318"/>
      <c r="JWJ92" s="318"/>
      <c r="JWK92" s="318"/>
      <c r="JWL92" s="318"/>
      <c r="JWM92" s="318"/>
      <c r="JWN92" s="318"/>
      <c r="JWO92" s="318"/>
      <c r="JWP92" s="318"/>
      <c r="JWQ92" s="318"/>
      <c r="JWR92" s="318"/>
      <c r="JWS92" s="318"/>
      <c r="JWT92" s="318"/>
      <c r="JWU92" s="318"/>
      <c r="JWV92" s="318"/>
      <c r="JWW92" s="318"/>
      <c r="JWX92" s="318"/>
      <c r="JWY92" s="318"/>
      <c r="JWZ92" s="318"/>
      <c r="JXA92" s="318"/>
      <c r="JXB92" s="318"/>
      <c r="JXC92" s="318"/>
      <c r="JXD92" s="318"/>
      <c r="JXE92" s="318"/>
      <c r="JXF92" s="318"/>
      <c r="JXG92" s="318"/>
      <c r="JXH92" s="318"/>
      <c r="JXI92" s="318"/>
      <c r="JXJ92" s="318"/>
      <c r="JXK92" s="318"/>
      <c r="JXL92" s="318"/>
      <c r="JXM92" s="318"/>
      <c r="JXN92" s="318"/>
      <c r="JXO92" s="318"/>
      <c r="JXP92" s="318"/>
      <c r="JXQ92" s="318"/>
      <c r="JXR92" s="318"/>
      <c r="JXS92" s="318"/>
      <c r="JXT92" s="318"/>
      <c r="JXU92" s="318"/>
      <c r="JXV92" s="318"/>
      <c r="JXW92" s="318"/>
      <c r="JXX92" s="318"/>
      <c r="JXY92" s="318"/>
      <c r="JXZ92" s="318"/>
      <c r="JYA92" s="318"/>
      <c r="JYB92" s="318"/>
      <c r="JYC92" s="318"/>
      <c r="JYD92" s="318"/>
      <c r="JYE92" s="318"/>
      <c r="JYF92" s="318"/>
      <c r="JYG92" s="318"/>
      <c r="JYH92" s="318"/>
      <c r="JYI92" s="318"/>
      <c r="JYJ92" s="318"/>
      <c r="JYK92" s="318"/>
      <c r="JYL92" s="318"/>
      <c r="JYM92" s="318"/>
      <c r="JYN92" s="318"/>
      <c r="JYO92" s="318"/>
      <c r="JYP92" s="318"/>
      <c r="JYQ92" s="318"/>
      <c r="JYR92" s="318"/>
      <c r="JYS92" s="318"/>
      <c r="JYT92" s="318"/>
      <c r="JYU92" s="318"/>
      <c r="JYV92" s="318"/>
      <c r="JYW92" s="318"/>
      <c r="JYX92" s="318"/>
      <c r="JYY92" s="318"/>
      <c r="JYZ92" s="318"/>
      <c r="JZA92" s="318"/>
      <c r="JZB92" s="318"/>
      <c r="JZC92" s="318"/>
      <c r="JZD92" s="318"/>
      <c r="JZE92" s="318"/>
      <c r="JZF92" s="318"/>
      <c r="JZG92" s="318"/>
      <c r="JZH92" s="318"/>
      <c r="JZI92" s="318"/>
      <c r="JZJ92" s="318"/>
      <c r="JZK92" s="318"/>
      <c r="JZL92" s="318"/>
      <c r="JZM92" s="318"/>
      <c r="JZN92" s="318"/>
      <c r="JZO92" s="318"/>
      <c r="JZP92" s="318"/>
      <c r="JZQ92" s="318"/>
      <c r="JZR92" s="318"/>
      <c r="JZS92" s="318"/>
      <c r="JZT92" s="318"/>
      <c r="JZU92" s="318"/>
      <c r="JZV92" s="318"/>
      <c r="JZW92" s="318"/>
      <c r="JZX92" s="318"/>
      <c r="JZY92" s="318"/>
      <c r="JZZ92" s="318"/>
      <c r="KAA92" s="318"/>
      <c r="KAB92" s="318"/>
      <c r="KAC92" s="318"/>
      <c r="KAD92" s="318"/>
      <c r="KAE92" s="318"/>
      <c r="KAF92" s="318"/>
      <c r="KAG92" s="318"/>
      <c r="KAH92" s="318"/>
      <c r="KAI92" s="318"/>
      <c r="KAJ92" s="318"/>
      <c r="KAK92" s="318"/>
      <c r="KAL92" s="318"/>
      <c r="KAM92" s="318"/>
      <c r="KAN92" s="318"/>
      <c r="KAO92" s="318"/>
      <c r="KAP92" s="318"/>
      <c r="KAQ92" s="318"/>
      <c r="KAR92" s="318"/>
      <c r="KAS92" s="318"/>
      <c r="KAT92" s="318"/>
      <c r="KAU92" s="318"/>
      <c r="KAV92" s="318"/>
      <c r="KAW92" s="318"/>
      <c r="KAX92" s="318"/>
      <c r="KAY92" s="318"/>
      <c r="KAZ92" s="318"/>
      <c r="KBA92" s="318"/>
      <c r="KBB92" s="318"/>
      <c r="KBC92" s="318"/>
      <c r="KBD92" s="318"/>
      <c r="KBE92" s="318"/>
      <c r="KBF92" s="318"/>
      <c r="KBG92" s="318"/>
      <c r="KBH92" s="318"/>
      <c r="KBI92" s="318"/>
      <c r="KBJ92" s="318"/>
      <c r="KBK92" s="318"/>
      <c r="KBL92" s="318"/>
      <c r="KBM92" s="318"/>
      <c r="KBN92" s="318"/>
      <c r="KBO92" s="318"/>
      <c r="KBP92" s="318"/>
      <c r="KBQ92" s="318"/>
      <c r="KBR92" s="318"/>
      <c r="KBS92" s="318"/>
      <c r="KBT92" s="318"/>
      <c r="KBU92" s="318"/>
      <c r="KBV92" s="318"/>
      <c r="KBW92" s="318"/>
      <c r="KBX92" s="318"/>
      <c r="KBY92" s="318"/>
      <c r="KBZ92" s="318"/>
      <c r="KCA92" s="318"/>
      <c r="KCB92" s="318"/>
      <c r="KCC92" s="318"/>
      <c r="KCD92" s="318"/>
      <c r="KCE92" s="318"/>
      <c r="KCF92" s="318"/>
      <c r="KCG92" s="318"/>
      <c r="KCH92" s="318"/>
      <c r="KCI92" s="318"/>
      <c r="KCJ92" s="318"/>
      <c r="KCK92" s="318"/>
      <c r="KCL92" s="318"/>
      <c r="KCM92" s="318"/>
      <c r="KCN92" s="318"/>
      <c r="KCO92" s="318"/>
      <c r="KCP92" s="318"/>
      <c r="KCQ92" s="318"/>
      <c r="KCR92" s="318"/>
      <c r="KCS92" s="318"/>
      <c r="KCT92" s="318"/>
      <c r="KCU92" s="318"/>
      <c r="KCV92" s="318"/>
      <c r="KCW92" s="318"/>
      <c r="KCX92" s="318"/>
      <c r="KCY92" s="318"/>
      <c r="KCZ92" s="318"/>
      <c r="KDA92" s="318"/>
      <c r="KDB92" s="318"/>
      <c r="KDC92" s="318"/>
      <c r="KDD92" s="318"/>
      <c r="KDE92" s="318"/>
      <c r="KDF92" s="318"/>
      <c r="KDG92" s="318"/>
      <c r="KDH92" s="318"/>
      <c r="KDI92" s="318"/>
      <c r="KDJ92" s="318"/>
      <c r="KDK92" s="318"/>
      <c r="KDL92" s="318"/>
      <c r="KDM92" s="318"/>
      <c r="KDN92" s="318"/>
      <c r="KDO92" s="318"/>
      <c r="KDP92" s="318"/>
      <c r="KDQ92" s="318"/>
      <c r="KDR92" s="318"/>
      <c r="KDS92" s="318"/>
      <c r="KDT92" s="318"/>
      <c r="KDU92" s="318"/>
      <c r="KDV92" s="318"/>
      <c r="KDW92" s="318"/>
      <c r="KDX92" s="318"/>
      <c r="KDY92" s="318"/>
      <c r="KDZ92" s="318"/>
      <c r="KEA92" s="318"/>
      <c r="KEB92" s="318"/>
      <c r="KEC92" s="318"/>
      <c r="KED92" s="318"/>
      <c r="KEE92" s="318"/>
      <c r="KEF92" s="318"/>
      <c r="KEG92" s="318"/>
      <c r="KEH92" s="318"/>
      <c r="KEI92" s="318"/>
      <c r="KEJ92" s="318"/>
      <c r="KEK92" s="318"/>
      <c r="KEL92" s="318"/>
      <c r="KEM92" s="318"/>
      <c r="KEN92" s="318"/>
      <c r="KEO92" s="318"/>
      <c r="KEP92" s="318"/>
      <c r="KEQ92" s="318"/>
      <c r="KER92" s="318"/>
      <c r="KES92" s="318"/>
      <c r="KET92" s="318"/>
      <c r="KEU92" s="318"/>
      <c r="KEV92" s="318"/>
      <c r="KEW92" s="318"/>
      <c r="KEX92" s="318"/>
      <c r="KEY92" s="318"/>
      <c r="KEZ92" s="318"/>
      <c r="KFA92" s="318"/>
      <c r="KFB92" s="318"/>
      <c r="KFC92" s="318"/>
      <c r="KFD92" s="318"/>
      <c r="KFE92" s="318"/>
      <c r="KFF92" s="318"/>
      <c r="KFG92" s="318"/>
      <c r="KFH92" s="318"/>
      <c r="KFI92" s="318"/>
      <c r="KFJ92" s="318"/>
      <c r="KFK92" s="318"/>
      <c r="KFL92" s="318"/>
      <c r="KFM92" s="318"/>
      <c r="KFN92" s="318"/>
      <c r="KFO92" s="318"/>
      <c r="KFP92" s="318"/>
      <c r="KFQ92" s="318"/>
      <c r="KFR92" s="318"/>
      <c r="KFS92" s="318"/>
      <c r="KFT92" s="318"/>
      <c r="KFU92" s="318"/>
      <c r="KFV92" s="318"/>
      <c r="KFW92" s="318"/>
      <c r="KFX92" s="318"/>
      <c r="KFY92" s="318"/>
      <c r="KFZ92" s="318"/>
      <c r="KGA92" s="318"/>
      <c r="KGB92" s="318"/>
      <c r="KGC92" s="318"/>
      <c r="KGD92" s="318"/>
      <c r="KGE92" s="318"/>
      <c r="KGF92" s="318"/>
      <c r="KGG92" s="318"/>
      <c r="KGH92" s="318"/>
      <c r="KGI92" s="318"/>
      <c r="KGJ92" s="318"/>
      <c r="KGK92" s="318"/>
      <c r="KGL92" s="318"/>
      <c r="KGM92" s="318"/>
      <c r="KGN92" s="318"/>
      <c r="KGO92" s="318"/>
      <c r="KGP92" s="318"/>
      <c r="KGQ92" s="318"/>
      <c r="KGR92" s="318"/>
      <c r="KGS92" s="318"/>
      <c r="KGT92" s="318"/>
      <c r="KGU92" s="318"/>
      <c r="KGV92" s="318"/>
      <c r="KGW92" s="318"/>
      <c r="KGX92" s="318"/>
      <c r="KGY92" s="318"/>
      <c r="KGZ92" s="318"/>
      <c r="KHA92" s="318"/>
      <c r="KHB92" s="318"/>
      <c r="KHC92" s="318"/>
      <c r="KHD92" s="318"/>
      <c r="KHE92" s="318"/>
      <c r="KHF92" s="318"/>
      <c r="KHG92" s="318"/>
      <c r="KHH92" s="318"/>
      <c r="KHI92" s="318"/>
      <c r="KHJ92" s="318"/>
      <c r="KHK92" s="318"/>
      <c r="KHL92" s="318"/>
      <c r="KHM92" s="318"/>
      <c r="KHN92" s="318"/>
      <c r="KHO92" s="318"/>
      <c r="KHP92" s="318"/>
      <c r="KHQ92" s="318"/>
      <c r="KHR92" s="318"/>
      <c r="KHS92" s="318"/>
      <c r="KHT92" s="318"/>
      <c r="KHU92" s="318"/>
      <c r="KHV92" s="318"/>
      <c r="KHW92" s="318"/>
      <c r="KHX92" s="318"/>
      <c r="KHY92" s="318"/>
      <c r="KHZ92" s="318"/>
      <c r="KIA92" s="318"/>
      <c r="KIB92" s="318"/>
      <c r="KIC92" s="318"/>
      <c r="KID92" s="318"/>
      <c r="KIE92" s="318"/>
      <c r="KIF92" s="318"/>
      <c r="KIG92" s="318"/>
      <c r="KIH92" s="318"/>
      <c r="KII92" s="318"/>
      <c r="KIJ92" s="318"/>
      <c r="KIK92" s="318"/>
      <c r="KIL92" s="318"/>
      <c r="KIM92" s="318"/>
      <c r="KIN92" s="318"/>
      <c r="KIO92" s="318"/>
      <c r="KIP92" s="318"/>
      <c r="KIQ92" s="318"/>
      <c r="KIR92" s="318"/>
      <c r="KIS92" s="318"/>
      <c r="KIT92" s="318"/>
      <c r="KIU92" s="318"/>
      <c r="KIV92" s="318"/>
      <c r="KIW92" s="318"/>
      <c r="KIX92" s="318"/>
      <c r="KIY92" s="318"/>
      <c r="KIZ92" s="318"/>
      <c r="KJA92" s="318"/>
      <c r="KJB92" s="318"/>
      <c r="KJC92" s="318"/>
      <c r="KJD92" s="318"/>
      <c r="KJE92" s="318"/>
      <c r="KJF92" s="318"/>
      <c r="KJG92" s="318"/>
      <c r="KJH92" s="318"/>
      <c r="KJI92" s="318"/>
      <c r="KJJ92" s="318"/>
      <c r="KJK92" s="318"/>
      <c r="KJL92" s="318"/>
      <c r="KJM92" s="318"/>
      <c r="KJN92" s="318"/>
      <c r="KJO92" s="318"/>
      <c r="KJP92" s="318"/>
      <c r="KJQ92" s="318"/>
      <c r="KJR92" s="318"/>
      <c r="KJS92" s="318"/>
      <c r="KJT92" s="318"/>
      <c r="KJU92" s="318"/>
      <c r="KJV92" s="318"/>
      <c r="KJW92" s="318"/>
      <c r="KJX92" s="318"/>
      <c r="KJY92" s="318"/>
      <c r="KJZ92" s="318"/>
      <c r="KKA92" s="318"/>
      <c r="KKB92" s="318"/>
      <c r="KKC92" s="318"/>
      <c r="KKD92" s="318"/>
      <c r="KKE92" s="318"/>
      <c r="KKF92" s="318"/>
      <c r="KKG92" s="318"/>
      <c r="KKH92" s="318"/>
      <c r="KKI92" s="318"/>
      <c r="KKJ92" s="318"/>
      <c r="KKK92" s="318"/>
      <c r="KKL92" s="318"/>
      <c r="KKM92" s="318"/>
      <c r="KKN92" s="318"/>
      <c r="KKO92" s="318"/>
      <c r="KKP92" s="318"/>
      <c r="KKQ92" s="318"/>
      <c r="KKR92" s="318"/>
      <c r="KKS92" s="318"/>
      <c r="KKT92" s="318"/>
      <c r="KKU92" s="318"/>
      <c r="KKV92" s="318"/>
      <c r="KKW92" s="318"/>
      <c r="KKX92" s="318"/>
      <c r="KKY92" s="318"/>
      <c r="KKZ92" s="318"/>
      <c r="KLA92" s="318"/>
      <c r="KLB92" s="318"/>
      <c r="KLC92" s="318"/>
      <c r="KLD92" s="318"/>
      <c r="KLE92" s="318"/>
      <c r="KLF92" s="318"/>
      <c r="KLG92" s="318"/>
      <c r="KLH92" s="318"/>
      <c r="KLI92" s="318"/>
      <c r="KLJ92" s="318"/>
      <c r="KLK92" s="318"/>
      <c r="KLL92" s="318"/>
      <c r="KLM92" s="318"/>
      <c r="KLN92" s="318"/>
      <c r="KLO92" s="318"/>
      <c r="KLP92" s="318"/>
      <c r="KLQ92" s="318"/>
      <c r="KLR92" s="318"/>
      <c r="KLS92" s="318"/>
      <c r="KLT92" s="318"/>
      <c r="KLU92" s="318"/>
      <c r="KLV92" s="318"/>
      <c r="KLW92" s="318"/>
      <c r="KLX92" s="318"/>
      <c r="KLY92" s="318"/>
      <c r="KLZ92" s="318"/>
      <c r="KMA92" s="318"/>
      <c r="KMB92" s="318"/>
      <c r="KMC92" s="318"/>
      <c r="KMD92" s="318"/>
      <c r="KME92" s="318"/>
      <c r="KMF92" s="318"/>
      <c r="KMG92" s="318"/>
      <c r="KMH92" s="318"/>
      <c r="KMI92" s="318"/>
      <c r="KMJ92" s="318"/>
      <c r="KMK92" s="318"/>
      <c r="KML92" s="318"/>
      <c r="KMM92" s="318"/>
      <c r="KMN92" s="318"/>
      <c r="KMO92" s="318"/>
      <c r="KMP92" s="318"/>
      <c r="KMQ92" s="318"/>
      <c r="KMR92" s="318"/>
      <c r="KMS92" s="318"/>
      <c r="KMT92" s="318"/>
      <c r="KMU92" s="318"/>
      <c r="KMV92" s="318"/>
      <c r="KMW92" s="318"/>
      <c r="KMX92" s="318"/>
      <c r="KMY92" s="318"/>
      <c r="KMZ92" s="318"/>
      <c r="KNA92" s="318"/>
      <c r="KNB92" s="318"/>
      <c r="KNC92" s="318"/>
      <c r="KND92" s="318"/>
      <c r="KNE92" s="318"/>
      <c r="KNF92" s="318"/>
      <c r="KNG92" s="318"/>
      <c r="KNH92" s="318"/>
      <c r="KNI92" s="318"/>
      <c r="KNJ92" s="318"/>
      <c r="KNK92" s="318"/>
      <c r="KNL92" s="318"/>
      <c r="KNM92" s="318"/>
      <c r="KNN92" s="318"/>
      <c r="KNO92" s="318"/>
      <c r="KNP92" s="318"/>
      <c r="KNQ92" s="318"/>
      <c r="KNR92" s="318"/>
      <c r="KNS92" s="318"/>
      <c r="KNT92" s="318"/>
      <c r="KNU92" s="318"/>
      <c r="KNV92" s="318"/>
      <c r="KNW92" s="318"/>
      <c r="KNX92" s="318"/>
      <c r="KNY92" s="318"/>
      <c r="KNZ92" s="318"/>
      <c r="KOA92" s="318"/>
      <c r="KOB92" s="318"/>
      <c r="KOC92" s="318"/>
      <c r="KOD92" s="318"/>
      <c r="KOE92" s="318"/>
      <c r="KOF92" s="318"/>
      <c r="KOG92" s="318"/>
      <c r="KOH92" s="318"/>
      <c r="KOI92" s="318"/>
      <c r="KOJ92" s="318"/>
      <c r="KOK92" s="318"/>
      <c r="KOL92" s="318"/>
      <c r="KOM92" s="318"/>
      <c r="KON92" s="318"/>
      <c r="KOO92" s="318"/>
      <c r="KOP92" s="318"/>
      <c r="KOQ92" s="318"/>
      <c r="KOR92" s="318"/>
      <c r="KOS92" s="318"/>
      <c r="KOT92" s="318"/>
      <c r="KOU92" s="318"/>
      <c r="KOV92" s="318"/>
      <c r="KOW92" s="318"/>
      <c r="KOX92" s="318"/>
      <c r="KOY92" s="318"/>
      <c r="KOZ92" s="318"/>
      <c r="KPA92" s="318"/>
      <c r="KPB92" s="318"/>
      <c r="KPC92" s="318"/>
      <c r="KPD92" s="318"/>
      <c r="KPE92" s="318"/>
      <c r="KPF92" s="318"/>
      <c r="KPG92" s="318"/>
      <c r="KPH92" s="318"/>
      <c r="KPI92" s="318"/>
      <c r="KPJ92" s="318"/>
      <c r="KPK92" s="318"/>
      <c r="KPL92" s="318"/>
      <c r="KPM92" s="318"/>
      <c r="KPN92" s="318"/>
      <c r="KPO92" s="318"/>
      <c r="KPP92" s="318"/>
      <c r="KPQ92" s="318"/>
      <c r="KPR92" s="318"/>
      <c r="KPS92" s="318"/>
      <c r="KPT92" s="318"/>
      <c r="KPU92" s="318"/>
      <c r="KPV92" s="318"/>
      <c r="KPW92" s="318"/>
      <c r="KPX92" s="318"/>
      <c r="KPY92" s="318"/>
      <c r="KPZ92" s="318"/>
      <c r="KQA92" s="318"/>
      <c r="KQB92" s="318"/>
      <c r="KQC92" s="318"/>
      <c r="KQD92" s="318"/>
      <c r="KQE92" s="318"/>
      <c r="KQF92" s="318"/>
      <c r="KQG92" s="318"/>
      <c r="KQH92" s="318"/>
      <c r="KQI92" s="318"/>
      <c r="KQJ92" s="318"/>
      <c r="KQK92" s="318"/>
      <c r="KQL92" s="318"/>
      <c r="KQM92" s="318"/>
      <c r="KQN92" s="318"/>
      <c r="KQO92" s="318"/>
      <c r="KQP92" s="318"/>
      <c r="KQQ92" s="318"/>
      <c r="KQR92" s="318"/>
      <c r="KQS92" s="318"/>
      <c r="KQT92" s="318"/>
      <c r="KQU92" s="318"/>
      <c r="KQV92" s="318"/>
      <c r="KQW92" s="318"/>
      <c r="KQX92" s="318"/>
      <c r="KQY92" s="318"/>
      <c r="KQZ92" s="318"/>
      <c r="KRA92" s="318"/>
      <c r="KRB92" s="318"/>
      <c r="KRC92" s="318"/>
      <c r="KRD92" s="318"/>
      <c r="KRE92" s="318"/>
      <c r="KRF92" s="318"/>
      <c r="KRG92" s="318"/>
      <c r="KRH92" s="318"/>
      <c r="KRI92" s="318"/>
      <c r="KRJ92" s="318"/>
      <c r="KRK92" s="318"/>
      <c r="KRL92" s="318"/>
      <c r="KRM92" s="318"/>
      <c r="KRN92" s="318"/>
      <c r="KRO92" s="318"/>
      <c r="KRP92" s="318"/>
      <c r="KRQ92" s="318"/>
      <c r="KRR92" s="318"/>
      <c r="KRS92" s="318"/>
      <c r="KRT92" s="318"/>
      <c r="KRU92" s="318"/>
      <c r="KRV92" s="318"/>
      <c r="KRW92" s="318"/>
      <c r="KRX92" s="318"/>
      <c r="KRY92" s="318"/>
      <c r="KRZ92" s="318"/>
      <c r="KSA92" s="318"/>
      <c r="KSB92" s="318"/>
      <c r="KSC92" s="318"/>
      <c r="KSD92" s="318"/>
      <c r="KSE92" s="318"/>
      <c r="KSF92" s="318"/>
      <c r="KSG92" s="318"/>
      <c r="KSH92" s="318"/>
      <c r="KSI92" s="318"/>
      <c r="KSJ92" s="318"/>
      <c r="KSK92" s="318"/>
      <c r="KSL92" s="318"/>
      <c r="KSM92" s="318"/>
      <c r="KSN92" s="318"/>
      <c r="KSO92" s="318"/>
      <c r="KSP92" s="318"/>
      <c r="KSQ92" s="318"/>
      <c r="KSR92" s="318"/>
      <c r="KSS92" s="318"/>
      <c r="KST92" s="318"/>
      <c r="KSU92" s="318"/>
      <c r="KSV92" s="318"/>
      <c r="KSW92" s="318"/>
      <c r="KSX92" s="318"/>
      <c r="KSY92" s="318"/>
      <c r="KSZ92" s="318"/>
      <c r="KTA92" s="318"/>
      <c r="KTB92" s="318"/>
      <c r="KTC92" s="318"/>
      <c r="KTD92" s="318"/>
      <c r="KTE92" s="318"/>
      <c r="KTF92" s="318"/>
      <c r="KTG92" s="318"/>
      <c r="KTH92" s="318"/>
      <c r="KTI92" s="318"/>
      <c r="KTJ92" s="318"/>
      <c r="KTK92" s="318"/>
      <c r="KTL92" s="318"/>
      <c r="KTM92" s="318"/>
      <c r="KTN92" s="318"/>
      <c r="KTO92" s="318"/>
      <c r="KTP92" s="318"/>
      <c r="KTQ92" s="318"/>
      <c r="KTR92" s="318"/>
      <c r="KTS92" s="318"/>
      <c r="KTT92" s="318"/>
      <c r="KTU92" s="318"/>
      <c r="KTV92" s="318"/>
      <c r="KTW92" s="318"/>
      <c r="KTX92" s="318"/>
      <c r="KTY92" s="318"/>
      <c r="KTZ92" s="318"/>
      <c r="KUA92" s="318"/>
      <c r="KUB92" s="318"/>
      <c r="KUC92" s="318"/>
      <c r="KUD92" s="318"/>
      <c r="KUE92" s="318"/>
      <c r="KUF92" s="318"/>
      <c r="KUG92" s="318"/>
      <c r="KUH92" s="318"/>
      <c r="KUI92" s="318"/>
      <c r="KUJ92" s="318"/>
      <c r="KUK92" s="318"/>
      <c r="KUL92" s="318"/>
      <c r="KUM92" s="318"/>
      <c r="KUN92" s="318"/>
      <c r="KUO92" s="318"/>
      <c r="KUP92" s="318"/>
      <c r="KUQ92" s="318"/>
      <c r="KUR92" s="318"/>
      <c r="KUS92" s="318"/>
      <c r="KUT92" s="318"/>
      <c r="KUU92" s="318"/>
      <c r="KUV92" s="318"/>
      <c r="KUW92" s="318"/>
      <c r="KUX92" s="318"/>
      <c r="KUY92" s="318"/>
      <c r="KUZ92" s="318"/>
      <c r="KVA92" s="318"/>
      <c r="KVB92" s="318"/>
      <c r="KVC92" s="318"/>
      <c r="KVD92" s="318"/>
      <c r="KVE92" s="318"/>
      <c r="KVF92" s="318"/>
      <c r="KVG92" s="318"/>
      <c r="KVH92" s="318"/>
      <c r="KVI92" s="318"/>
      <c r="KVJ92" s="318"/>
      <c r="KVK92" s="318"/>
      <c r="KVL92" s="318"/>
      <c r="KVM92" s="318"/>
      <c r="KVN92" s="318"/>
      <c r="KVO92" s="318"/>
      <c r="KVP92" s="318"/>
      <c r="KVQ92" s="318"/>
      <c r="KVR92" s="318"/>
      <c r="KVS92" s="318"/>
      <c r="KVT92" s="318"/>
      <c r="KVU92" s="318"/>
      <c r="KVV92" s="318"/>
      <c r="KVW92" s="318"/>
      <c r="KVX92" s="318"/>
      <c r="KVY92" s="318"/>
      <c r="KVZ92" s="318"/>
      <c r="KWA92" s="318"/>
      <c r="KWB92" s="318"/>
      <c r="KWC92" s="318"/>
      <c r="KWD92" s="318"/>
      <c r="KWE92" s="318"/>
      <c r="KWF92" s="318"/>
      <c r="KWG92" s="318"/>
      <c r="KWH92" s="318"/>
      <c r="KWI92" s="318"/>
      <c r="KWJ92" s="318"/>
      <c r="KWK92" s="318"/>
      <c r="KWL92" s="318"/>
      <c r="KWM92" s="318"/>
      <c r="KWN92" s="318"/>
      <c r="KWO92" s="318"/>
      <c r="KWP92" s="318"/>
      <c r="KWQ92" s="318"/>
      <c r="KWR92" s="318"/>
      <c r="KWS92" s="318"/>
      <c r="KWT92" s="318"/>
      <c r="KWU92" s="318"/>
      <c r="KWV92" s="318"/>
      <c r="KWW92" s="318"/>
      <c r="KWX92" s="318"/>
      <c r="KWY92" s="318"/>
      <c r="KWZ92" s="318"/>
      <c r="KXA92" s="318"/>
      <c r="KXB92" s="318"/>
      <c r="KXC92" s="318"/>
      <c r="KXD92" s="318"/>
      <c r="KXE92" s="318"/>
      <c r="KXF92" s="318"/>
      <c r="KXG92" s="318"/>
      <c r="KXH92" s="318"/>
      <c r="KXI92" s="318"/>
      <c r="KXJ92" s="318"/>
      <c r="KXK92" s="318"/>
      <c r="KXL92" s="318"/>
      <c r="KXM92" s="318"/>
      <c r="KXN92" s="318"/>
      <c r="KXO92" s="318"/>
      <c r="KXP92" s="318"/>
      <c r="KXQ92" s="318"/>
      <c r="KXR92" s="318"/>
      <c r="KXS92" s="318"/>
      <c r="KXT92" s="318"/>
      <c r="KXU92" s="318"/>
      <c r="KXV92" s="318"/>
      <c r="KXW92" s="318"/>
      <c r="KXX92" s="318"/>
      <c r="KXY92" s="318"/>
      <c r="KXZ92" s="318"/>
      <c r="KYA92" s="318"/>
      <c r="KYB92" s="318"/>
      <c r="KYC92" s="318"/>
      <c r="KYD92" s="318"/>
      <c r="KYE92" s="318"/>
      <c r="KYF92" s="318"/>
      <c r="KYG92" s="318"/>
      <c r="KYH92" s="318"/>
      <c r="KYI92" s="318"/>
      <c r="KYJ92" s="318"/>
      <c r="KYK92" s="318"/>
      <c r="KYL92" s="318"/>
      <c r="KYM92" s="318"/>
      <c r="KYN92" s="318"/>
      <c r="KYO92" s="318"/>
      <c r="KYP92" s="318"/>
      <c r="KYQ92" s="318"/>
      <c r="KYR92" s="318"/>
      <c r="KYS92" s="318"/>
      <c r="KYT92" s="318"/>
      <c r="KYU92" s="318"/>
      <c r="KYV92" s="318"/>
      <c r="KYW92" s="318"/>
      <c r="KYX92" s="318"/>
      <c r="KYY92" s="318"/>
      <c r="KYZ92" s="318"/>
      <c r="KZA92" s="318"/>
      <c r="KZB92" s="318"/>
      <c r="KZC92" s="318"/>
      <c r="KZD92" s="318"/>
      <c r="KZE92" s="318"/>
      <c r="KZF92" s="318"/>
      <c r="KZG92" s="318"/>
      <c r="KZH92" s="318"/>
      <c r="KZI92" s="318"/>
      <c r="KZJ92" s="318"/>
      <c r="KZK92" s="318"/>
      <c r="KZL92" s="318"/>
      <c r="KZM92" s="318"/>
      <c r="KZN92" s="318"/>
      <c r="KZO92" s="318"/>
      <c r="KZP92" s="318"/>
      <c r="KZQ92" s="318"/>
      <c r="KZR92" s="318"/>
      <c r="KZS92" s="318"/>
      <c r="KZT92" s="318"/>
      <c r="KZU92" s="318"/>
      <c r="KZV92" s="318"/>
      <c r="KZW92" s="318"/>
      <c r="KZX92" s="318"/>
      <c r="KZY92" s="318"/>
      <c r="KZZ92" s="318"/>
      <c r="LAA92" s="318"/>
      <c r="LAB92" s="318"/>
      <c r="LAC92" s="318"/>
      <c r="LAD92" s="318"/>
      <c r="LAE92" s="318"/>
      <c r="LAF92" s="318"/>
      <c r="LAG92" s="318"/>
      <c r="LAH92" s="318"/>
      <c r="LAI92" s="318"/>
      <c r="LAJ92" s="318"/>
      <c r="LAK92" s="318"/>
      <c r="LAL92" s="318"/>
      <c r="LAM92" s="318"/>
      <c r="LAN92" s="318"/>
      <c r="LAO92" s="318"/>
      <c r="LAP92" s="318"/>
      <c r="LAQ92" s="318"/>
      <c r="LAR92" s="318"/>
      <c r="LAS92" s="318"/>
      <c r="LAT92" s="318"/>
      <c r="LAU92" s="318"/>
      <c r="LAV92" s="318"/>
      <c r="LAW92" s="318"/>
      <c r="LAX92" s="318"/>
      <c r="LAY92" s="318"/>
      <c r="LAZ92" s="318"/>
      <c r="LBA92" s="318"/>
      <c r="LBB92" s="318"/>
      <c r="LBC92" s="318"/>
      <c r="LBD92" s="318"/>
      <c r="LBE92" s="318"/>
      <c r="LBF92" s="318"/>
      <c r="LBG92" s="318"/>
      <c r="LBH92" s="318"/>
      <c r="LBI92" s="318"/>
      <c r="LBJ92" s="318"/>
      <c r="LBK92" s="318"/>
      <c r="LBL92" s="318"/>
      <c r="LBM92" s="318"/>
      <c r="LBN92" s="318"/>
      <c r="LBO92" s="318"/>
      <c r="LBP92" s="318"/>
      <c r="LBQ92" s="318"/>
      <c r="LBR92" s="318"/>
      <c r="LBS92" s="318"/>
      <c r="LBT92" s="318"/>
      <c r="LBU92" s="318"/>
      <c r="LBV92" s="318"/>
      <c r="LBW92" s="318"/>
      <c r="LBX92" s="318"/>
      <c r="LBY92" s="318"/>
      <c r="LBZ92" s="318"/>
      <c r="LCA92" s="318"/>
      <c r="LCB92" s="318"/>
      <c r="LCC92" s="318"/>
      <c r="LCD92" s="318"/>
      <c r="LCE92" s="318"/>
      <c r="LCF92" s="318"/>
      <c r="LCG92" s="318"/>
      <c r="LCH92" s="318"/>
      <c r="LCI92" s="318"/>
      <c r="LCJ92" s="318"/>
      <c r="LCK92" s="318"/>
      <c r="LCL92" s="318"/>
      <c r="LCM92" s="318"/>
      <c r="LCN92" s="318"/>
      <c r="LCO92" s="318"/>
      <c r="LCP92" s="318"/>
      <c r="LCQ92" s="318"/>
      <c r="LCR92" s="318"/>
      <c r="LCS92" s="318"/>
      <c r="LCT92" s="318"/>
      <c r="LCU92" s="318"/>
      <c r="LCV92" s="318"/>
      <c r="LCW92" s="318"/>
      <c r="LCX92" s="318"/>
      <c r="LCY92" s="318"/>
      <c r="LCZ92" s="318"/>
      <c r="LDA92" s="318"/>
      <c r="LDB92" s="318"/>
      <c r="LDC92" s="318"/>
      <c r="LDD92" s="318"/>
      <c r="LDE92" s="318"/>
      <c r="LDF92" s="318"/>
      <c r="LDG92" s="318"/>
      <c r="LDH92" s="318"/>
      <c r="LDI92" s="318"/>
      <c r="LDJ92" s="318"/>
      <c r="LDK92" s="318"/>
      <c r="LDL92" s="318"/>
      <c r="LDM92" s="318"/>
      <c r="LDN92" s="318"/>
      <c r="LDO92" s="318"/>
      <c r="LDP92" s="318"/>
      <c r="LDQ92" s="318"/>
      <c r="LDR92" s="318"/>
      <c r="LDS92" s="318"/>
      <c r="LDT92" s="318"/>
      <c r="LDU92" s="318"/>
      <c r="LDV92" s="318"/>
      <c r="LDW92" s="318"/>
      <c r="LDX92" s="318"/>
      <c r="LDY92" s="318"/>
      <c r="LDZ92" s="318"/>
      <c r="LEA92" s="318"/>
      <c r="LEB92" s="318"/>
      <c r="LEC92" s="318"/>
      <c r="LED92" s="318"/>
      <c r="LEE92" s="318"/>
      <c r="LEF92" s="318"/>
      <c r="LEG92" s="318"/>
      <c r="LEH92" s="318"/>
      <c r="LEI92" s="318"/>
      <c r="LEJ92" s="318"/>
      <c r="LEK92" s="318"/>
      <c r="LEL92" s="318"/>
      <c r="LEM92" s="318"/>
      <c r="LEN92" s="318"/>
      <c r="LEO92" s="318"/>
      <c r="LEP92" s="318"/>
      <c r="LEQ92" s="318"/>
      <c r="LER92" s="318"/>
      <c r="LES92" s="318"/>
      <c r="LET92" s="318"/>
      <c r="LEU92" s="318"/>
      <c r="LEV92" s="318"/>
      <c r="LEW92" s="318"/>
      <c r="LEX92" s="318"/>
      <c r="LEY92" s="318"/>
      <c r="LEZ92" s="318"/>
      <c r="LFA92" s="318"/>
      <c r="LFB92" s="318"/>
      <c r="LFC92" s="318"/>
      <c r="LFD92" s="318"/>
      <c r="LFE92" s="318"/>
      <c r="LFF92" s="318"/>
      <c r="LFG92" s="318"/>
      <c r="LFH92" s="318"/>
      <c r="LFI92" s="318"/>
      <c r="LFJ92" s="318"/>
      <c r="LFK92" s="318"/>
      <c r="LFL92" s="318"/>
      <c r="LFM92" s="318"/>
      <c r="LFN92" s="318"/>
      <c r="LFO92" s="318"/>
      <c r="LFP92" s="318"/>
      <c r="LFQ92" s="318"/>
      <c r="LFR92" s="318"/>
      <c r="LFS92" s="318"/>
      <c r="LFT92" s="318"/>
      <c r="LFU92" s="318"/>
      <c r="LFV92" s="318"/>
      <c r="LFW92" s="318"/>
      <c r="LFX92" s="318"/>
      <c r="LFY92" s="318"/>
      <c r="LFZ92" s="318"/>
      <c r="LGA92" s="318"/>
      <c r="LGB92" s="318"/>
      <c r="LGC92" s="318"/>
      <c r="LGD92" s="318"/>
      <c r="LGE92" s="318"/>
      <c r="LGF92" s="318"/>
      <c r="LGG92" s="318"/>
      <c r="LGH92" s="318"/>
      <c r="LGI92" s="318"/>
      <c r="LGJ92" s="318"/>
      <c r="LGK92" s="318"/>
      <c r="LGL92" s="318"/>
      <c r="LGM92" s="318"/>
      <c r="LGN92" s="318"/>
      <c r="LGO92" s="318"/>
      <c r="LGP92" s="318"/>
      <c r="LGQ92" s="318"/>
      <c r="LGR92" s="318"/>
      <c r="LGS92" s="318"/>
      <c r="LGT92" s="318"/>
      <c r="LGU92" s="318"/>
      <c r="LGV92" s="318"/>
      <c r="LGW92" s="318"/>
      <c r="LGX92" s="318"/>
      <c r="LGY92" s="318"/>
      <c r="LGZ92" s="318"/>
      <c r="LHA92" s="318"/>
      <c r="LHB92" s="318"/>
      <c r="LHC92" s="318"/>
      <c r="LHD92" s="318"/>
      <c r="LHE92" s="318"/>
      <c r="LHF92" s="318"/>
      <c r="LHG92" s="318"/>
      <c r="LHH92" s="318"/>
      <c r="LHI92" s="318"/>
      <c r="LHJ92" s="318"/>
      <c r="LHK92" s="318"/>
      <c r="LHL92" s="318"/>
      <c r="LHM92" s="318"/>
      <c r="LHN92" s="318"/>
      <c r="LHO92" s="318"/>
      <c r="LHP92" s="318"/>
      <c r="LHQ92" s="318"/>
      <c r="LHR92" s="318"/>
      <c r="LHS92" s="318"/>
      <c r="LHT92" s="318"/>
      <c r="LHU92" s="318"/>
      <c r="LHV92" s="318"/>
      <c r="LHW92" s="318"/>
      <c r="LHX92" s="318"/>
      <c r="LHY92" s="318"/>
      <c r="LHZ92" s="318"/>
      <c r="LIA92" s="318"/>
      <c r="LIB92" s="318"/>
      <c r="LIC92" s="318"/>
      <c r="LID92" s="318"/>
      <c r="LIE92" s="318"/>
      <c r="LIF92" s="318"/>
      <c r="LIG92" s="318"/>
      <c r="LIH92" s="318"/>
      <c r="LII92" s="318"/>
      <c r="LIJ92" s="318"/>
      <c r="LIK92" s="318"/>
      <c r="LIL92" s="318"/>
      <c r="LIM92" s="318"/>
      <c r="LIN92" s="318"/>
      <c r="LIO92" s="318"/>
      <c r="LIP92" s="318"/>
      <c r="LIQ92" s="318"/>
      <c r="LIR92" s="318"/>
      <c r="LIS92" s="318"/>
      <c r="LIT92" s="318"/>
      <c r="LIU92" s="318"/>
      <c r="LIV92" s="318"/>
      <c r="LIW92" s="318"/>
      <c r="LIX92" s="318"/>
      <c r="LIY92" s="318"/>
      <c r="LIZ92" s="318"/>
      <c r="LJA92" s="318"/>
      <c r="LJB92" s="318"/>
      <c r="LJC92" s="318"/>
      <c r="LJD92" s="318"/>
      <c r="LJE92" s="318"/>
      <c r="LJF92" s="318"/>
      <c r="LJG92" s="318"/>
      <c r="LJH92" s="318"/>
      <c r="LJI92" s="318"/>
      <c r="LJJ92" s="318"/>
      <c r="LJK92" s="318"/>
      <c r="LJL92" s="318"/>
      <c r="LJM92" s="318"/>
      <c r="LJN92" s="318"/>
      <c r="LJO92" s="318"/>
      <c r="LJP92" s="318"/>
      <c r="LJQ92" s="318"/>
      <c r="LJR92" s="318"/>
      <c r="LJS92" s="318"/>
      <c r="LJT92" s="318"/>
      <c r="LJU92" s="318"/>
      <c r="LJV92" s="318"/>
      <c r="LJW92" s="318"/>
      <c r="LJX92" s="318"/>
      <c r="LJY92" s="318"/>
      <c r="LJZ92" s="318"/>
      <c r="LKA92" s="318"/>
      <c r="LKB92" s="318"/>
      <c r="LKC92" s="318"/>
      <c r="LKD92" s="318"/>
      <c r="LKE92" s="318"/>
      <c r="LKF92" s="318"/>
      <c r="LKG92" s="318"/>
      <c r="LKH92" s="318"/>
      <c r="LKI92" s="318"/>
      <c r="LKJ92" s="318"/>
      <c r="LKK92" s="318"/>
      <c r="LKL92" s="318"/>
      <c r="LKM92" s="318"/>
      <c r="LKN92" s="318"/>
      <c r="LKO92" s="318"/>
      <c r="LKP92" s="318"/>
      <c r="LKQ92" s="318"/>
      <c r="LKR92" s="318"/>
      <c r="LKS92" s="318"/>
      <c r="LKT92" s="318"/>
      <c r="LKU92" s="318"/>
      <c r="LKV92" s="318"/>
      <c r="LKW92" s="318"/>
      <c r="LKX92" s="318"/>
      <c r="LKY92" s="318"/>
      <c r="LKZ92" s="318"/>
      <c r="LLA92" s="318"/>
      <c r="LLB92" s="318"/>
      <c r="LLC92" s="318"/>
      <c r="LLD92" s="318"/>
      <c r="LLE92" s="318"/>
      <c r="LLF92" s="318"/>
      <c r="LLG92" s="318"/>
      <c r="LLH92" s="318"/>
      <c r="LLI92" s="318"/>
      <c r="LLJ92" s="318"/>
      <c r="LLK92" s="318"/>
      <c r="LLL92" s="318"/>
      <c r="LLM92" s="318"/>
      <c r="LLN92" s="318"/>
      <c r="LLO92" s="318"/>
      <c r="LLP92" s="318"/>
      <c r="LLQ92" s="318"/>
      <c r="LLR92" s="318"/>
      <c r="LLS92" s="318"/>
      <c r="LLT92" s="318"/>
      <c r="LLU92" s="318"/>
      <c r="LLV92" s="318"/>
      <c r="LLW92" s="318"/>
      <c r="LLX92" s="318"/>
      <c r="LLY92" s="318"/>
      <c r="LLZ92" s="318"/>
      <c r="LMA92" s="318"/>
      <c r="LMB92" s="318"/>
      <c r="LMC92" s="318"/>
      <c r="LMD92" s="318"/>
      <c r="LME92" s="318"/>
      <c r="LMF92" s="318"/>
      <c r="LMG92" s="318"/>
      <c r="LMH92" s="318"/>
      <c r="LMI92" s="318"/>
      <c r="LMJ92" s="318"/>
      <c r="LMK92" s="318"/>
      <c r="LML92" s="318"/>
      <c r="LMM92" s="318"/>
      <c r="LMN92" s="318"/>
      <c r="LMO92" s="318"/>
      <c r="LMP92" s="318"/>
      <c r="LMQ92" s="318"/>
      <c r="LMR92" s="318"/>
      <c r="LMS92" s="318"/>
      <c r="LMT92" s="318"/>
      <c r="LMU92" s="318"/>
      <c r="LMV92" s="318"/>
      <c r="LMW92" s="318"/>
      <c r="LMX92" s="318"/>
      <c r="LMY92" s="318"/>
      <c r="LMZ92" s="318"/>
      <c r="LNA92" s="318"/>
      <c r="LNB92" s="318"/>
      <c r="LNC92" s="318"/>
      <c r="LND92" s="318"/>
      <c r="LNE92" s="318"/>
      <c r="LNF92" s="318"/>
      <c r="LNG92" s="318"/>
      <c r="LNH92" s="318"/>
      <c r="LNI92" s="318"/>
      <c r="LNJ92" s="318"/>
      <c r="LNK92" s="318"/>
      <c r="LNL92" s="318"/>
      <c r="LNM92" s="318"/>
      <c r="LNN92" s="318"/>
      <c r="LNO92" s="318"/>
      <c r="LNP92" s="318"/>
      <c r="LNQ92" s="318"/>
      <c r="LNR92" s="318"/>
      <c r="LNS92" s="318"/>
      <c r="LNT92" s="318"/>
      <c r="LNU92" s="318"/>
      <c r="LNV92" s="318"/>
      <c r="LNW92" s="318"/>
      <c r="LNX92" s="318"/>
      <c r="LNY92" s="318"/>
      <c r="LNZ92" s="318"/>
      <c r="LOA92" s="318"/>
      <c r="LOB92" s="318"/>
      <c r="LOC92" s="318"/>
      <c r="LOD92" s="318"/>
      <c r="LOE92" s="318"/>
      <c r="LOF92" s="318"/>
      <c r="LOG92" s="318"/>
      <c r="LOH92" s="318"/>
      <c r="LOI92" s="318"/>
      <c r="LOJ92" s="318"/>
      <c r="LOK92" s="318"/>
      <c r="LOL92" s="318"/>
      <c r="LOM92" s="318"/>
      <c r="LON92" s="318"/>
      <c r="LOO92" s="318"/>
      <c r="LOP92" s="318"/>
      <c r="LOQ92" s="318"/>
      <c r="LOR92" s="318"/>
      <c r="LOS92" s="318"/>
      <c r="LOT92" s="318"/>
      <c r="LOU92" s="318"/>
      <c r="LOV92" s="318"/>
      <c r="LOW92" s="318"/>
      <c r="LOX92" s="318"/>
      <c r="LOY92" s="318"/>
      <c r="LOZ92" s="318"/>
      <c r="LPA92" s="318"/>
      <c r="LPB92" s="318"/>
      <c r="LPC92" s="318"/>
      <c r="LPD92" s="318"/>
      <c r="LPE92" s="318"/>
      <c r="LPF92" s="318"/>
      <c r="LPG92" s="318"/>
      <c r="LPH92" s="318"/>
      <c r="LPI92" s="318"/>
      <c r="LPJ92" s="318"/>
      <c r="LPK92" s="318"/>
      <c r="LPL92" s="318"/>
      <c r="LPM92" s="318"/>
      <c r="LPN92" s="318"/>
      <c r="LPO92" s="318"/>
      <c r="LPP92" s="318"/>
      <c r="LPQ92" s="318"/>
      <c r="LPR92" s="318"/>
      <c r="LPS92" s="318"/>
      <c r="LPT92" s="318"/>
      <c r="LPU92" s="318"/>
      <c r="LPV92" s="318"/>
      <c r="LPW92" s="318"/>
      <c r="LPX92" s="318"/>
      <c r="LPY92" s="318"/>
      <c r="LPZ92" s="318"/>
      <c r="LQA92" s="318"/>
      <c r="LQB92" s="318"/>
      <c r="LQC92" s="318"/>
      <c r="LQD92" s="318"/>
      <c r="LQE92" s="318"/>
      <c r="LQF92" s="318"/>
      <c r="LQG92" s="318"/>
      <c r="LQH92" s="318"/>
      <c r="LQI92" s="318"/>
      <c r="LQJ92" s="318"/>
      <c r="LQK92" s="318"/>
      <c r="LQL92" s="318"/>
      <c r="LQM92" s="318"/>
      <c r="LQN92" s="318"/>
      <c r="LQO92" s="318"/>
      <c r="LQP92" s="318"/>
      <c r="LQQ92" s="318"/>
      <c r="LQR92" s="318"/>
      <c r="LQS92" s="318"/>
      <c r="LQT92" s="318"/>
      <c r="LQU92" s="318"/>
      <c r="LQV92" s="318"/>
      <c r="LQW92" s="318"/>
      <c r="LQX92" s="318"/>
      <c r="LQY92" s="318"/>
      <c r="LQZ92" s="318"/>
      <c r="LRA92" s="318"/>
      <c r="LRB92" s="318"/>
      <c r="LRC92" s="318"/>
      <c r="LRD92" s="318"/>
      <c r="LRE92" s="318"/>
      <c r="LRF92" s="318"/>
      <c r="LRG92" s="318"/>
      <c r="LRH92" s="318"/>
      <c r="LRI92" s="318"/>
      <c r="LRJ92" s="318"/>
      <c r="LRK92" s="318"/>
      <c r="LRL92" s="318"/>
      <c r="LRM92" s="318"/>
      <c r="LRN92" s="318"/>
      <c r="LRO92" s="318"/>
      <c r="LRP92" s="318"/>
      <c r="LRQ92" s="318"/>
      <c r="LRR92" s="318"/>
      <c r="LRS92" s="318"/>
      <c r="LRT92" s="318"/>
      <c r="LRU92" s="318"/>
      <c r="LRV92" s="318"/>
      <c r="LRW92" s="318"/>
      <c r="LRX92" s="318"/>
      <c r="LRY92" s="318"/>
      <c r="LRZ92" s="318"/>
      <c r="LSA92" s="318"/>
      <c r="LSB92" s="318"/>
      <c r="LSC92" s="318"/>
      <c r="LSD92" s="318"/>
      <c r="LSE92" s="318"/>
      <c r="LSF92" s="318"/>
      <c r="LSG92" s="318"/>
      <c r="LSH92" s="318"/>
      <c r="LSI92" s="318"/>
      <c r="LSJ92" s="318"/>
      <c r="LSK92" s="318"/>
      <c r="LSL92" s="318"/>
      <c r="LSM92" s="318"/>
      <c r="LSN92" s="318"/>
      <c r="LSO92" s="318"/>
      <c r="LSP92" s="318"/>
      <c r="LSQ92" s="318"/>
      <c r="LSR92" s="318"/>
      <c r="LSS92" s="318"/>
      <c r="LST92" s="318"/>
      <c r="LSU92" s="318"/>
      <c r="LSV92" s="318"/>
      <c r="LSW92" s="318"/>
      <c r="LSX92" s="318"/>
      <c r="LSY92" s="318"/>
      <c r="LSZ92" s="318"/>
      <c r="LTA92" s="318"/>
      <c r="LTB92" s="318"/>
      <c r="LTC92" s="318"/>
      <c r="LTD92" s="318"/>
      <c r="LTE92" s="318"/>
      <c r="LTF92" s="318"/>
      <c r="LTG92" s="318"/>
      <c r="LTH92" s="318"/>
      <c r="LTI92" s="318"/>
      <c r="LTJ92" s="318"/>
      <c r="LTK92" s="318"/>
      <c r="LTL92" s="318"/>
      <c r="LTM92" s="318"/>
      <c r="LTN92" s="318"/>
      <c r="LTO92" s="318"/>
      <c r="LTP92" s="318"/>
      <c r="LTQ92" s="318"/>
      <c r="LTR92" s="318"/>
      <c r="LTS92" s="318"/>
      <c r="LTT92" s="318"/>
      <c r="LTU92" s="318"/>
      <c r="LTV92" s="318"/>
      <c r="LTW92" s="318"/>
      <c r="LTX92" s="318"/>
      <c r="LTY92" s="318"/>
      <c r="LTZ92" s="318"/>
      <c r="LUA92" s="318"/>
      <c r="LUB92" s="318"/>
      <c r="LUC92" s="318"/>
      <c r="LUD92" s="318"/>
      <c r="LUE92" s="318"/>
      <c r="LUF92" s="318"/>
      <c r="LUG92" s="318"/>
      <c r="LUH92" s="318"/>
      <c r="LUI92" s="318"/>
      <c r="LUJ92" s="318"/>
      <c r="LUK92" s="318"/>
      <c r="LUL92" s="318"/>
      <c r="LUM92" s="318"/>
      <c r="LUN92" s="318"/>
      <c r="LUO92" s="318"/>
      <c r="LUP92" s="318"/>
      <c r="LUQ92" s="318"/>
      <c r="LUR92" s="318"/>
      <c r="LUS92" s="318"/>
      <c r="LUT92" s="318"/>
      <c r="LUU92" s="318"/>
      <c r="LUV92" s="318"/>
      <c r="LUW92" s="318"/>
      <c r="LUX92" s="318"/>
      <c r="LUY92" s="318"/>
      <c r="LUZ92" s="318"/>
      <c r="LVA92" s="318"/>
      <c r="LVB92" s="318"/>
      <c r="LVC92" s="318"/>
      <c r="LVD92" s="318"/>
      <c r="LVE92" s="318"/>
      <c r="LVF92" s="318"/>
      <c r="LVG92" s="318"/>
      <c r="LVH92" s="318"/>
      <c r="LVI92" s="318"/>
      <c r="LVJ92" s="318"/>
      <c r="LVK92" s="318"/>
      <c r="LVL92" s="318"/>
      <c r="LVM92" s="318"/>
      <c r="LVN92" s="318"/>
      <c r="LVO92" s="318"/>
      <c r="LVP92" s="318"/>
      <c r="LVQ92" s="318"/>
      <c r="LVR92" s="318"/>
      <c r="LVS92" s="318"/>
      <c r="LVT92" s="318"/>
      <c r="LVU92" s="318"/>
      <c r="LVV92" s="318"/>
      <c r="LVW92" s="318"/>
      <c r="LVX92" s="318"/>
      <c r="LVY92" s="318"/>
      <c r="LVZ92" s="318"/>
      <c r="LWA92" s="318"/>
      <c r="LWB92" s="318"/>
      <c r="LWC92" s="318"/>
      <c r="LWD92" s="318"/>
      <c r="LWE92" s="318"/>
      <c r="LWF92" s="318"/>
      <c r="LWG92" s="318"/>
      <c r="LWH92" s="318"/>
      <c r="LWI92" s="318"/>
      <c r="LWJ92" s="318"/>
      <c r="LWK92" s="318"/>
      <c r="LWL92" s="318"/>
      <c r="LWM92" s="318"/>
      <c r="LWN92" s="318"/>
      <c r="LWO92" s="318"/>
      <c r="LWP92" s="318"/>
      <c r="LWQ92" s="318"/>
      <c r="LWR92" s="318"/>
      <c r="LWS92" s="318"/>
      <c r="LWT92" s="318"/>
      <c r="LWU92" s="318"/>
      <c r="LWV92" s="318"/>
      <c r="LWW92" s="318"/>
      <c r="LWX92" s="318"/>
      <c r="LWY92" s="318"/>
      <c r="LWZ92" s="318"/>
      <c r="LXA92" s="318"/>
      <c r="LXB92" s="318"/>
      <c r="LXC92" s="318"/>
      <c r="LXD92" s="318"/>
      <c r="LXE92" s="318"/>
      <c r="LXF92" s="318"/>
      <c r="LXG92" s="318"/>
      <c r="LXH92" s="318"/>
      <c r="LXI92" s="318"/>
      <c r="LXJ92" s="318"/>
      <c r="LXK92" s="318"/>
      <c r="LXL92" s="318"/>
      <c r="LXM92" s="318"/>
      <c r="LXN92" s="318"/>
      <c r="LXO92" s="318"/>
      <c r="LXP92" s="318"/>
      <c r="LXQ92" s="318"/>
      <c r="LXR92" s="318"/>
      <c r="LXS92" s="318"/>
      <c r="LXT92" s="318"/>
      <c r="LXU92" s="318"/>
      <c r="LXV92" s="318"/>
      <c r="LXW92" s="318"/>
      <c r="LXX92" s="318"/>
      <c r="LXY92" s="318"/>
      <c r="LXZ92" s="318"/>
      <c r="LYA92" s="318"/>
      <c r="LYB92" s="318"/>
      <c r="LYC92" s="318"/>
      <c r="LYD92" s="318"/>
      <c r="LYE92" s="318"/>
      <c r="LYF92" s="318"/>
      <c r="LYG92" s="318"/>
      <c r="LYH92" s="318"/>
      <c r="LYI92" s="318"/>
      <c r="LYJ92" s="318"/>
      <c r="LYK92" s="318"/>
      <c r="LYL92" s="318"/>
      <c r="LYM92" s="318"/>
      <c r="LYN92" s="318"/>
      <c r="LYO92" s="318"/>
      <c r="LYP92" s="318"/>
      <c r="LYQ92" s="318"/>
      <c r="LYR92" s="318"/>
      <c r="LYS92" s="318"/>
      <c r="LYT92" s="318"/>
      <c r="LYU92" s="318"/>
      <c r="LYV92" s="318"/>
      <c r="LYW92" s="318"/>
      <c r="LYX92" s="318"/>
      <c r="LYY92" s="318"/>
      <c r="LYZ92" s="318"/>
      <c r="LZA92" s="318"/>
      <c r="LZB92" s="318"/>
      <c r="LZC92" s="318"/>
      <c r="LZD92" s="318"/>
      <c r="LZE92" s="318"/>
      <c r="LZF92" s="318"/>
      <c r="LZG92" s="318"/>
      <c r="LZH92" s="318"/>
      <c r="LZI92" s="318"/>
      <c r="LZJ92" s="318"/>
      <c r="LZK92" s="318"/>
      <c r="LZL92" s="318"/>
      <c r="LZM92" s="318"/>
      <c r="LZN92" s="318"/>
      <c r="LZO92" s="318"/>
      <c r="LZP92" s="318"/>
      <c r="LZQ92" s="318"/>
      <c r="LZR92" s="318"/>
      <c r="LZS92" s="318"/>
      <c r="LZT92" s="318"/>
      <c r="LZU92" s="318"/>
      <c r="LZV92" s="318"/>
      <c r="LZW92" s="318"/>
      <c r="LZX92" s="318"/>
      <c r="LZY92" s="318"/>
      <c r="LZZ92" s="318"/>
      <c r="MAA92" s="318"/>
      <c r="MAB92" s="318"/>
      <c r="MAC92" s="318"/>
      <c r="MAD92" s="318"/>
      <c r="MAE92" s="318"/>
      <c r="MAF92" s="318"/>
      <c r="MAG92" s="318"/>
      <c r="MAH92" s="318"/>
      <c r="MAI92" s="318"/>
      <c r="MAJ92" s="318"/>
      <c r="MAK92" s="318"/>
      <c r="MAL92" s="318"/>
      <c r="MAM92" s="318"/>
      <c r="MAN92" s="318"/>
      <c r="MAO92" s="318"/>
      <c r="MAP92" s="318"/>
      <c r="MAQ92" s="318"/>
      <c r="MAR92" s="318"/>
      <c r="MAS92" s="318"/>
      <c r="MAT92" s="318"/>
      <c r="MAU92" s="318"/>
      <c r="MAV92" s="318"/>
      <c r="MAW92" s="318"/>
      <c r="MAX92" s="318"/>
      <c r="MAY92" s="318"/>
      <c r="MAZ92" s="318"/>
      <c r="MBA92" s="318"/>
      <c r="MBB92" s="318"/>
      <c r="MBC92" s="318"/>
      <c r="MBD92" s="318"/>
      <c r="MBE92" s="318"/>
      <c r="MBF92" s="318"/>
      <c r="MBG92" s="318"/>
      <c r="MBH92" s="318"/>
      <c r="MBI92" s="318"/>
      <c r="MBJ92" s="318"/>
      <c r="MBK92" s="318"/>
      <c r="MBL92" s="318"/>
      <c r="MBM92" s="318"/>
      <c r="MBN92" s="318"/>
      <c r="MBO92" s="318"/>
      <c r="MBP92" s="318"/>
      <c r="MBQ92" s="318"/>
      <c r="MBR92" s="318"/>
      <c r="MBS92" s="318"/>
      <c r="MBT92" s="318"/>
      <c r="MBU92" s="318"/>
      <c r="MBV92" s="318"/>
      <c r="MBW92" s="318"/>
      <c r="MBX92" s="318"/>
      <c r="MBY92" s="318"/>
      <c r="MBZ92" s="318"/>
      <c r="MCA92" s="318"/>
      <c r="MCB92" s="318"/>
      <c r="MCC92" s="318"/>
      <c r="MCD92" s="318"/>
      <c r="MCE92" s="318"/>
      <c r="MCF92" s="318"/>
      <c r="MCG92" s="318"/>
      <c r="MCH92" s="318"/>
      <c r="MCI92" s="318"/>
      <c r="MCJ92" s="318"/>
      <c r="MCK92" s="318"/>
      <c r="MCL92" s="318"/>
      <c r="MCM92" s="318"/>
      <c r="MCN92" s="318"/>
      <c r="MCO92" s="318"/>
      <c r="MCP92" s="318"/>
      <c r="MCQ92" s="318"/>
      <c r="MCR92" s="318"/>
      <c r="MCS92" s="318"/>
      <c r="MCT92" s="318"/>
      <c r="MCU92" s="318"/>
      <c r="MCV92" s="318"/>
      <c r="MCW92" s="318"/>
      <c r="MCX92" s="318"/>
      <c r="MCY92" s="318"/>
      <c r="MCZ92" s="318"/>
      <c r="MDA92" s="318"/>
      <c r="MDB92" s="318"/>
      <c r="MDC92" s="318"/>
      <c r="MDD92" s="318"/>
      <c r="MDE92" s="318"/>
      <c r="MDF92" s="318"/>
      <c r="MDG92" s="318"/>
      <c r="MDH92" s="318"/>
      <c r="MDI92" s="318"/>
      <c r="MDJ92" s="318"/>
      <c r="MDK92" s="318"/>
      <c r="MDL92" s="318"/>
      <c r="MDM92" s="318"/>
      <c r="MDN92" s="318"/>
      <c r="MDO92" s="318"/>
      <c r="MDP92" s="318"/>
      <c r="MDQ92" s="318"/>
      <c r="MDR92" s="318"/>
      <c r="MDS92" s="318"/>
      <c r="MDT92" s="318"/>
      <c r="MDU92" s="318"/>
      <c r="MDV92" s="318"/>
      <c r="MDW92" s="318"/>
      <c r="MDX92" s="318"/>
      <c r="MDY92" s="318"/>
      <c r="MDZ92" s="318"/>
      <c r="MEA92" s="318"/>
      <c r="MEB92" s="318"/>
      <c r="MEC92" s="318"/>
      <c r="MED92" s="318"/>
      <c r="MEE92" s="318"/>
      <c r="MEF92" s="318"/>
      <c r="MEG92" s="318"/>
      <c r="MEH92" s="318"/>
      <c r="MEI92" s="318"/>
      <c r="MEJ92" s="318"/>
      <c r="MEK92" s="318"/>
      <c r="MEL92" s="318"/>
      <c r="MEM92" s="318"/>
      <c r="MEN92" s="318"/>
      <c r="MEO92" s="318"/>
      <c r="MEP92" s="318"/>
      <c r="MEQ92" s="318"/>
      <c r="MER92" s="318"/>
      <c r="MES92" s="318"/>
      <c r="MET92" s="318"/>
      <c r="MEU92" s="318"/>
      <c r="MEV92" s="318"/>
      <c r="MEW92" s="318"/>
      <c r="MEX92" s="318"/>
      <c r="MEY92" s="318"/>
      <c r="MEZ92" s="318"/>
      <c r="MFA92" s="318"/>
      <c r="MFB92" s="318"/>
      <c r="MFC92" s="318"/>
      <c r="MFD92" s="318"/>
      <c r="MFE92" s="318"/>
      <c r="MFF92" s="318"/>
      <c r="MFG92" s="318"/>
      <c r="MFH92" s="318"/>
      <c r="MFI92" s="318"/>
      <c r="MFJ92" s="318"/>
      <c r="MFK92" s="318"/>
      <c r="MFL92" s="318"/>
      <c r="MFM92" s="318"/>
      <c r="MFN92" s="318"/>
      <c r="MFO92" s="318"/>
      <c r="MFP92" s="318"/>
      <c r="MFQ92" s="318"/>
      <c r="MFR92" s="318"/>
      <c r="MFS92" s="318"/>
      <c r="MFT92" s="318"/>
      <c r="MFU92" s="318"/>
      <c r="MFV92" s="318"/>
      <c r="MFW92" s="318"/>
      <c r="MFX92" s="318"/>
      <c r="MFY92" s="318"/>
      <c r="MFZ92" s="318"/>
      <c r="MGA92" s="318"/>
      <c r="MGB92" s="318"/>
      <c r="MGC92" s="318"/>
      <c r="MGD92" s="318"/>
      <c r="MGE92" s="318"/>
      <c r="MGF92" s="318"/>
      <c r="MGG92" s="318"/>
      <c r="MGH92" s="318"/>
      <c r="MGI92" s="318"/>
      <c r="MGJ92" s="318"/>
      <c r="MGK92" s="318"/>
      <c r="MGL92" s="318"/>
      <c r="MGM92" s="318"/>
      <c r="MGN92" s="318"/>
      <c r="MGO92" s="318"/>
      <c r="MGP92" s="318"/>
      <c r="MGQ92" s="318"/>
      <c r="MGR92" s="318"/>
      <c r="MGS92" s="318"/>
      <c r="MGT92" s="318"/>
      <c r="MGU92" s="318"/>
      <c r="MGV92" s="318"/>
      <c r="MGW92" s="318"/>
      <c r="MGX92" s="318"/>
      <c r="MGY92" s="318"/>
      <c r="MGZ92" s="318"/>
      <c r="MHA92" s="318"/>
      <c r="MHB92" s="318"/>
      <c r="MHC92" s="318"/>
      <c r="MHD92" s="318"/>
      <c r="MHE92" s="318"/>
      <c r="MHF92" s="318"/>
      <c r="MHG92" s="318"/>
      <c r="MHH92" s="318"/>
      <c r="MHI92" s="318"/>
      <c r="MHJ92" s="318"/>
      <c r="MHK92" s="318"/>
      <c r="MHL92" s="318"/>
      <c r="MHM92" s="318"/>
      <c r="MHN92" s="318"/>
      <c r="MHO92" s="318"/>
      <c r="MHP92" s="318"/>
      <c r="MHQ92" s="318"/>
      <c r="MHR92" s="318"/>
      <c r="MHS92" s="318"/>
      <c r="MHT92" s="318"/>
      <c r="MHU92" s="318"/>
      <c r="MHV92" s="318"/>
      <c r="MHW92" s="318"/>
      <c r="MHX92" s="318"/>
      <c r="MHY92" s="318"/>
      <c r="MHZ92" s="318"/>
      <c r="MIA92" s="318"/>
      <c r="MIB92" s="318"/>
      <c r="MIC92" s="318"/>
      <c r="MID92" s="318"/>
      <c r="MIE92" s="318"/>
      <c r="MIF92" s="318"/>
      <c r="MIG92" s="318"/>
      <c r="MIH92" s="318"/>
      <c r="MII92" s="318"/>
      <c r="MIJ92" s="318"/>
      <c r="MIK92" s="318"/>
      <c r="MIL92" s="318"/>
      <c r="MIM92" s="318"/>
      <c r="MIN92" s="318"/>
      <c r="MIO92" s="318"/>
      <c r="MIP92" s="318"/>
      <c r="MIQ92" s="318"/>
      <c r="MIR92" s="318"/>
      <c r="MIS92" s="318"/>
      <c r="MIT92" s="318"/>
      <c r="MIU92" s="318"/>
      <c r="MIV92" s="318"/>
      <c r="MIW92" s="318"/>
      <c r="MIX92" s="318"/>
      <c r="MIY92" s="318"/>
      <c r="MIZ92" s="318"/>
      <c r="MJA92" s="318"/>
      <c r="MJB92" s="318"/>
      <c r="MJC92" s="318"/>
      <c r="MJD92" s="318"/>
      <c r="MJE92" s="318"/>
      <c r="MJF92" s="318"/>
      <c r="MJG92" s="318"/>
      <c r="MJH92" s="318"/>
      <c r="MJI92" s="318"/>
      <c r="MJJ92" s="318"/>
      <c r="MJK92" s="318"/>
      <c r="MJL92" s="318"/>
      <c r="MJM92" s="318"/>
      <c r="MJN92" s="318"/>
      <c r="MJO92" s="318"/>
      <c r="MJP92" s="318"/>
      <c r="MJQ92" s="318"/>
      <c r="MJR92" s="318"/>
      <c r="MJS92" s="318"/>
      <c r="MJT92" s="318"/>
      <c r="MJU92" s="318"/>
      <c r="MJV92" s="318"/>
      <c r="MJW92" s="318"/>
      <c r="MJX92" s="318"/>
      <c r="MJY92" s="318"/>
      <c r="MJZ92" s="318"/>
      <c r="MKA92" s="318"/>
      <c r="MKB92" s="318"/>
      <c r="MKC92" s="318"/>
      <c r="MKD92" s="318"/>
      <c r="MKE92" s="318"/>
      <c r="MKF92" s="318"/>
      <c r="MKG92" s="318"/>
      <c r="MKH92" s="318"/>
      <c r="MKI92" s="318"/>
      <c r="MKJ92" s="318"/>
      <c r="MKK92" s="318"/>
      <c r="MKL92" s="318"/>
      <c r="MKM92" s="318"/>
      <c r="MKN92" s="318"/>
      <c r="MKO92" s="318"/>
      <c r="MKP92" s="318"/>
      <c r="MKQ92" s="318"/>
      <c r="MKR92" s="318"/>
      <c r="MKS92" s="318"/>
      <c r="MKT92" s="318"/>
      <c r="MKU92" s="318"/>
      <c r="MKV92" s="318"/>
      <c r="MKW92" s="318"/>
      <c r="MKX92" s="318"/>
      <c r="MKY92" s="318"/>
      <c r="MKZ92" s="318"/>
      <c r="MLA92" s="318"/>
      <c r="MLB92" s="318"/>
      <c r="MLC92" s="318"/>
      <c r="MLD92" s="318"/>
      <c r="MLE92" s="318"/>
      <c r="MLF92" s="318"/>
      <c r="MLG92" s="318"/>
      <c r="MLH92" s="318"/>
      <c r="MLI92" s="318"/>
      <c r="MLJ92" s="318"/>
      <c r="MLK92" s="318"/>
      <c r="MLL92" s="318"/>
      <c r="MLM92" s="318"/>
      <c r="MLN92" s="318"/>
      <c r="MLO92" s="318"/>
      <c r="MLP92" s="318"/>
      <c r="MLQ92" s="318"/>
      <c r="MLR92" s="318"/>
      <c r="MLS92" s="318"/>
      <c r="MLT92" s="318"/>
      <c r="MLU92" s="318"/>
      <c r="MLV92" s="318"/>
      <c r="MLW92" s="318"/>
      <c r="MLX92" s="318"/>
      <c r="MLY92" s="318"/>
      <c r="MLZ92" s="318"/>
      <c r="MMA92" s="318"/>
      <c r="MMB92" s="318"/>
      <c r="MMC92" s="318"/>
      <c r="MMD92" s="318"/>
      <c r="MME92" s="318"/>
      <c r="MMF92" s="318"/>
      <c r="MMG92" s="318"/>
      <c r="MMH92" s="318"/>
      <c r="MMI92" s="318"/>
      <c r="MMJ92" s="318"/>
      <c r="MMK92" s="318"/>
      <c r="MML92" s="318"/>
      <c r="MMM92" s="318"/>
      <c r="MMN92" s="318"/>
      <c r="MMO92" s="318"/>
      <c r="MMP92" s="318"/>
      <c r="MMQ92" s="318"/>
      <c r="MMR92" s="318"/>
      <c r="MMS92" s="318"/>
      <c r="MMT92" s="318"/>
      <c r="MMU92" s="318"/>
      <c r="MMV92" s="318"/>
      <c r="MMW92" s="318"/>
      <c r="MMX92" s="318"/>
      <c r="MMY92" s="318"/>
      <c r="MMZ92" s="318"/>
      <c r="MNA92" s="318"/>
      <c r="MNB92" s="318"/>
      <c r="MNC92" s="318"/>
      <c r="MND92" s="318"/>
      <c r="MNE92" s="318"/>
      <c r="MNF92" s="318"/>
      <c r="MNG92" s="318"/>
      <c r="MNH92" s="318"/>
      <c r="MNI92" s="318"/>
      <c r="MNJ92" s="318"/>
      <c r="MNK92" s="318"/>
      <c r="MNL92" s="318"/>
      <c r="MNM92" s="318"/>
      <c r="MNN92" s="318"/>
      <c r="MNO92" s="318"/>
      <c r="MNP92" s="318"/>
      <c r="MNQ92" s="318"/>
      <c r="MNR92" s="318"/>
      <c r="MNS92" s="318"/>
      <c r="MNT92" s="318"/>
      <c r="MNU92" s="318"/>
      <c r="MNV92" s="318"/>
      <c r="MNW92" s="318"/>
      <c r="MNX92" s="318"/>
      <c r="MNY92" s="318"/>
      <c r="MNZ92" s="318"/>
      <c r="MOA92" s="318"/>
      <c r="MOB92" s="318"/>
      <c r="MOC92" s="318"/>
      <c r="MOD92" s="318"/>
      <c r="MOE92" s="318"/>
      <c r="MOF92" s="318"/>
      <c r="MOG92" s="318"/>
      <c r="MOH92" s="318"/>
      <c r="MOI92" s="318"/>
      <c r="MOJ92" s="318"/>
      <c r="MOK92" s="318"/>
      <c r="MOL92" s="318"/>
      <c r="MOM92" s="318"/>
      <c r="MON92" s="318"/>
      <c r="MOO92" s="318"/>
      <c r="MOP92" s="318"/>
      <c r="MOQ92" s="318"/>
      <c r="MOR92" s="318"/>
      <c r="MOS92" s="318"/>
      <c r="MOT92" s="318"/>
      <c r="MOU92" s="318"/>
      <c r="MOV92" s="318"/>
      <c r="MOW92" s="318"/>
      <c r="MOX92" s="318"/>
      <c r="MOY92" s="318"/>
      <c r="MOZ92" s="318"/>
      <c r="MPA92" s="318"/>
      <c r="MPB92" s="318"/>
      <c r="MPC92" s="318"/>
      <c r="MPD92" s="318"/>
      <c r="MPE92" s="318"/>
      <c r="MPF92" s="318"/>
      <c r="MPG92" s="318"/>
      <c r="MPH92" s="318"/>
      <c r="MPI92" s="318"/>
      <c r="MPJ92" s="318"/>
      <c r="MPK92" s="318"/>
      <c r="MPL92" s="318"/>
      <c r="MPM92" s="318"/>
      <c r="MPN92" s="318"/>
      <c r="MPO92" s="318"/>
      <c r="MPP92" s="318"/>
      <c r="MPQ92" s="318"/>
      <c r="MPR92" s="318"/>
      <c r="MPS92" s="318"/>
      <c r="MPT92" s="318"/>
      <c r="MPU92" s="318"/>
      <c r="MPV92" s="318"/>
      <c r="MPW92" s="318"/>
      <c r="MPX92" s="318"/>
      <c r="MPY92" s="318"/>
      <c r="MPZ92" s="318"/>
      <c r="MQA92" s="318"/>
      <c r="MQB92" s="318"/>
      <c r="MQC92" s="318"/>
      <c r="MQD92" s="318"/>
      <c r="MQE92" s="318"/>
      <c r="MQF92" s="318"/>
      <c r="MQG92" s="318"/>
      <c r="MQH92" s="318"/>
      <c r="MQI92" s="318"/>
      <c r="MQJ92" s="318"/>
      <c r="MQK92" s="318"/>
      <c r="MQL92" s="318"/>
      <c r="MQM92" s="318"/>
      <c r="MQN92" s="318"/>
      <c r="MQO92" s="318"/>
      <c r="MQP92" s="318"/>
      <c r="MQQ92" s="318"/>
      <c r="MQR92" s="318"/>
      <c r="MQS92" s="318"/>
      <c r="MQT92" s="318"/>
      <c r="MQU92" s="318"/>
      <c r="MQV92" s="318"/>
      <c r="MQW92" s="318"/>
      <c r="MQX92" s="318"/>
      <c r="MQY92" s="318"/>
      <c r="MQZ92" s="318"/>
      <c r="MRA92" s="318"/>
      <c r="MRB92" s="318"/>
      <c r="MRC92" s="318"/>
      <c r="MRD92" s="318"/>
      <c r="MRE92" s="318"/>
      <c r="MRF92" s="318"/>
      <c r="MRG92" s="318"/>
      <c r="MRH92" s="318"/>
      <c r="MRI92" s="318"/>
      <c r="MRJ92" s="318"/>
      <c r="MRK92" s="318"/>
      <c r="MRL92" s="318"/>
      <c r="MRM92" s="318"/>
      <c r="MRN92" s="318"/>
      <c r="MRO92" s="318"/>
      <c r="MRP92" s="318"/>
      <c r="MRQ92" s="318"/>
      <c r="MRR92" s="318"/>
      <c r="MRS92" s="318"/>
      <c r="MRT92" s="318"/>
      <c r="MRU92" s="318"/>
      <c r="MRV92" s="318"/>
      <c r="MRW92" s="318"/>
      <c r="MRX92" s="318"/>
      <c r="MRY92" s="318"/>
      <c r="MRZ92" s="318"/>
      <c r="MSA92" s="318"/>
      <c r="MSB92" s="318"/>
      <c r="MSC92" s="318"/>
      <c r="MSD92" s="318"/>
      <c r="MSE92" s="318"/>
      <c r="MSF92" s="318"/>
      <c r="MSG92" s="318"/>
      <c r="MSH92" s="318"/>
      <c r="MSI92" s="318"/>
      <c r="MSJ92" s="318"/>
      <c r="MSK92" s="318"/>
      <c r="MSL92" s="318"/>
      <c r="MSM92" s="318"/>
      <c r="MSN92" s="318"/>
      <c r="MSO92" s="318"/>
      <c r="MSP92" s="318"/>
      <c r="MSQ92" s="318"/>
      <c r="MSR92" s="318"/>
      <c r="MSS92" s="318"/>
      <c r="MST92" s="318"/>
      <c r="MSU92" s="318"/>
      <c r="MSV92" s="318"/>
      <c r="MSW92" s="318"/>
      <c r="MSX92" s="318"/>
      <c r="MSY92" s="318"/>
      <c r="MSZ92" s="318"/>
      <c r="MTA92" s="318"/>
      <c r="MTB92" s="318"/>
      <c r="MTC92" s="318"/>
      <c r="MTD92" s="318"/>
      <c r="MTE92" s="318"/>
      <c r="MTF92" s="318"/>
      <c r="MTG92" s="318"/>
      <c r="MTH92" s="318"/>
      <c r="MTI92" s="318"/>
      <c r="MTJ92" s="318"/>
      <c r="MTK92" s="318"/>
      <c r="MTL92" s="318"/>
      <c r="MTM92" s="318"/>
      <c r="MTN92" s="318"/>
      <c r="MTO92" s="318"/>
      <c r="MTP92" s="318"/>
      <c r="MTQ92" s="318"/>
      <c r="MTR92" s="318"/>
      <c r="MTS92" s="318"/>
      <c r="MTT92" s="318"/>
      <c r="MTU92" s="318"/>
      <c r="MTV92" s="318"/>
      <c r="MTW92" s="318"/>
      <c r="MTX92" s="318"/>
      <c r="MTY92" s="318"/>
      <c r="MTZ92" s="318"/>
      <c r="MUA92" s="318"/>
      <c r="MUB92" s="318"/>
      <c r="MUC92" s="318"/>
      <c r="MUD92" s="318"/>
      <c r="MUE92" s="318"/>
      <c r="MUF92" s="318"/>
      <c r="MUG92" s="318"/>
      <c r="MUH92" s="318"/>
      <c r="MUI92" s="318"/>
      <c r="MUJ92" s="318"/>
      <c r="MUK92" s="318"/>
      <c r="MUL92" s="318"/>
      <c r="MUM92" s="318"/>
      <c r="MUN92" s="318"/>
      <c r="MUO92" s="318"/>
      <c r="MUP92" s="318"/>
      <c r="MUQ92" s="318"/>
      <c r="MUR92" s="318"/>
      <c r="MUS92" s="318"/>
      <c r="MUT92" s="318"/>
      <c r="MUU92" s="318"/>
      <c r="MUV92" s="318"/>
      <c r="MUW92" s="318"/>
      <c r="MUX92" s="318"/>
      <c r="MUY92" s="318"/>
      <c r="MUZ92" s="318"/>
      <c r="MVA92" s="318"/>
      <c r="MVB92" s="318"/>
      <c r="MVC92" s="318"/>
      <c r="MVD92" s="318"/>
      <c r="MVE92" s="318"/>
      <c r="MVF92" s="318"/>
      <c r="MVG92" s="318"/>
      <c r="MVH92" s="318"/>
      <c r="MVI92" s="318"/>
      <c r="MVJ92" s="318"/>
      <c r="MVK92" s="318"/>
      <c r="MVL92" s="318"/>
      <c r="MVM92" s="318"/>
      <c r="MVN92" s="318"/>
      <c r="MVO92" s="318"/>
      <c r="MVP92" s="318"/>
      <c r="MVQ92" s="318"/>
      <c r="MVR92" s="318"/>
      <c r="MVS92" s="318"/>
      <c r="MVT92" s="318"/>
      <c r="MVU92" s="318"/>
      <c r="MVV92" s="318"/>
      <c r="MVW92" s="318"/>
      <c r="MVX92" s="318"/>
      <c r="MVY92" s="318"/>
      <c r="MVZ92" s="318"/>
      <c r="MWA92" s="318"/>
      <c r="MWB92" s="318"/>
      <c r="MWC92" s="318"/>
      <c r="MWD92" s="318"/>
      <c r="MWE92" s="318"/>
      <c r="MWF92" s="318"/>
      <c r="MWG92" s="318"/>
      <c r="MWH92" s="318"/>
      <c r="MWI92" s="318"/>
      <c r="MWJ92" s="318"/>
      <c r="MWK92" s="318"/>
      <c r="MWL92" s="318"/>
      <c r="MWM92" s="318"/>
      <c r="MWN92" s="318"/>
      <c r="MWO92" s="318"/>
      <c r="MWP92" s="318"/>
      <c r="MWQ92" s="318"/>
      <c r="MWR92" s="318"/>
      <c r="MWS92" s="318"/>
      <c r="MWT92" s="318"/>
      <c r="MWU92" s="318"/>
      <c r="MWV92" s="318"/>
      <c r="MWW92" s="318"/>
      <c r="MWX92" s="318"/>
      <c r="MWY92" s="318"/>
      <c r="MWZ92" s="318"/>
      <c r="MXA92" s="318"/>
      <c r="MXB92" s="318"/>
      <c r="MXC92" s="318"/>
      <c r="MXD92" s="318"/>
      <c r="MXE92" s="318"/>
      <c r="MXF92" s="318"/>
      <c r="MXG92" s="318"/>
      <c r="MXH92" s="318"/>
      <c r="MXI92" s="318"/>
      <c r="MXJ92" s="318"/>
      <c r="MXK92" s="318"/>
      <c r="MXL92" s="318"/>
      <c r="MXM92" s="318"/>
      <c r="MXN92" s="318"/>
      <c r="MXO92" s="318"/>
      <c r="MXP92" s="318"/>
      <c r="MXQ92" s="318"/>
      <c r="MXR92" s="318"/>
      <c r="MXS92" s="318"/>
      <c r="MXT92" s="318"/>
      <c r="MXU92" s="318"/>
      <c r="MXV92" s="318"/>
      <c r="MXW92" s="318"/>
      <c r="MXX92" s="318"/>
      <c r="MXY92" s="318"/>
      <c r="MXZ92" s="318"/>
      <c r="MYA92" s="318"/>
      <c r="MYB92" s="318"/>
      <c r="MYC92" s="318"/>
      <c r="MYD92" s="318"/>
      <c r="MYE92" s="318"/>
      <c r="MYF92" s="318"/>
      <c r="MYG92" s="318"/>
      <c r="MYH92" s="318"/>
      <c r="MYI92" s="318"/>
      <c r="MYJ92" s="318"/>
      <c r="MYK92" s="318"/>
      <c r="MYL92" s="318"/>
      <c r="MYM92" s="318"/>
      <c r="MYN92" s="318"/>
      <c r="MYO92" s="318"/>
      <c r="MYP92" s="318"/>
      <c r="MYQ92" s="318"/>
      <c r="MYR92" s="318"/>
      <c r="MYS92" s="318"/>
      <c r="MYT92" s="318"/>
      <c r="MYU92" s="318"/>
      <c r="MYV92" s="318"/>
      <c r="MYW92" s="318"/>
      <c r="MYX92" s="318"/>
      <c r="MYY92" s="318"/>
      <c r="MYZ92" s="318"/>
      <c r="MZA92" s="318"/>
      <c r="MZB92" s="318"/>
      <c r="MZC92" s="318"/>
      <c r="MZD92" s="318"/>
      <c r="MZE92" s="318"/>
      <c r="MZF92" s="318"/>
      <c r="MZG92" s="318"/>
      <c r="MZH92" s="318"/>
      <c r="MZI92" s="318"/>
      <c r="MZJ92" s="318"/>
      <c r="MZK92" s="318"/>
      <c r="MZL92" s="318"/>
      <c r="MZM92" s="318"/>
      <c r="MZN92" s="318"/>
      <c r="MZO92" s="318"/>
      <c r="MZP92" s="318"/>
      <c r="MZQ92" s="318"/>
      <c r="MZR92" s="318"/>
      <c r="MZS92" s="318"/>
      <c r="MZT92" s="318"/>
      <c r="MZU92" s="318"/>
      <c r="MZV92" s="318"/>
      <c r="MZW92" s="318"/>
      <c r="MZX92" s="318"/>
      <c r="MZY92" s="318"/>
      <c r="MZZ92" s="318"/>
      <c r="NAA92" s="318"/>
      <c r="NAB92" s="318"/>
      <c r="NAC92" s="318"/>
      <c r="NAD92" s="318"/>
      <c r="NAE92" s="318"/>
      <c r="NAF92" s="318"/>
      <c r="NAG92" s="318"/>
      <c r="NAH92" s="318"/>
      <c r="NAI92" s="318"/>
      <c r="NAJ92" s="318"/>
      <c r="NAK92" s="318"/>
      <c r="NAL92" s="318"/>
      <c r="NAM92" s="318"/>
      <c r="NAN92" s="318"/>
      <c r="NAO92" s="318"/>
      <c r="NAP92" s="318"/>
      <c r="NAQ92" s="318"/>
      <c r="NAR92" s="318"/>
      <c r="NAS92" s="318"/>
      <c r="NAT92" s="318"/>
      <c r="NAU92" s="318"/>
      <c r="NAV92" s="318"/>
      <c r="NAW92" s="318"/>
      <c r="NAX92" s="318"/>
      <c r="NAY92" s="318"/>
      <c r="NAZ92" s="318"/>
      <c r="NBA92" s="318"/>
      <c r="NBB92" s="318"/>
      <c r="NBC92" s="318"/>
      <c r="NBD92" s="318"/>
      <c r="NBE92" s="318"/>
      <c r="NBF92" s="318"/>
      <c r="NBG92" s="318"/>
      <c r="NBH92" s="318"/>
      <c r="NBI92" s="318"/>
      <c r="NBJ92" s="318"/>
      <c r="NBK92" s="318"/>
      <c r="NBL92" s="318"/>
      <c r="NBM92" s="318"/>
      <c r="NBN92" s="318"/>
      <c r="NBO92" s="318"/>
      <c r="NBP92" s="318"/>
      <c r="NBQ92" s="318"/>
      <c r="NBR92" s="318"/>
      <c r="NBS92" s="318"/>
      <c r="NBT92" s="318"/>
      <c r="NBU92" s="318"/>
      <c r="NBV92" s="318"/>
      <c r="NBW92" s="318"/>
      <c r="NBX92" s="318"/>
      <c r="NBY92" s="318"/>
      <c r="NBZ92" s="318"/>
      <c r="NCA92" s="318"/>
      <c r="NCB92" s="318"/>
      <c r="NCC92" s="318"/>
      <c r="NCD92" s="318"/>
      <c r="NCE92" s="318"/>
      <c r="NCF92" s="318"/>
      <c r="NCG92" s="318"/>
      <c r="NCH92" s="318"/>
      <c r="NCI92" s="318"/>
      <c r="NCJ92" s="318"/>
      <c r="NCK92" s="318"/>
      <c r="NCL92" s="318"/>
      <c r="NCM92" s="318"/>
      <c r="NCN92" s="318"/>
      <c r="NCO92" s="318"/>
      <c r="NCP92" s="318"/>
      <c r="NCQ92" s="318"/>
      <c r="NCR92" s="318"/>
      <c r="NCS92" s="318"/>
      <c r="NCT92" s="318"/>
      <c r="NCU92" s="318"/>
      <c r="NCV92" s="318"/>
      <c r="NCW92" s="318"/>
      <c r="NCX92" s="318"/>
      <c r="NCY92" s="318"/>
      <c r="NCZ92" s="318"/>
      <c r="NDA92" s="318"/>
      <c r="NDB92" s="318"/>
      <c r="NDC92" s="318"/>
      <c r="NDD92" s="318"/>
      <c r="NDE92" s="318"/>
      <c r="NDF92" s="318"/>
      <c r="NDG92" s="318"/>
      <c r="NDH92" s="318"/>
      <c r="NDI92" s="318"/>
      <c r="NDJ92" s="318"/>
      <c r="NDK92" s="318"/>
      <c r="NDL92" s="318"/>
      <c r="NDM92" s="318"/>
      <c r="NDN92" s="318"/>
      <c r="NDO92" s="318"/>
      <c r="NDP92" s="318"/>
      <c r="NDQ92" s="318"/>
      <c r="NDR92" s="318"/>
      <c r="NDS92" s="318"/>
      <c r="NDT92" s="318"/>
      <c r="NDU92" s="318"/>
      <c r="NDV92" s="318"/>
      <c r="NDW92" s="318"/>
      <c r="NDX92" s="318"/>
      <c r="NDY92" s="318"/>
      <c r="NDZ92" s="318"/>
      <c r="NEA92" s="318"/>
      <c r="NEB92" s="318"/>
      <c r="NEC92" s="318"/>
      <c r="NED92" s="318"/>
      <c r="NEE92" s="318"/>
      <c r="NEF92" s="318"/>
      <c r="NEG92" s="318"/>
      <c r="NEH92" s="318"/>
      <c r="NEI92" s="318"/>
      <c r="NEJ92" s="318"/>
      <c r="NEK92" s="318"/>
      <c r="NEL92" s="318"/>
      <c r="NEM92" s="318"/>
      <c r="NEN92" s="318"/>
      <c r="NEO92" s="318"/>
      <c r="NEP92" s="318"/>
      <c r="NEQ92" s="318"/>
      <c r="NER92" s="318"/>
      <c r="NES92" s="318"/>
      <c r="NET92" s="318"/>
      <c r="NEU92" s="318"/>
      <c r="NEV92" s="318"/>
      <c r="NEW92" s="318"/>
      <c r="NEX92" s="318"/>
      <c r="NEY92" s="318"/>
      <c r="NEZ92" s="318"/>
      <c r="NFA92" s="318"/>
      <c r="NFB92" s="318"/>
      <c r="NFC92" s="318"/>
      <c r="NFD92" s="318"/>
      <c r="NFE92" s="318"/>
      <c r="NFF92" s="318"/>
      <c r="NFG92" s="318"/>
      <c r="NFH92" s="318"/>
      <c r="NFI92" s="318"/>
      <c r="NFJ92" s="318"/>
      <c r="NFK92" s="318"/>
      <c r="NFL92" s="318"/>
      <c r="NFM92" s="318"/>
      <c r="NFN92" s="318"/>
      <c r="NFO92" s="318"/>
      <c r="NFP92" s="318"/>
      <c r="NFQ92" s="318"/>
      <c r="NFR92" s="318"/>
      <c r="NFS92" s="318"/>
      <c r="NFT92" s="318"/>
      <c r="NFU92" s="318"/>
      <c r="NFV92" s="318"/>
      <c r="NFW92" s="318"/>
      <c r="NFX92" s="318"/>
      <c r="NFY92" s="318"/>
      <c r="NFZ92" s="318"/>
      <c r="NGA92" s="318"/>
      <c r="NGB92" s="318"/>
      <c r="NGC92" s="318"/>
      <c r="NGD92" s="318"/>
      <c r="NGE92" s="318"/>
      <c r="NGF92" s="318"/>
      <c r="NGG92" s="318"/>
      <c r="NGH92" s="318"/>
      <c r="NGI92" s="318"/>
      <c r="NGJ92" s="318"/>
      <c r="NGK92" s="318"/>
      <c r="NGL92" s="318"/>
      <c r="NGM92" s="318"/>
      <c r="NGN92" s="318"/>
      <c r="NGO92" s="318"/>
      <c r="NGP92" s="318"/>
      <c r="NGQ92" s="318"/>
      <c r="NGR92" s="318"/>
      <c r="NGS92" s="318"/>
      <c r="NGT92" s="318"/>
      <c r="NGU92" s="318"/>
      <c r="NGV92" s="318"/>
      <c r="NGW92" s="318"/>
      <c r="NGX92" s="318"/>
      <c r="NGY92" s="318"/>
      <c r="NGZ92" s="318"/>
      <c r="NHA92" s="318"/>
      <c r="NHB92" s="318"/>
      <c r="NHC92" s="318"/>
      <c r="NHD92" s="318"/>
      <c r="NHE92" s="318"/>
      <c r="NHF92" s="318"/>
      <c r="NHG92" s="318"/>
      <c r="NHH92" s="318"/>
      <c r="NHI92" s="318"/>
      <c r="NHJ92" s="318"/>
      <c r="NHK92" s="318"/>
      <c r="NHL92" s="318"/>
      <c r="NHM92" s="318"/>
      <c r="NHN92" s="318"/>
      <c r="NHO92" s="318"/>
      <c r="NHP92" s="318"/>
      <c r="NHQ92" s="318"/>
      <c r="NHR92" s="318"/>
      <c r="NHS92" s="318"/>
      <c r="NHT92" s="318"/>
      <c r="NHU92" s="318"/>
      <c r="NHV92" s="318"/>
      <c r="NHW92" s="318"/>
      <c r="NHX92" s="318"/>
      <c r="NHY92" s="318"/>
      <c r="NHZ92" s="318"/>
      <c r="NIA92" s="318"/>
      <c r="NIB92" s="318"/>
      <c r="NIC92" s="318"/>
      <c r="NID92" s="318"/>
      <c r="NIE92" s="318"/>
      <c r="NIF92" s="318"/>
      <c r="NIG92" s="318"/>
      <c r="NIH92" s="318"/>
      <c r="NII92" s="318"/>
      <c r="NIJ92" s="318"/>
      <c r="NIK92" s="318"/>
      <c r="NIL92" s="318"/>
      <c r="NIM92" s="318"/>
      <c r="NIN92" s="318"/>
      <c r="NIO92" s="318"/>
      <c r="NIP92" s="318"/>
      <c r="NIQ92" s="318"/>
      <c r="NIR92" s="318"/>
      <c r="NIS92" s="318"/>
      <c r="NIT92" s="318"/>
      <c r="NIU92" s="318"/>
      <c r="NIV92" s="318"/>
      <c r="NIW92" s="318"/>
      <c r="NIX92" s="318"/>
      <c r="NIY92" s="318"/>
      <c r="NIZ92" s="318"/>
      <c r="NJA92" s="318"/>
      <c r="NJB92" s="318"/>
      <c r="NJC92" s="318"/>
      <c r="NJD92" s="318"/>
      <c r="NJE92" s="318"/>
      <c r="NJF92" s="318"/>
      <c r="NJG92" s="318"/>
      <c r="NJH92" s="318"/>
      <c r="NJI92" s="318"/>
      <c r="NJJ92" s="318"/>
      <c r="NJK92" s="318"/>
      <c r="NJL92" s="318"/>
      <c r="NJM92" s="318"/>
      <c r="NJN92" s="318"/>
      <c r="NJO92" s="318"/>
      <c r="NJP92" s="318"/>
      <c r="NJQ92" s="318"/>
      <c r="NJR92" s="318"/>
      <c r="NJS92" s="318"/>
      <c r="NJT92" s="318"/>
      <c r="NJU92" s="318"/>
      <c r="NJV92" s="318"/>
      <c r="NJW92" s="318"/>
      <c r="NJX92" s="318"/>
      <c r="NJY92" s="318"/>
      <c r="NJZ92" s="318"/>
      <c r="NKA92" s="318"/>
      <c r="NKB92" s="318"/>
      <c r="NKC92" s="318"/>
      <c r="NKD92" s="318"/>
      <c r="NKE92" s="318"/>
      <c r="NKF92" s="318"/>
      <c r="NKG92" s="318"/>
      <c r="NKH92" s="318"/>
      <c r="NKI92" s="318"/>
      <c r="NKJ92" s="318"/>
      <c r="NKK92" s="318"/>
      <c r="NKL92" s="318"/>
      <c r="NKM92" s="318"/>
      <c r="NKN92" s="318"/>
      <c r="NKO92" s="318"/>
      <c r="NKP92" s="318"/>
      <c r="NKQ92" s="318"/>
      <c r="NKR92" s="318"/>
      <c r="NKS92" s="318"/>
      <c r="NKT92" s="318"/>
      <c r="NKU92" s="318"/>
      <c r="NKV92" s="318"/>
      <c r="NKW92" s="318"/>
      <c r="NKX92" s="318"/>
      <c r="NKY92" s="318"/>
      <c r="NKZ92" s="318"/>
      <c r="NLA92" s="318"/>
      <c r="NLB92" s="318"/>
      <c r="NLC92" s="318"/>
      <c r="NLD92" s="318"/>
      <c r="NLE92" s="318"/>
      <c r="NLF92" s="318"/>
      <c r="NLG92" s="318"/>
      <c r="NLH92" s="318"/>
      <c r="NLI92" s="318"/>
      <c r="NLJ92" s="318"/>
      <c r="NLK92" s="318"/>
      <c r="NLL92" s="318"/>
      <c r="NLM92" s="318"/>
      <c r="NLN92" s="318"/>
      <c r="NLO92" s="318"/>
      <c r="NLP92" s="318"/>
      <c r="NLQ92" s="318"/>
      <c r="NLR92" s="318"/>
      <c r="NLS92" s="318"/>
      <c r="NLT92" s="318"/>
      <c r="NLU92" s="318"/>
      <c r="NLV92" s="318"/>
      <c r="NLW92" s="318"/>
      <c r="NLX92" s="318"/>
      <c r="NLY92" s="318"/>
      <c r="NLZ92" s="318"/>
      <c r="NMA92" s="318"/>
      <c r="NMB92" s="318"/>
      <c r="NMC92" s="318"/>
      <c r="NMD92" s="318"/>
      <c r="NME92" s="318"/>
      <c r="NMF92" s="318"/>
      <c r="NMG92" s="318"/>
      <c r="NMH92" s="318"/>
      <c r="NMI92" s="318"/>
      <c r="NMJ92" s="318"/>
      <c r="NMK92" s="318"/>
      <c r="NML92" s="318"/>
      <c r="NMM92" s="318"/>
      <c r="NMN92" s="318"/>
      <c r="NMO92" s="318"/>
      <c r="NMP92" s="318"/>
      <c r="NMQ92" s="318"/>
      <c r="NMR92" s="318"/>
      <c r="NMS92" s="318"/>
      <c r="NMT92" s="318"/>
      <c r="NMU92" s="318"/>
      <c r="NMV92" s="318"/>
      <c r="NMW92" s="318"/>
      <c r="NMX92" s="318"/>
      <c r="NMY92" s="318"/>
      <c r="NMZ92" s="318"/>
      <c r="NNA92" s="318"/>
      <c r="NNB92" s="318"/>
      <c r="NNC92" s="318"/>
      <c r="NND92" s="318"/>
      <c r="NNE92" s="318"/>
      <c r="NNF92" s="318"/>
      <c r="NNG92" s="318"/>
      <c r="NNH92" s="318"/>
      <c r="NNI92" s="318"/>
      <c r="NNJ92" s="318"/>
      <c r="NNK92" s="318"/>
      <c r="NNL92" s="318"/>
      <c r="NNM92" s="318"/>
      <c r="NNN92" s="318"/>
      <c r="NNO92" s="318"/>
      <c r="NNP92" s="318"/>
      <c r="NNQ92" s="318"/>
      <c r="NNR92" s="318"/>
      <c r="NNS92" s="318"/>
      <c r="NNT92" s="318"/>
      <c r="NNU92" s="318"/>
      <c r="NNV92" s="318"/>
      <c r="NNW92" s="318"/>
      <c r="NNX92" s="318"/>
      <c r="NNY92" s="318"/>
      <c r="NNZ92" s="318"/>
      <c r="NOA92" s="318"/>
      <c r="NOB92" s="318"/>
      <c r="NOC92" s="318"/>
      <c r="NOD92" s="318"/>
      <c r="NOE92" s="318"/>
      <c r="NOF92" s="318"/>
      <c r="NOG92" s="318"/>
      <c r="NOH92" s="318"/>
      <c r="NOI92" s="318"/>
      <c r="NOJ92" s="318"/>
      <c r="NOK92" s="318"/>
      <c r="NOL92" s="318"/>
      <c r="NOM92" s="318"/>
      <c r="NON92" s="318"/>
      <c r="NOO92" s="318"/>
      <c r="NOP92" s="318"/>
      <c r="NOQ92" s="318"/>
      <c r="NOR92" s="318"/>
      <c r="NOS92" s="318"/>
      <c r="NOT92" s="318"/>
      <c r="NOU92" s="318"/>
      <c r="NOV92" s="318"/>
      <c r="NOW92" s="318"/>
      <c r="NOX92" s="318"/>
      <c r="NOY92" s="318"/>
      <c r="NOZ92" s="318"/>
      <c r="NPA92" s="318"/>
      <c r="NPB92" s="318"/>
      <c r="NPC92" s="318"/>
      <c r="NPD92" s="318"/>
      <c r="NPE92" s="318"/>
      <c r="NPF92" s="318"/>
      <c r="NPG92" s="318"/>
      <c r="NPH92" s="318"/>
      <c r="NPI92" s="318"/>
      <c r="NPJ92" s="318"/>
      <c r="NPK92" s="318"/>
      <c r="NPL92" s="318"/>
      <c r="NPM92" s="318"/>
      <c r="NPN92" s="318"/>
      <c r="NPO92" s="318"/>
      <c r="NPP92" s="318"/>
      <c r="NPQ92" s="318"/>
      <c r="NPR92" s="318"/>
      <c r="NPS92" s="318"/>
      <c r="NPT92" s="318"/>
      <c r="NPU92" s="318"/>
      <c r="NPV92" s="318"/>
      <c r="NPW92" s="318"/>
      <c r="NPX92" s="318"/>
      <c r="NPY92" s="318"/>
      <c r="NPZ92" s="318"/>
      <c r="NQA92" s="318"/>
      <c r="NQB92" s="318"/>
      <c r="NQC92" s="318"/>
      <c r="NQD92" s="318"/>
      <c r="NQE92" s="318"/>
      <c r="NQF92" s="318"/>
      <c r="NQG92" s="318"/>
      <c r="NQH92" s="318"/>
      <c r="NQI92" s="318"/>
      <c r="NQJ92" s="318"/>
      <c r="NQK92" s="318"/>
      <c r="NQL92" s="318"/>
      <c r="NQM92" s="318"/>
      <c r="NQN92" s="318"/>
      <c r="NQO92" s="318"/>
      <c r="NQP92" s="318"/>
      <c r="NQQ92" s="318"/>
      <c r="NQR92" s="318"/>
      <c r="NQS92" s="318"/>
      <c r="NQT92" s="318"/>
      <c r="NQU92" s="318"/>
      <c r="NQV92" s="318"/>
      <c r="NQW92" s="318"/>
      <c r="NQX92" s="318"/>
      <c r="NQY92" s="318"/>
      <c r="NQZ92" s="318"/>
      <c r="NRA92" s="318"/>
      <c r="NRB92" s="318"/>
      <c r="NRC92" s="318"/>
      <c r="NRD92" s="318"/>
      <c r="NRE92" s="318"/>
      <c r="NRF92" s="318"/>
      <c r="NRG92" s="318"/>
      <c r="NRH92" s="318"/>
      <c r="NRI92" s="318"/>
      <c r="NRJ92" s="318"/>
      <c r="NRK92" s="318"/>
      <c r="NRL92" s="318"/>
      <c r="NRM92" s="318"/>
      <c r="NRN92" s="318"/>
      <c r="NRO92" s="318"/>
      <c r="NRP92" s="318"/>
      <c r="NRQ92" s="318"/>
      <c r="NRR92" s="318"/>
      <c r="NRS92" s="318"/>
      <c r="NRT92" s="318"/>
      <c r="NRU92" s="318"/>
      <c r="NRV92" s="318"/>
      <c r="NRW92" s="318"/>
      <c r="NRX92" s="318"/>
      <c r="NRY92" s="318"/>
      <c r="NRZ92" s="318"/>
      <c r="NSA92" s="318"/>
      <c r="NSB92" s="318"/>
      <c r="NSC92" s="318"/>
      <c r="NSD92" s="318"/>
      <c r="NSE92" s="318"/>
      <c r="NSF92" s="318"/>
      <c r="NSG92" s="318"/>
      <c r="NSH92" s="318"/>
      <c r="NSI92" s="318"/>
      <c r="NSJ92" s="318"/>
      <c r="NSK92" s="318"/>
      <c r="NSL92" s="318"/>
      <c r="NSM92" s="318"/>
      <c r="NSN92" s="318"/>
      <c r="NSO92" s="318"/>
      <c r="NSP92" s="318"/>
      <c r="NSQ92" s="318"/>
      <c r="NSR92" s="318"/>
      <c r="NSS92" s="318"/>
      <c r="NST92" s="318"/>
      <c r="NSU92" s="318"/>
      <c r="NSV92" s="318"/>
      <c r="NSW92" s="318"/>
      <c r="NSX92" s="318"/>
      <c r="NSY92" s="318"/>
      <c r="NSZ92" s="318"/>
      <c r="NTA92" s="318"/>
      <c r="NTB92" s="318"/>
      <c r="NTC92" s="318"/>
      <c r="NTD92" s="318"/>
      <c r="NTE92" s="318"/>
      <c r="NTF92" s="318"/>
      <c r="NTG92" s="318"/>
      <c r="NTH92" s="318"/>
      <c r="NTI92" s="318"/>
      <c r="NTJ92" s="318"/>
      <c r="NTK92" s="318"/>
      <c r="NTL92" s="318"/>
      <c r="NTM92" s="318"/>
      <c r="NTN92" s="318"/>
      <c r="NTO92" s="318"/>
      <c r="NTP92" s="318"/>
      <c r="NTQ92" s="318"/>
      <c r="NTR92" s="318"/>
      <c r="NTS92" s="318"/>
      <c r="NTT92" s="318"/>
      <c r="NTU92" s="318"/>
      <c r="NTV92" s="318"/>
      <c r="NTW92" s="318"/>
      <c r="NTX92" s="318"/>
      <c r="NTY92" s="318"/>
      <c r="NTZ92" s="318"/>
      <c r="NUA92" s="318"/>
      <c r="NUB92" s="318"/>
      <c r="NUC92" s="318"/>
      <c r="NUD92" s="318"/>
      <c r="NUE92" s="318"/>
      <c r="NUF92" s="318"/>
      <c r="NUG92" s="318"/>
      <c r="NUH92" s="318"/>
      <c r="NUI92" s="318"/>
      <c r="NUJ92" s="318"/>
      <c r="NUK92" s="318"/>
      <c r="NUL92" s="318"/>
      <c r="NUM92" s="318"/>
      <c r="NUN92" s="318"/>
      <c r="NUO92" s="318"/>
      <c r="NUP92" s="318"/>
      <c r="NUQ92" s="318"/>
      <c r="NUR92" s="318"/>
      <c r="NUS92" s="318"/>
      <c r="NUT92" s="318"/>
      <c r="NUU92" s="318"/>
      <c r="NUV92" s="318"/>
      <c r="NUW92" s="318"/>
      <c r="NUX92" s="318"/>
      <c r="NUY92" s="318"/>
      <c r="NUZ92" s="318"/>
      <c r="NVA92" s="318"/>
      <c r="NVB92" s="318"/>
      <c r="NVC92" s="318"/>
      <c r="NVD92" s="318"/>
      <c r="NVE92" s="318"/>
      <c r="NVF92" s="318"/>
      <c r="NVG92" s="318"/>
      <c r="NVH92" s="318"/>
      <c r="NVI92" s="318"/>
      <c r="NVJ92" s="318"/>
      <c r="NVK92" s="318"/>
      <c r="NVL92" s="318"/>
      <c r="NVM92" s="318"/>
      <c r="NVN92" s="318"/>
      <c r="NVO92" s="318"/>
      <c r="NVP92" s="318"/>
      <c r="NVQ92" s="318"/>
      <c r="NVR92" s="318"/>
      <c r="NVS92" s="318"/>
      <c r="NVT92" s="318"/>
      <c r="NVU92" s="318"/>
      <c r="NVV92" s="318"/>
      <c r="NVW92" s="318"/>
      <c r="NVX92" s="318"/>
      <c r="NVY92" s="318"/>
      <c r="NVZ92" s="318"/>
      <c r="NWA92" s="318"/>
      <c r="NWB92" s="318"/>
      <c r="NWC92" s="318"/>
      <c r="NWD92" s="318"/>
      <c r="NWE92" s="318"/>
      <c r="NWF92" s="318"/>
      <c r="NWG92" s="318"/>
      <c r="NWH92" s="318"/>
      <c r="NWI92" s="318"/>
      <c r="NWJ92" s="318"/>
      <c r="NWK92" s="318"/>
      <c r="NWL92" s="318"/>
      <c r="NWM92" s="318"/>
      <c r="NWN92" s="318"/>
      <c r="NWO92" s="318"/>
      <c r="NWP92" s="318"/>
      <c r="NWQ92" s="318"/>
      <c r="NWR92" s="318"/>
      <c r="NWS92" s="318"/>
      <c r="NWT92" s="318"/>
      <c r="NWU92" s="318"/>
      <c r="NWV92" s="318"/>
      <c r="NWW92" s="318"/>
      <c r="NWX92" s="318"/>
      <c r="NWY92" s="318"/>
      <c r="NWZ92" s="318"/>
      <c r="NXA92" s="318"/>
      <c r="NXB92" s="318"/>
      <c r="NXC92" s="318"/>
      <c r="NXD92" s="318"/>
      <c r="NXE92" s="318"/>
      <c r="NXF92" s="318"/>
      <c r="NXG92" s="318"/>
      <c r="NXH92" s="318"/>
      <c r="NXI92" s="318"/>
      <c r="NXJ92" s="318"/>
      <c r="NXK92" s="318"/>
      <c r="NXL92" s="318"/>
      <c r="NXM92" s="318"/>
      <c r="NXN92" s="318"/>
      <c r="NXO92" s="318"/>
      <c r="NXP92" s="318"/>
      <c r="NXQ92" s="318"/>
      <c r="NXR92" s="318"/>
      <c r="NXS92" s="318"/>
      <c r="NXT92" s="318"/>
      <c r="NXU92" s="318"/>
      <c r="NXV92" s="318"/>
      <c r="NXW92" s="318"/>
      <c r="NXX92" s="318"/>
      <c r="NXY92" s="318"/>
      <c r="NXZ92" s="318"/>
      <c r="NYA92" s="318"/>
      <c r="NYB92" s="318"/>
      <c r="NYC92" s="318"/>
      <c r="NYD92" s="318"/>
      <c r="NYE92" s="318"/>
      <c r="NYF92" s="318"/>
      <c r="NYG92" s="318"/>
      <c r="NYH92" s="318"/>
      <c r="NYI92" s="318"/>
      <c r="NYJ92" s="318"/>
      <c r="NYK92" s="318"/>
      <c r="NYL92" s="318"/>
      <c r="NYM92" s="318"/>
      <c r="NYN92" s="318"/>
      <c r="NYO92" s="318"/>
      <c r="NYP92" s="318"/>
      <c r="NYQ92" s="318"/>
      <c r="NYR92" s="318"/>
      <c r="NYS92" s="318"/>
      <c r="NYT92" s="318"/>
      <c r="NYU92" s="318"/>
      <c r="NYV92" s="318"/>
      <c r="NYW92" s="318"/>
      <c r="NYX92" s="318"/>
      <c r="NYY92" s="318"/>
      <c r="NYZ92" s="318"/>
      <c r="NZA92" s="318"/>
      <c r="NZB92" s="318"/>
      <c r="NZC92" s="318"/>
      <c r="NZD92" s="318"/>
      <c r="NZE92" s="318"/>
      <c r="NZF92" s="318"/>
      <c r="NZG92" s="318"/>
      <c r="NZH92" s="318"/>
      <c r="NZI92" s="318"/>
      <c r="NZJ92" s="318"/>
      <c r="NZK92" s="318"/>
      <c r="NZL92" s="318"/>
      <c r="NZM92" s="318"/>
      <c r="NZN92" s="318"/>
      <c r="NZO92" s="318"/>
      <c r="NZP92" s="318"/>
      <c r="NZQ92" s="318"/>
      <c r="NZR92" s="318"/>
      <c r="NZS92" s="318"/>
      <c r="NZT92" s="318"/>
      <c r="NZU92" s="318"/>
      <c r="NZV92" s="318"/>
      <c r="NZW92" s="318"/>
      <c r="NZX92" s="318"/>
      <c r="NZY92" s="318"/>
      <c r="NZZ92" s="318"/>
      <c r="OAA92" s="318"/>
      <c r="OAB92" s="318"/>
      <c r="OAC92" s="318"/>
      <c r="OAD92" s="318"/>
      <c r="OAE92" s="318"/>
      <c r="OAF92" s="318"/>
      <c r="OAG92" s="318"/>
      <c r="OAH92" s="318"/>
      <c r="OAI92" s="318"/>
      <c r="OAJ92" s="318"/>
      <c r="OAK92" s="318"/>
      <c r="OAL92" s="318"/>
      <c r="OAM92" s="318"/>
      <c r="OAN92" s="318"/>
      <c r="OAO92" s="318"/>
      <c r="OAP92" s="318"/>
      <c r="OAQ92" s="318"/>
      <c r="OAR92" s="318"/>
      <c r="OAS92" s="318"/>
      <c r="OAT92" s="318"/>
      <c r="OAU92" s="318"/>
      <c r="OAV92" s="318"/>
      <c r="OAW92" s="318"/>
      <c r="OAX92" s="318"/>
      <c r="OAY92" s="318"/>
      <c r="OAZ92" s="318"/>
      <c r="OBA92" s="318"/>
      <c r="OBB92" s="318"/>
      <c r="OBC92" s="318"/>
      <c r="OBD92" s="318"/>
      <c r="OBE92" s="318"/>
      <c r="OBF92" s="318"/>
      <c r="OBG92" s="318"/>
      <c r="OBH92" s="318"/>
      <c r="OBI92" s="318"/>
      <c r="OBJ92" s="318"/>
      <c r="OBK92" s="318"/>
      <c r="OBL92" s="318"/>
      <c r="OBM92" s="318"/>
      <c r="OBN92" s="318"/>
      <c r="OBO92" s="318"/>
      <c r="OBP92" s="318"/>
      <c r="OBQ92" s="318"/>
      <c r="OBR92" s="318"/>
      <c r="OBS92" s="318"/>
      <c r="OBT92" s="318"/>
      <c r="OBU92" s="318"/>
      <c r="OBV92" s="318"/>
      <c r="OBW92" s="318"/>
      <c r="OBX92" s="318"/>
      <c r="OBY92" s="318"/>
      <c r="OBZ92" s="318"/>
      <c r="OCA92" s="318"/>
      <c r="OCB92" s="318"/>
      <c r="OCC92" s="318"/>
      <c r="OCD92" s="318"/>
      <c r="OCE92" s="318"/>
      <c r="OCF92" s="318"/>
      <c r="OCG92" s="318"/>
      <c r="OCH92" s="318"/>
      <c r="OCI92" s="318"/>
      <c r="OCJ92" s="318"/>
      <c r="OCK92" s="318"/>
      <c r="OCL92" s="318"/>
      <c r="OCM92" s="318"/>
      <c r="OCN92" s="318"/>
      <c r="OCO92" s="318"/>
      <c r="OCP92" s="318"/>
      <c r="OCQ92" s="318"/>
      <c r="OCR92" s="318"/>
      <c r="OCS92" s="318"/>
      <c r="OCT92" s="318"/>
      <c r="OCU92" s="318"/>
      <c r="OCV92" s="318"/>
      <c r="OCW92" s="318"/>
      <c r="OCX92" s="318"/>
      <c r="OCY92" s="318"/>
      <c r="OCZ92" s="318"/>
      <c r="ODA92" s="318"/>
      <c r="ODB92" s="318"/>
      <c r="ODC92" s="318"/>
      <c r="ODD92" s="318"/>
      <c r="ODE92" s="318"/>
      <c r="ODF92" s="318"/>
      <c r="ODG92" s="318"/>
      <c r="ODH92" s="318"/>
      <c r="ODI92" s="318"/>
      <c r="ODJ92" s="318"/>
      <c r="ODK92" s="318"/>
      <c r="ODL92" s="318"/>
      <c r="ODM92" s="318"/>
      <c r="ODN92" s="318"/>
      <c r="ODO92" s="318"/>
      <c r="ODP92" s="318"/>
      <c r="ODQ92" s="318"/>
      <c r="ODR92" s="318"/>
      <c r="ODS92" s="318"/>
      <c r="ODT92" s="318"/>
      <c r="ODU92" s="318"/>
      <c r="ODV92" s="318"/>
      <c r="ODW92" s="318"/>
      <c r="ODX92" s="318"/>
      <c r="ODY92" s="318"/>
      <c r="ODZ92" s="318"/>
      <c r="OEA92" s="318"/>
      <c r="OEB92" s="318"/>
      <c r="OEC92" s="318"/>
      <c r="OED92" s="318"/>
      <c r="OEE92" s="318"/>
      <c r="OEF92" s="318"/>
      <c r="OEG92" s="318"/>
      <c r="OEH92" s="318"/>
      <c r="OEI92" s="318"/>
      <c r="OEJ92" s="318"/>
      <c r="OEK92" s="318"/>
      <c r="OEL92" s="318"/>
      <c r="OEM92" s="318"/>
      <c r="OEN92" s="318"/>
      <c r="OEO92" s="318"/>
      <c r="OEP92" s="318"/>
      <c r="OEQ92" s="318"/>
      <c r="OER92" s="318"/>
      <c r="OES92" s="318"/>
      <c r="OET92" s="318"/>
      <c r="OEU92" s="318"/>
      <c r="OEV92" s="318"/>
      <c r="OEW92" s="318"/>
      <c r="OEX92" s="318"/>
      <c r="OEY92" s="318"/>
      <c r="OEZ92" s="318"/>
      <c r="OFA92" s="318"/>
      <c r="OFB92" s="318"/>
      <c r="OFC92" s="318"/>
      <c r="OFD92" s="318"/>
      <c r="OFE92" s="318"/>
      <c r="OFF92" s="318"/>
      <c r="OFG92" s="318"/>
      <c r="OFH92" s="318"/>
      <c r="OFI92" s="318"/>
      <c r="OFJ92" s="318"/>
      <c r="OFK92" s="318"/>
      <c r="OFL92" s="318"/>
      <c r="OFM92" s="318"/>
      <c r="OFN92" s="318"/>
      <c r="OFO92" s="318"/>
      <c r="OFP92" s="318"/>
      <c r="OFQ92" s="318"/>
      <c r="OFR92" s="318"/>
      <c r="OFS92" s="318"/>
      <c r="OFT92" s="318"/>
      <c r="OFU92" s="318"/>
      <c r="OFV92" s="318"/>
      <c r="OFW92" s="318"/>
      <c r="OFX92" s="318"/>
      <c r="OFY92" s="318"/>
      <c r="OFZ92" s="318"/>
      <c r="OGA92" s="318"/>
      <c r="OGB92" s="318"/>
      <c r="OGC92" s="318"/>
      <c r="OGD92" s="318"/>
      <c r="OGE92" s="318"/>
      <c r="OGF92" s="318"/>
      <c r="OGG92" s="318"/>
      <c r="OGH92" s="318"/>
      <c r="OGI92" s="318"/>
      <c r="OGJ92" s="318"/>
      <c r="OGK92" s="318"/>
      <c r="OGL92" s="318"/>
      <c r="OGM92" s="318"/>
      <c r="OGN92" s="318"/>
      <c r="OGO92" s="318"/>
      <c r="OGP92" s="318"/>
      <c r="OGQ92" s="318"/>
      <c r="OGR92" s="318"/>
      <c r="OGS92" s="318"/>
      <c r="OGT92" s="318"/>
      <c r="OGU92" s="318"/>
      <c r="OGV92" s="318"/>
      <c r="OGW92" s="318"/>
      <c r="OGX92" s="318"/>
      <c r="OGY92" s="318"/>
      <c r="OGZ92" s="318"/>
      <c r="OHA92" s="318"/>
      <c r="OHB92" s="318"/>
      <c r="OHC92" s="318"/>
      <c r="OHD92" s="318"/>
      <c r="OHE92" s="318"/>
      <c r="OHF92" s="318"/>
      <c r="OHG92" s="318"/>
      <c r="OHH92" s="318"/>
      <c r="OHI92" s="318"/>
      <c r="OHJ92" s="318"/>
      <c r="OHK92" s="318"/>
      <c r="OHL92" s="318"/>
      <c r="OHM92" s="318"/>
      <c r="OHN92" s="318"/>
      <c r="OHO92" s="318"/>
      <c r="OHP92" s="318"/>
      <c r="OHQ92" s="318"/>
      <c r="OHR92" s="318"/>
      <c r="OHS92" s="318"/>
      <c r="OHT92" s="318"/>
      <c r="OHU92" s="318"/>
      <c r="OHV92" s="318"/>
      <c r="OHW92" s="318"/>
      <c r="OHX92" s="318"/>
      <c r="OHY92" s="318"/>
      <c r="OHZ92" s="318"/>
      <c r="OIA92" s="318"/>
      <c r="OIB92" s="318"/>
      <c r="OIC92" s="318"/>
      <c r="OID92" s="318"/>
      <c r="OIE92" s="318"/>
      <c r="OIF92" s="318"/>
      <c r="OIG92" s="318"/>
      <c r="OIH92" s="318"/>
      <c r="OII92" s="318"/>
      <c r="OIJ92" s="318"/>
      <c r="OIK92" s="318"/>
      <c r="OIL92" s="318"/>
      <c r="OIM92" s="318"/>
      <c r="OIN92" s="318"/>
      <c r="OIO92" s="318"/>
      <c r="OIP92" s="318"/>
      <c r="OIQ92" s="318"/>
      <c r="OIR92" s="318"/>
      <c r="OIS92" s="318"/>
      <c r="OIT92" s="318"/>
      <c r="OIU92" s="318"/>
      <c r="OIV92" s="318"/>
      <c r="OIW92" s="318"/>
      <c r="OIX92" s="318"/>
      <c r="OIY92" s="318"/>
      <c r="OIZ92" s="318"/>
      <c r="OJA92" s="318"/>
      <c r="OJB92" s="318"/>
      <c r="OJC92" s="318"/>
      <c r="OJD92" s="318"/>
      <c r="OJE92" s="318"/>
      <c r="OJF92" s="318"/>
      <c r="OJG92" s="318"/>
      <c r="OJH92" s="318"/>
      <c r="OJI92" s="318"/>
      <c r="OJJ92" s="318"/>
      <c r="OJK92" s="318"/>
      <c r="OJL92" s="318"/>
      <c r="OJM92" s="318"/>
      <c r="OJN92" s="318"/>
      <c r="OJO92" s="318"/>
      <c r="OJP92" s="318"/>
      <c r="OJQ92" s="318"/>
      <c r="OJR92" s="318"/>
      <c r="OJS92" s="318"/>
      <c r="OJT92" s="318"/>
      <c r="OJU92" s="318"/>
      <c r="OJV92" s="318"/>
      <c r="OJW92" s="318"/>
      <c r="OJX92" s="318"/>
      <c r="OJY92" s="318"/>
      <c r="OJZ92" s="318"/>
      <c r="OKA92" s="318"/>
      <c r="OKB92" s="318"/>
      <c r="OKC92" s="318"/>
      <c r="OKD92" s="318"/>
      <c r="OKE92" s="318"/>
      <c r="OKF92" s="318"/>
      <c r="OKG92" s="318"/>
      <c r="OKH92" s="318"/>
      <c r="OKI92" s="318"/>
      <c r="OKJ92" s="318"/>
      <c r="OKK92" s="318"/>
      <c r="OKL92" s="318"/>
      <c r="OKM92" s="318"/>
      <c r="OKN92" s="318"/>
      <c r="OKO92" s="318"/>
      <c r="OKP92" s="318"/>
      <c r="OKQ92" s="318"/>
      <c r="OKR92" s="318"/>
      <c r="OKS92" s="318"/>
      <c r="OKT92" s="318"/>
      <c r="OKU92" s="318"/>
      <c r="OKV92" s="318"/>
      <c r="OKW92" s="318"/>
      <c r="OKX92" s="318"/>
      <c r="OKY92" s="318"/>
      <c r="OKZ92" s="318"/>
      <c r="OLA92" s="318"/>
      <c r="OLB92" s="318"/>
      <c r="OLC92" s="318"/>
      <c r="OLD92" s="318"/>
      <c r="OLE92" s="318"/>
      <c r="OLF92" s="318"/>
      <c r="OLG92" s="318"/>
      <c r="OLH92" s="318"/>
      <c r="OLI92" s="318"/>
      <c r="OLJ92" s="318"/>
      <c r="OLK92" s="318"/>
      <c r="OLL92" s="318"/>
      <c r="OLM92" s="318"/>
      <c r="OLN92" s="318"/>
      <c r="OLO92" s="318"/>
      <c r="OLP92" s="318"/>
      <c r="OLQ92" s="318"/>
      <c r="OLR92" s="318"/>
      <c r="OLS92" s="318"/>
      <c r="OLT92" s="318"/>
      <c r="OLU92" s="318"/>
      <c r="OLV92" s="318"/>
      <c r="OLW92" s="318"/>
      <c r="OLX92" s="318"/>
      <c r="OLY92" s="318"/>
      <c r="OLZ92" s="318"/>
      <c r="OMA92" s="318"/>
      <c r="OMB92" s="318"/>
      <c r="OMC92" s="318"/>
      <c r="OMD92" s="318"/>
      <c r="OME92" s="318"/>
      <c r="OMF92" s="318"/>
      <c r="OMG92" s="318"/>
      <c r="OMH92" s="318"/>
      <c r="OMI92" s="318"/>
      <c r="OMJ92" s="318"/>
      <c r="OMK92" s="318"/>
      <c r="OML92" s="318"/>
      <c r="OMM92" s="318"/>
      <c r="OMN92" s="318"/>
      <c r="OMO92" s="318"/>
      <c r="OMP92" s="318"/>
      <c r="OMQ92" s="318"/>
      <c r="OMR92" s="318"/>
      <c r="OMS92" s="318"/>
      <c r="OMT92" s="318"/>
      <c r="OMU92" s="318"/>
      <c r="OMV92" s="318"/>
      <c r="OMW92" s="318"/>
      <c r="OMX92" s="318"/>
      <c r="OMY92" s="318"/>
      <c r="OMZ92" s="318"/>
      <c r="ONA92" s="318"/>
      <c r="ONB92" s="318"/>
      <c r="ONC92" s="318"/>
      <c r="OND92" s="318"/>
      <c r="ONE92" s="318"/>
      <c r="ONF92" s="318"/>
      <c r="ONG92" s="318"/>
      <c r="ONH92" s="318"/>
      <c r="ONI92" s="318"/>
      <c r="ONJ92" s="318"/>
      <c r="ONK92" s="318"/>
      <c r="ONL92" s="318"/>
      <c r="ONM92" s="318"/>
      <c r="ONN92" s="318"/>
      <c r="ONO92" s="318"/>
      <c r="ONP92" s="318"/>
      <c r="ONQ92" s="318"/>
      <c r="ONR92" s="318"/>
      <c r="ONS92" s="318"/>
      <c r="ONT92" s="318"/>
      <c r="ONU92" s="318"/>
      <c r="ONV92" s="318"/>
      <c r="ONW92" s="318"/>
      <c r="ONX92" s="318"/>
      <c r="ONY92" s="318"/>
      <c r="ONZ92" s="318"/>
      <c r="OOA92" s="318"/>
      <c r="OOB92" s="318"/>
      <c r="OOC92" s="318"/>
      <c r="OOD92" s="318"/>
      <c r="OOE92" s="318"/>
      <c r="OOF92" s="318"/>
      <c r="OOG92" s="318"/>
      <c r="OOH92" s="318"/>
      <c r="OOI92" s="318"/>
      <c r="OOJ92" s="318"/>
      <c r="OOK92" s="318"/>
      <c r="OOL92" s="318"/>
      <c r="OOM92" s="318"/>
      <c r="OON92" s="318"/>
      <c r="OOO92" s="318"/>
      <c r="OOP92" s="318"/>
      <c r="OOQ92" s="318"/>
      <c r="OOR92" s="318"/>
      <c r="OOS92" s="318"/>
      <c r="OOT92" s="318"/>
      <c r="OOU92" s="318"/>
      <c r="OOV92" s="318"/>
      <c r="OOW92" s="318"/>
      <c r="OOX92" s="318"/>
      <c r="OOY92" s="318"/>
      <c r="OOZ92" s="318"/>
      <c r="OPA92" s="318"/>
      <c r="OPB92" s="318"/>
      <c r="OPC92" s="318"/>
      <c r="OPD92" s="318"/>
      <c r="OPE92" s="318"/>
      <c r="OPF92" s="318"/>
      <c r="OPG92" s="318"/>
      <c r="OPH92" s="318"/>
      <c r="OPI92" s="318"/>
      <c r="OPJ92" s="318"/>
      <c r="OPK92" s="318"/>
      <c r="OPL92" s="318"/>
      <c r="OPM92" s="318"/>
      <c r="OPN92" s="318"/>
      <c r="OPO92" s="318"/>
      <c r="OPP92" s="318"/>
      <c r="OPQ92" s="318"/>
      <c r="OPR92" s="318"/>
      <c r="OPS92" s="318"/>
      <c r="OPT92" s="318"/>
      <c r="OPU92" s="318"/>
      <c r="OPV92" s="318"/>
      <c r="OPW92" s="318"/>
      <c r="OPX92" s="318"/>
      <c r="OPY92" s="318"/>
      <c r="OPZ92" s="318"/>
      <c r="OQA92" s="318"/>
      <c r="OQB92" s="318"/>
      <c r="OQC92" s="318"/>
      <c r="OQD92" s="318"/>
      <c r="OQE92" s="318"/>
      <c r="OQF92" s="318"/>
      <c r="OQG92" s="318"/>
      <c r="OQH92" s="318"/>
      <c r="OQI92" s="318"/>
      <c r="OQJ92" s="318"/>
      <c r="OQK92" s="318"/>
      <c r="OQL92" s="318"/>
      <c r="OQM92" s="318"/>
      <c r="OQN92" s="318"/>
      <c r="OQO92" s="318"/>
      <c r="OQP92" s="318"/>
      <c r="OQQ92" s="318"/>
      <c r="OQR92" s="318"/>
      <c r="OQS92" s="318"/>
      <c r="OQT92" s="318"/>
      <c r="OQU92" s="318"/>
      <c r="OQV92" s="318"/>
      <c r="OQW92" s="318"/>
      <c r="OQX92" s="318"/>
      <c r="OQY92" s="318"/>
      <c r="OQZ92" s="318"/>
      <c r="ORA92" s="318"/>
      <c r="ORB92" s="318"/>
      <c r="ORC92" s="318"/>
      <c r="ORD92" s="318"/>
      <c r="ORE92" s="318"/>
      <c r="ORF92" s="318"/>
      <c r="ORG92" s="318"/>
      <c r="ORH92" s="318"/>
      <c r="ORI92" s="318"/>
      <c r="ORJ92" s="318"/>
      <c r="ORK92" s="318"/>
      <c r="ORL92" s="318"/>
      <c r="ORM92" s="318"/>
      <c r="ORN92" s="318"/>
      <c r="ORO92" s="318"/>
      <c r="ORP92" s="318"/>
      <c r="ORQ92" s="318"/>
      <c r="ORR92" s="318"/>
      <c r="ORS92" s="318"/>
      <c r="ORT92" s="318"/>
      <c r="ORU92" s="318"/>
      <c r="ORV92" s="318"/>
      <c r="ORW92" s="318"/>
      <c r="ORX92" s="318"/>
      <c r="ORY92" s="318"/>
      <c r="ORZ92" s="318"/>
      <c r="OSA92" s="318"/>
      <c r="OSB92" s="318"/>
      <c r="OSC92" s="318"/>
      <c r="OSD92" s="318"/>
      <c r="OSE92" s="318"/>
      <c r="OSF92" s="318"/>
      <c r="OSG92" s="318"/>
      <c r="OSH92" s="318"/>
      <c r="OSI92" s="318"/>
      <c r="OSJ92" s="318"/>
      <c r="OSK92" s="318"/>
      <c r="OSL92" s="318"/>
      <c r="OSM92" s="318"/>
      <c r="OSN92" s="318"/>
      <c r="OSO92" s="318"/>
      <c r="OSP92" s="318"/>
      <c r="OSQ92" s="318"/>
      <c r="OSR92" s="318"/>
      <c r="OSS92" s="318"/>
      <c r="OST92" s="318"/>
      <c r="OSU92" s="318"/>
      <c r="OSV92" s="318"/>
      <c r="OSW92" s="318"/>
      <c r="OSX92" s="318"/>
      <c r="OSY92" s="318"/>
      <c r="OSZ92" s="318"/>
      <c r="OTA92" s="318"/>
      <c r="OTB92" s="318"/>
      <c r="OTC92" s="318"/>
      <c r="OTD92" s="318"/>
      <c r="OTE92" s="318"/>
      <c r="OTF92" s="318"/>
      <c r="OTG92" s="318"/>
      <c r="OTH92" s="318"/>
      <c r="OTI92" s="318"/>
      <c r="OTJ92" s="318"/>
      <c r="OTK92" s="318"/>
      <c r="OTL92" s="318"/>
      <c r="OTM92" s="318"/>
      <c r="OTN92" s="318"/>
      <c r="OTO92" s="318"/>
      <c r="OTP92" s="318"/>
      <c r="OTQ92" s="318"/>
      <c r="OTR92" s="318"/>
      <c r="OTS92" s="318"/>
      <c r="OTT92" s="318"/>
      <c r="OTU92" s="318"/>
      <c r="OTV92" s="318"/>
      <c r="OTW92" s="318"/>
      <c r="OTX92" s="318"/>
      <c r="OTY92" s="318"/>
      <c r="OTZ92" s="318"/>
      <c r="OUA92" s="318"/>
      <c r="OUB92" s="318"/>
      <c r="OUC92" s="318"/>
      <c r="OUD92" s="318"/>
      <c r="OUE92" s="318"/>
      <c r="OUF92" s="318"/>
      <c r="OUG92" s="318"/>
      <c r="OUH92" s="318"/>
      <c r="OUI92" s="318"/>
      <c r="OUJ92" s="318"/>
      <c r="OUK92" s="318"/>
      <c r="OUL92" s="318"/>
      <c r="OUM92" s="318"/>
      <c r="OUN92" s="318"/>
      <c r="OUO92" s="318"/>
      <c r="OUP92" s="318"/>
      <c r="OUQ92" s="318"/>
      <c r="OUR92" s="318"/>
      <c r="OUS92" s="318"/>
      <c r="OUT92" s="318"/>
      <c r="OUU92" s="318"/>
      <c r="OUV92" s="318"/>
      <c r="OUW92" s="318"/>
      <c r="OUX92" s="318"/>
      <c r="OUY92" s="318"/>
      <c r="OUZ92" s="318"/>
      <c r="OVA92" s="318"/>
      <c r="OVB92" s="318"/>
      <c r="OVC92" s="318"/>
      <c r="OVD92" s="318"/>
      <c r="OVE92" s="318"/>
      <c r="OVF92" s="318"/>
      <c r="OVG92" s="318"/>
      <c r="OVH92" s="318"/>
      <c r="OVI92" s="318"/>
      <c r="OVJ92" s="318"/>
      <c r="OVK92" s="318"/>
      <c r="OVL92" s="318"/>
      <c r="OVM92" s="318"/>
      <c r="OVN92" s="318"/>
      <c r="OVO92" s="318"/>
      <c r="OVP92" s="318"/>
      <c r="OVQ92" s="318"/>
      <c r="OVR92" s="318"/>
      <c r="OVS92" s="318"/>
      <c r="OVT92" s="318"/>
      <c r="OVU92" s="318"/>
      <c r="OVV92" s="318"/>
      <c r="OVW92" s="318"/>
      <c r="OVX92" s="318"/>
      <c r="OVY92" s="318"/>
      <c r="OVZ92" s="318"/>
      <c r="OWA92" s="318"/>
      <c r="OWB92" s="318"/>
      <c r="OWC92" s="318"/>
      <c r="OWD92" s="318"/>
      <c r="OWE92" s="318"/>
      <c r="OWF92" s="318"/>
      <c r="OWG92" s="318"/>
      <c r="OWH92" s="318"/>
      <c r="OWI92" s="318"/>
      <c r="OWJ92" s="318"/>
      <c r="OWK92" s="318"/>
      <c r="OWL92" s="318"/>
      <c r="OWM92" s="318"/>
      <c r="OWN92" s="318"/>
      <c r="OWO92" s="318"/>
      <c r="OWP92" s="318"/>
      <c r="OWQ92" s="318"/>
      <c r="OWR92" s="318"/>
      <c r="OWS92" s="318"/>
      <c r="OWT92" s="318"/>
      <c r="OWU92" s="318"/>
      <c r="OWV92" s="318"/>
      <c r="OWW92" s="318"/>
      <c r="OWX92" s="318"/>
      <c r="OWY92" s="318"/>
      <c r="OWZ92" s="318"/>
      <c r="OXA92" s="318"/>
      <c r="OXB92" s="318"/>
      <c r="OXC92" s="318"/>
      <c r="OXD92" s="318"/>
      <c r="OXE92" s="318"/>
      <c r="OXF92" s="318"/>
      <c r="OXG92" s="318"/>
      <c r="OXH92" s="318"/>
      <c r="OXI92" s="318"/>
      <c r="OXJ92" s="318"/>
      <c r="OXK92" s="318"/>
      <c r="OXL92" s="318"/>
      <c r="OXM92" s="318"/>
      <c r="OXN92" s="318"/>
      <c r="OXO92" s="318"/>
      <c r="OXP92" s="318"/>
      <c r="OXQ92" s="318"/>
      <c r="OXR92" s="318"/>
      <c r="OXS92" s="318"/>
      <c r="OXT92" s="318"/>
      <c r="OXU92" s="318"/>
      <c r="OXV92" s="318"/>
      <c r="OXW92" s="318"/>
      <c r="OXX92" s="318"/>
      <c r="OXY92" s="318"/>
      <c r="OXZ92" s="318"/>
      <c r="OYA92" s="318"/>
      <c r="OYB92" s="318"/>
      <c r="OYC92" s="318"/>
      <c r="OYD92" s="318"/>
      <c r="OYE92" s="318"/>
      <c r="OYF92" s="318"/>
      <c r="OYG92" s="318"/>
      <c r="OYH92" s="318"/>
      <c r="OYI92" s="318"/>
      <c r="OYJ92" s="318"/>
      <c r="OYK92" s="318"/>
      <c r="OYL92" s="318"/>
      <c r="OYM92" s="318"/>
      <c r="OYN92" s="318"/>
      <c r="OYO92" s="318"/>
      <c r="OYP92" s="318"/>
      <c r="OYQ92" s="318"/>
      <c r="OYR92" s="318"/>
      <c r="OYS92" s="318"/>
      <c r="OYT92" s="318"/>
      <c r="OYU92" s="318"/>
      <c r="OYV92" s="318"/>
      <c r="OYW92" s="318"/>
      <c r="OYX92" s="318"/>
      <c r="OYY92" s="318"/>
      <c r="OYZ92" s="318"/>
      <c r="OZA92" s="318"/>
      <c r="OZB92" s="318"/>
      <c r="OZC92" s="318"/>
      <c r="OZD92" s="318"/>
      <c r="OZE92" s="318"/>
      <c r="OZF92" s="318"/>
      <c r="OZG92" s="318"/>
      <c r="OZH92" s="318"/>
      <c r="OZI92" s="318"/>
      <c r="OZJ92" s="318"/>
      <c r="OZK92" s="318"/>
      <c r="OZL92" s="318"/>
      <c r="OZM92" s="318"/>
      <c r="OZN92" s="318"/>
      <c r="OZO92" s="318"/>
      <c r="OZP92" s="318"/>
      <c r="OZQ92" s="318"/>
      <c r="OZR92" s="318"/>
      <c r="OZS92" s="318"/>
      <c r="OZT92" s="318"/>
      <c r="OZU92" s="318"/>
      <c r="OZV92" s="318"/>
      <c r="OZW92" s="318"/>
      <c r="OZX92" s="318"/>
      <c r="OZY92" s="318"/>
      <c r="OZZ92" s="318"/>
      <c r="PAA92" s="318"/>
      <c r="PAB92" s="318"/>
      <c r="PAC92" s="318"/>
      <c r="PAD92" s="318"/>
      <c r="PAE92" s="318"/>
      <c r="PAF92" s="318"/>
      <c r="PAG92" s="318"/>
      <c r="PAH92" s="318"/>
      <c r="PAI92" s="318"/>
      <c r="PAJ92" s="318"/>
      <c r="PAK92" s="318"/>
      <c r="PAL92" s="318"/>
      <c r="PAM92" s="318"/>
      <c r="PAN92" s="318"/>
      <c r="PAO92" s="318"/>
      <c r="PAP92" s="318"/>
      <c r="PAQ92" s="318"/>
      <c r="PAR92" s="318"/>
      <c r="PAS92" s="318"/>
      <c r="PAT92" s="318"/>
      <c r="PAU92" s="318"/>
      <c r="PAV92" s="318"/>
      <c r="PAW92" s="318"/>
      <c r="PAX92" s="318"/>
      <c r="PAY92" s="318"/>
      <c r="PAZ92" s="318"/>
      <c r="PBA92" s="318"/>
      <c r="PBB92" s="318"/>
      <c r="PBC92" s="318"/>
      <c r="PBD92" s="318"/>
      <c r="PBE92" s="318"/>
      <c r="PBF92" s="318"/>
      <c r="PBG92" s="318"/>
      <c r="PBH92" s="318"/>
      <c r="PBI92" s="318"/>
      <c r="PBJ92" s="318"/>
      <c r="PBK92" s="318"/>
      <c r="PBL92" s="318"/>
      <c r="PBM92" s="318"/>
      <c r="PBN92" s="318"/>
      <c r="PBO92" s="318"/>
      <c r="PBP92" s="318"/>
      <c r="PBQ92" s="318"/>
      <c r="PBR92" s="318"/>
      <c r="PBS92" s="318"/>
      <c r="PBT92" s="318"/>
      <c r="PBU92" s="318"/>
      <c r="PBV92" s="318"/>
      <c r="PBW92" s="318"/>
      <c r="PBX92" s="318"/>
      <c r="PBY92" s="318"/>
      <c r="PBZ92" s="318"/>
      <c r="PCA92" s="318"/>
      <c r="PCB92" s="318"/>
      <c r="PCC92" s="318"/>
      <c r="PCD92" s="318"/>
      <c r="PCE92" s="318"/>
      <c r="PCF92" s="318"/>
      <c r="PCG92" s="318"/>
      <c r="PCH92" s="318"/>
      <c r="PCI92" s="318"/>
      <c r="PCJ92" s="318"/>
      <c r="PCK92" s="318"/>
      <c r="PCL92" s="318"/>
      <c r="PCM92" s="318"/>
      <c r="PCN92" s="318"/>
      <c r="PCO92" s="318"/>
      <c r="PCP92" s="318"/>
      <c r="PCQ92" s="318"/>
      <c r="PCR92" s="318"/>
      <c r="PCS92" s="318"/>
      <c r="PCT92" s="318"/>
      <c r="PCU92" s="318"/>
      <c r="PCV92" s="318"/>
      <c r="PCW92" s="318"/>
      <c r="PCX92" s="318"/>
      <c r="PCY92" s="318"/>
      <c r="PCZ92" s="318"/>
      <c r="PDA92" s="318"/>
      <c r="PDB92" s="318"/>
      <c r="PDC92" s="318"/>
      <c r="PDD92" s="318"/>
      <c r="PDE92" s="318"/>
      <c r="PDF92" s="318"/>
      <c r="PDG92" s="318"/>
      <c r="PDH92" s="318"/>
      <c r="PDI92" s="318"/>
      <c r="PDJ92" s="318"/>
      <c r="PDK92" s="318"/>
      <c r="PDL92" s="318"/>
      <c r="PDM92" s="318"/>
      <c r="PDN92" s="318"/>
      <c r="PDO92" s="318"/>
      <c r="PDP92" s="318"/>
      <c r="PDQ92" s="318"/>
      <c r="PDR92" s="318"/>
      <c r="PDS92" s="318"/>
      <c r="PDT92" s="318"/>
      <c r="PDU92" s="318"/>
      <c r="PDV92" s="318"/>
      <c r="PDW92" s="318"/>
      <c r="PDX92" s="318"/>
      <c r="PDY92" s="318"/>
      <c r="PDZ92" s="318"/>
      <c r="PEA92" s="318"/>
      <c r="PEB92" s="318"/>
      <c r="PEC92" s="318"/>
      <c r="PED92" s="318"/>
      <c r="PEE92" s="318"/>
      <c r="PEF92" s="318"/>
      <c r="PEG92" s="318"/>
      <c r="PEH92" s="318"/>
      <c r="PEI92" s="318"/>
      <c r="PEJ92" s="318"/>
      <c r="PEK92" s="318"/>
      <c r="PEL92" s="318"/>
      <c r="PEM92" s="318"/>
      <c r="PEN92" s="318"/>
      <c r="PEO92" s="318"/>
      <c r="PEP92" s="318"/>
      <c r="PEQ92" s="318"/>
      <c r="PER92" s="318"/>
      <c r="PES92" s="318"/>
      <c r="PET92" s="318"/>
      <c r="PEU92" s="318"/>
      <c r="PEV92" s="318"/>
      <c r="PEW92" s="318"/>
      <c r="PEX92" s="318"/>
      <c r="PEY92" s="318"/>
      <c r="PEZ92" s="318"/>
      <c r="PFA92" s="318"/>
      <c r="PFB92" s="318"/>
      <c r="PFC92" s="318"/>
      <c r="PFD92" s="318"/>
      <c r="PFE92" s="318"/>
      <c r="PFF92" s="318"/>
      <c r="PFG92" s="318"/>
      <c r="PFH92" s="318"/>
      <c r="PFI92" s="318"/>
      <c r="PFJ92" s="318"/>
      <c r="PFK92" s="318"/>
      <c r="PFL92" s="318"/>
      <c r="PFM92" s="318"/>
      <c r="PFN92" s="318"/>
      <c r="PFO92" s="318"/>
      <c r="PFP92" s="318"/>
      <c r="PFQ92" s="318"/>
      <c r="PFR92" s="318"/>
      <c r="PFS92" s="318"/>
      <c r="PFT92" s="318"/>
      <c r="PFU92" s="318"/>
      <c r="PFV92" s="318"/>
      <c r="PFW92" s="318"/>
      <c r="PFX92" s="318"/>
      <c r="PFY92" s="318"/>
      <c r="PFZ92" s="318"/>
      <c r="PGA92" s="318"/>
      <c r="PGB92" s="318"/>
      <c r="PGC92" s="318"/>
      <c r="PGD92" s="318"/>
      <c r="PGE92" s="318"/>
      <c r="PGF92" s="318"/>
      <c r="PGG92" s="318"/>
      <c r="PGH92" s="318"/>
      <c r="PGI92" s="318"/>
      <c r="PGJ92" s="318"/>
      <c r="PGK92" s="318"/>
      <c r="PGL92" s="318"/>
      <c r="PGM92" s="318"/>
      <c r="PGN92" s="318"/>
      <c r="PGO92" s="318"/>
      <c r="PGP92" s="318"/>
      <c r="PGQ92" s="318"/>
      <c r="PGR92" s="318"/>
      <c r="PGS92" s="318"/>
      <c r="PGT92" s="318"/>
      <c r="PGU92" s="318"/>
      <c r="PGV92" s="318"/>
      <c r="PGW92" s="318"/>
      <c r="PGX92" s="318"/>
      <c r="PGY92" s="318"/>
      <c r="PGZ92" s="318"/>
      <c r="PHA92" s="318"/>
      <c r="PHB92" s="318"/>
      <c r="PHC92" s="318"/>
      <c r="PHD92" s="318"/>
      <c r="PHE92" s="318"/>
      <c r="PHF92" s="318"/>
      <c r="PHG92" s="318"/>
      <c r="PHH92" s="318"/>
      <c r="PHI92" s="318"/>
      <c r="PHJ92" s="318"/>
      <c r="PHK92" s="318"/>
      <c r="PHL92" s="318"/>
      <c r="PHM92" s="318"/>
      <c r="PHN92" s="318"/>
      <c r="PHO92" s="318"/>
      <c r="PHP92" s="318"/>
      <c r="PHQ92" s="318"/>
      <c r="PHR92" s="318"/>
      <c r="PHS92" s="318"/>
      <c r="PHT92" s="318"/>
      <c r="PHU92" s="318"/>
      <c r="PHV92" s="318"/>
      <c r="PHW92" s="318"/>
      <c r="PHX92" s="318"/>
      <c r="PHY92" s="318"/>
      <c r="PHZ92" s="318"/>
      <c r="PIA92" s="318"/>
      <c r="PIB92" s="318"/>
      <c r="PIC92" s="318"/>
      <c r="PID92" s="318"/>
      <c r="PIE92" s="318"/>
      <c r="PIF92" s="318"/>
      <c r="PIG92" s="318"/>
      <c r="PIH92" s="318"/>
      <c r="PII92" s="318"/>
      <c r="PIJ92" s="318"/>
      <c r="PIK92" s="318"/>
      <c r="PIL92" s="318"/>
      <c r="PIM92" s="318"/>
      <c r="PIN92" s="318"/>
      <c r="PIO92" s="318"/>
      <c r="PIP92" s="318"/>
      <c r="PIQ92" s="318"/>
      <c r="PIR92" s="318"/>
      <c r="PIS92" s="318"/>
      <c r="PIT92" s="318"/>
      <c r="PIU92" s="318"/>
      <c r="PIV92" s="318"/>
      <c r="PIW92" s="318"/>
      <c r="PIX92" s="318"/>
      <c r="PIY92" s="318"/>
      <c r="PIZ92" s="318"/>
      <c r="PJA92" s="318"/>
      <c r="PJB92" s="318"/>
      <c r="PJC92" s="318"/>
      <c r="PJD92" s="318"/>
      <c r="PJE92" s="318"/>
      <c r="PJF92" s="318"/>
      <c r="PJG92" s="318"/>
      <c r="PJH92" s="318"/>
      <c r="PJI92" s="318"/>
      <c r="PJJ92" s="318"/>
      <c r="PJK92" s="318"/>
      <c r="PJL92" s="318"/>
      <c r="PJM92" s="318"/>
      <c r="PJN92" s="318"/>
      <c r="PJO92" s="318"/>
      <c r="PJP92" s="318"/>
      <c r="PJQ92" s="318"/>
      <c r="PJR92" s="318"/>
      <c r="PJS92" s="318"/>
      <c r="PJT92" s="318"/>
      <c r="PJU92" s="318"/>
      <c r="PJV92" s="318"/>
      <c r="PJW92" s="318"/>
      <c r="PJX92" s="318"/>
      <c r="PJY92" s="318"/>
      <c r="PJZ92" s="318"/>
      <c r="PKA92" s="318"/>
      <c r="PKB92" s="318"/>
      <c r="PKC92" s="318"/>
      <c r="PKD92" s="318"/>
      <c r="PKE92" s="318"/>
      <c r="PKF92" s="318"/>
      <c r="PKG92" s="318"/>
      <c r="PKH92" s="318"/>
      <c r="PKI92" s="318"/>
      <c r="PKJ92" s="318"/>
      <c r="PKK92" s="318"/>
      <c r="PKL92" s="318"/>
      <c r="PKM92" s="318"/>
      <c r="PKN92" s="318"/>
      <c r="PKO92" s="318"/>
      <c r="PKP92" s="318"/>
      <c r="PKQ92" s="318"/>
      <c r="PKR92" s="318"/>
      <c r="PKS92" s="318"/>
      <c r="PKT92" s="318"/>
      <c r="PKU92" s="318"/>
      <c r="PKV92" s="318"/>
      <c r="PKW92" s="318"/>
      <c r="PKX92" s="318"/>
      <c r="PKY92" s="318"/>
      <c r="PKZ92" s="318"/>
      <c r="PLA92" s="318"/>
      <c r="PLB92" s="318"/>
      <c r="PLC92" s="318"/>
      <c r="PLD92" s="318"/>
      <c r="PLE92" s="318"/>
      <c r="PLF92" s="318"/>
      <c r="PLG92" s="318"/>
      <c r="PLH92" s="318"/>
      <c r="PLI92" s="318"/>
      <c r="PLJ92" s="318"/>
      <c r="PLK92" s="318"/>
      <c r="PLL92" s="318"/>
      <c r="PLM92" s="318"/>
      <c r="PLN92" s="318"/>
      <c r="PLO92" s="318"/>
      <c r="PLP92" s="318"/>
      <c r="PLQ92" s="318"/>
      <c r="PLR92" s="318"/>
      <c r="PLS92" s="318"/>
      <c r="PLT92" s="318"/>
      <c r="PLU92" s="318"/>
      <c r="PLV92" s="318"/>
      <c r="PLW92" s="318"/>
      <c r="PLX92" s="318"/>
      <c r="PLY92" s="318"/>
      <c r="PLZ92" s="318"/>
      <c r="PMA92" s="318"/>
      <c r="PMB92" s="318"/>
      <c r="PMC92" s="318"/>
      <c r="PMD92" s="318"/>
      <c r="PME92" s="318"/>
      <c r="PMF92" s="318"/>
      <c r="PMG92" s="318"/>
      <c r="PMH92" s="318"/>
      <c r="PMI92" s="318"/>
      <c r="PMJ92" s="318"/>
      <c r="PMK92" s="318"/>
      <c r="PML92" s="318"/>
      <c r="PMM92" s="318"/>
      <c r="PMN92" s="318"/>
      <c r="PMO92" s="318"/>
      <c r="PMP92" s="318"/>
      <c r="PMQ92" s="318"/>
      <c r="PMR92" s="318"/>
      <c r="PMS92" s="318"/>
      <c r="PMT92" s="318"/>
      <c r="PMU92" s="318"/>
      <c r="PMV92" s="318"/>
      <c r="PMW92" s="318"/>
      <c r="PMX92" s="318"/>
      <c r="PMY92" s="318"/>
      <c r="PMZ92" s="318"/>
      <c r="PNA92" s="318"/>
      <c r="PNB92" s="318"/>
      <c r="PNC92" s="318"/>
      <c r="PND92" s="318"/>
      <c r="PNE92" s="318"/>
      <c r="PNF92" s="318"/>
      <c r="PNG92" s="318"/>
      <c r="PNH92" s="318"/>
      <c r="PNI92" s="318"/>
      <c r="PNJ92" s="318"/>
      <c r="PNK92" s="318"/>
      <c r="PNL92" s="318"/>
      <c r="PNM92" s="318"/>
      <c r="PNN92" s="318"/>
      <c r="PNO92" s="318"/>
      <c r="PNP92" s="318"/>
      <c r="PNQ92" s="318"/>
      <c r="PNR92" s="318"/>
      <c r="PNS92" s="318"/>
      <c r="PNT92" s="318"/>
      <c r="PNU92" s="318"/>
      <c r="PNV92" s="318"/>
      <c r="PNW92" s="318"/>
      <c r="PNX92" s="318"/>
      <c r="PNY92" s="318"/>
      <c r="PNZ92" s="318"/>
      <c r="POA92" s="318"/>
      <c r="POB92" s="318"/>
      <c r="POC92" s="318"/>
      <c r="POD92" s="318"/>
      <c r="POE92" s="318"/>
      <c r="POF92" s="318"/>
      <c r="POG92" s="318"/>
      <c r="POH92" s="318"/>
      <c r="POI92" s="318"/>
      <c r="POJ92" s="318"/>
      <c r="POK92" s="318"/>
      <c r="POL92" s="318"/>
      <c r="POM92" s="318"/>
      <c r="PON92" s="318"/>
      <c r="POO92" s="318"/>
      <c r="POP92" s="318"/>
      <c r="POQ92" s="318"/>
      <c r="POR92" s="318"/>
      <c r="POS92" s="318"/>
      <c r="POT92" s="318"/>
      <c r="POU92" s="318"/>
      <c r="POV92" s="318"/>
      <c r="POW92" s="318"/>
      <c r="POX92" s="318"/>
      <c r="POY92" s="318"/>
      <c r="POZ92" s="318"/>
      <c r="PPA92" s="318"/>
      <c r="PPB92" s="318"/>
      <c r="PPC92" s="318"/>
      <c r="PPD92" s="318"/>
      <c r="PPE92" s="318"/>
      <c r="PPF92" s="318"/>
      <c r="PPG92" s="318"/>
      <c r="PPH92" s="318"/>
      <c r="PPI92" s="318"/>
      <c r="PPJ92" s="318"/>
      <c r="PPK92" s="318"/>
      <c r="PPL92" s="318"/>
      <c r="PPM92" s="318"/>
      <c r="PPN92" s="318"/>
      <c r="PPO92" s="318"/>
      <c r="PPP92" s="318"/>
      <c r="PPQ92" s="318"/>
      <c r="PPR92" s="318"/>
      <c r="PPS92" s="318"/>
      <c r="PPT92" s="318"/>
      <c r="PPU92" s="318"/>
      <c r="PPV92" s="318"/>
      <c r="PPW92" s="318"/>
      <c r="PPX92" s="318"/>
      <c r="PPY92" s="318"/>
      <c r="PPZ92" s="318"/>
      <c r="PQA92" s="318"/>
      <c r="PQB92" s="318"/>
      <c r="PQC92" s="318"/>
      <c r="PQD92" s="318"/>
      <c r="PQE92" s="318"/>
      <c r="PQF92" s="318"/>
      <c r="PQG92" s="318"/>
      <c r="PQH92" s="318"/>
      <c r="PQI92" s="318"/>
      <c r="PQJ92" s="318"/>
      <c r="PQK92" s="318"/>
      <c r="PQL92" s="318"/>
      <c r="PQM92" s="318"/>
      <c r="PQN92" s="318"/>
      <c r="PQO92" s="318"/>
      <c r="PQP92" s="318"/>
      <c r="PQQ92" s="318"/>
      <c r="PQR92" s="318"/>
      <c r="PQS92" s="318"/>
      <c r="PQT92" s="318"/>
      <c r="PQU92" s="318"/>
      <c r="PQV92" s="318"/>
      <c r="PQW92" s="318"/>
      <c r="PQX92" s="318"/>
      <c r="PQY92" s="318"/>
      <c r="PQZ92" s="318"/>
      <c r="PRA92" s="318"/>
      <c r="PRB92" s="318"/>
      <c r="PRC92" s="318"/>
      <c r="PRD92" s="318"/>
      <c r="PRE92" s="318"/>
      <c r="PRF92" s="318"/>
      <c r="PRG92" s="318"/>
      <c r="PRH92" s="318"/>
      <c r="PRI92" s="318"/>
      <c r="PRJ92" s="318"/>
      <c r="PRK92" s="318"/>
      <c r="PRL92" s="318"/>
      <c r="PRM92" s="318"/>
      <c r="PRN92" s="318"/>
      <c r="PRO92" s="318"/>
      <c r="PRP92" s="318"/>
      <c r="PRQ92" s="318"/>
      <c r="PRR92" s="318"/>
      <c r="PRS92" s="318"/>
      <c r="PRT92" s="318"/>
      <c r="PRU92" s="318"/>
      <c r="PRV92" s="318"/>
      <c r="PRW92" s="318"/>
      <c r="PRX92" s="318"/>
      <c r="PRY92" s="318"/>
      <c r="PRZ92" s="318"/>
      <c r="PSA92" s="318"/>
      <c r="PSB92" s="318"/>
      <c r="PSC92" s="318"/>
      <c r="PSD92" s="318"/>
      <c r="PSE92" s="318"/>
      <c r="PSF92" s="318"/>
      <c r="PSG92" s="318"/>
      <c r="PSH92" s="318"/>
      <c r="PSI92" s="318"/>
      <c r="PSJ92" s="318"/>
      <c r="PSK92" s="318"/>
      <c r="PSL92" s="318"/>
      <c r="PSM92" s="318"/>
      <c r="PSN92" s="318"/>
      <c r="PSO92" s="318"/>
      <c r="PSP92" s="318"/>
      <c r="PSQ92" s="318"/>
      <c r="PSR92" s="318"/>
      <c r="PSS92" s="318"/>
      <c r="PST92" s="318"/>
      <c r="PSU92" s="318"/>
      <c r="PSV92" s="318"/>
      <c r="PSW92" s="318"/>
      <c r="PSX92" s="318"/>
      <c r="PSY92" s="318"/>
      <c r="PSZ92" s="318"/>
      <c r="PTA92" s="318"/>
      <c r="PTB92" s="318"/>
      <c r="PTC92" s="318"/>
      <c r="PTD92" s="318"/>
      <c r="PTE92" s="318"/>
      <c r="PTF92" s="318"/>
      <c r="PTG92" s="318"/>
      <c r="PTH92" s="318"/>
      <c r="PTI92" s="318"/>
      <c r="PTJ92" s="318"/>
      <c r="PTK92" s="318"/>
      <c r="PTL92" s="318"/>
      <c r="PTM92" s="318"/>
      <c r="PTN92" s="318"/>
      <c r="PTO92" s="318"/>
      <c r="PTP92" s="318"/>
      <c r="PTQ92" s="318"/>
      <c r="PTR92" s="318"/>
      <c r="PTS92" s="318"/>
      <c r="PTT92" s="318"/>
      <c r="PTU92" s="318"/>
      <c r="PTV92" s="318"/>
      <c r="PTW92" s="318"/>
      <c r="PTX92" s="318"/>
      <c r="PTY92" s="318"/>
      <c r="PTZ92" s="318"/>
      <c r="PUA92" s="318"/>
      <c r="PUB92" s="318"/>
      <c r="PUC92" s="318"/>
      <c r="PUD92" s="318"/>
      <c r="PUE92" s="318"/>
      <c r="PUF92" s="318"/>
      <c r="PUG92" s="318"/>
      <c r="PUH92" s="318"/>
      <c r="PUI92" s="318"/>
      <c r="PUJ92" s="318"/>
      <c r="PUK92" s="318"/>
      <c r="PUL92" s="318"/>
      <c r="PUM92" s="318"/>
      <c r="PUN92" s="318"/>
      <c r="PUO92" s="318"/>
      <c r="PUP92" s="318"/>
      <c r="PUQ92" s="318"/>
      <c r="PUR92" s="318"/>
      <c r="PUS92" s="318"/>
      <c r="PUT92" s="318"/>
      <c r="PUU92" s="318"/>
      <c r="PUV92" s="318"/>
      <c r="PUW92" s="318"/>
      <c r="PUX92" s="318"/>
      <c r="PUY92" s="318"/>
      <c r="PUZ92" s="318"/>
      <c r="PVA92" s="318"/>
      <c r="PVB92" s="318"/>
      <c r="PVC92" s="318"/>
      <c r="PVD92" s="318"/>
      <c r="PVE92" s="318"/>
      <c r="PVF92" s="318"/>
      <c r="PVG92" s="318"/>
      <c r="PVH92" s="318"/>
      <c r="PVI92" s="318"/>
      <c r="PVJ92" s="318"/>
      <c r="PVK92" s="318"/>
      <c r="PVL92" s="318"/>
      <c r="PVM92" s="318"/>
      <c r="PVN92" s="318"/>
      <c r="PVO92" s="318"/>
      <c r="PVP92" s="318"/>
      <c r="PVQ92" s="318"/>
      <c r="PVR92" s="318"/>
      <c r="PVS92" s="318"/>
      <c r="PVT92" s="318"/>
      <c r="PVU92" s="318"/>
      <c r="PVV92" s="318"/>
      <c r="PVW92" s="318"/>
      <c r="PVX92" s="318"/>
      <c r="PVY92" s="318"/>
      <c r="PVZ92" s="318"/>
      <c r="PWA92" s="318"/>
      <c r="PWB92" s="318"/>
      <c r="PWC92" s="318"/>
      <c r="PWD92" s="318"/>
      <c r="PWE92" s="318"/>
      <c r="PWF92" s="318"/>
      <c r="PWG92" s="318"/>
      <c r="PWH92" s="318"/>
      <c r="PWI92" s="318"/>
      <c r="PWJ92" s="318"/>
      <c r="PWK92" s="318"/>
      <c r="PWL92" s="318"/>
      <c r="PWM92" s="318"/>
      <c r="PWN92" s="318"/>
      <c r="PWO92" s="318"/>
      <c r="PWP92" s="318"/>
      <c r="PWQ92" s="318"/>
      <c r="PWR92" s="318"/>
      <c r="PWS92" s="318"/>
      <c r="PWT92" s="318"/>
      <c r="PWU92" s="318"/>
      <c r="PWV92" s="318"/>
      <c r="PWW92" s="318"/>
      <c r="PWX92" s="318"/>
      <c r="PWY92" s="318"/>
      <c r="PWZ92" s="318"/>
      <c r="PXA92" s="318"/>
      <c r="PXB92" s="318"/>
      <c r="PXC92" s="318"/>
      <c r="PXD92" s="318"/>
      <c r="PXE92" s="318"/>
      <c r="PXF92" s="318"/>
      <c r="PXG92" s="318"/>
      <c r="PXH92" s="318"/>
      <c r="PXI92" s="318"/>
      <c r="PXJ92" s="318"/>
      <c r="PXK92" s="318"/>
      <c r="PXL92" s="318"/>
      <c r="PXM92" s="318"/>
      <c r="PXN92" s="318"/>
      <c r="PXO92" s="318"/>
      <c r="PXP92" s="318"/>
      <c r="PXQ92" s="318"/>
      <c r="PXR92" s="318"/>
      <c r="PXS92" s="318"/>
      <c r="PXT92" s="318"/>
      <c r="PXU92" s="318"/>
      <c r="PXV92" s="318"/>
      <c r="PXW92" s="318"/>
      <c r="PXX92" s="318"/>
      <c r="PXY92" s="318"/>
      <c r="PXZ92" s="318"/>
      <c r="PYA92" s="318"/>
      <c r="PYB92" s="318"/>
      <c r="PYC92" s="318"/>
      <c r="PYD92" s="318"/>
      <c r="PYE92" s="318"/>
      <c r="PYF92" s="318"/>
      <c r="PYG92" s="318"/>
      <c r="PYH92" s="318"/>
      <c r="PYI92" s="318"/>
      <c r="PYJ92" s="318"/>
      <c r="PYK92" s="318"/>
      <c r="PYL92" s="318"/>
      <c r="PYM92" s="318"/>
      <c r="PYN92" s="318"/>
      <c r="PYO92" s="318"/>
      <c r="PYP92" s="318"/>
      <c r="PYQ92" s="318"/>
      <c r="PYR92" s="318"/>
      <c r="PYS92" s="318"/>
      <c r="PYT92" s="318"/>
      <c r="PYU92" s="318"/>
      <c r="PYV92" s="318"/>
      <c r="PYW92" s="318"/>
      <c r="PYX92" s="318"/>
      <c r="PYY92" s="318"/>
      <c r="PYZ92" s="318"/>
      <c r="PZA92" s="318"/>
      <c r="PZB92" s="318"/>
      <c r="PZC92" s="318"/>
      <c r="PZD92" s="318"/>
      <c r="PZE92" s="318"/>
      <c r="PZF92" s="318"/>
      <c r="PZG92" s="318"/>
      <c r="PZH92" s="318"/>
      <c r="PZI92" s="318"/>
      <c r="PZJ92" s="318"/>
      <c r="PZK92" s="318"/>
      <c r="PZL92" s="318"/>
      <c r="PZM92" s="318"/>
      <c r="PZN92" s="318"/>
      <c r="PZO92" s="318"/>
      <c r="PZP92" s="318"/>
      <c r="PZQ92" s="318"/>
      <c r="PZR92" s="318"/>
      <c r="PZS92" s="318"/>
      <c r="PZT92" s="318"/>
      <c r="PZU92" s="318"/>
      <c r="PZV92" s="318"/>
      <c r="PZW92" s="318"/>
      <c r="PZX92" s="318"/>
      <c r="PZY92" s="318"/>
      <c r="PZZ92" s="318"/>
      <c r="QAA92" s="318"/>
      <c r="QAB92" s="318"/>
      <c r="QAC92" s="318"/>
      <c r="QAD92" s="318"/>
      <c r="QAE92" s="318"/>
      <c r="QAF92" s="318"/>
      <c r="QAG92" s="318"/>
      <c r="QAH92" s="318"/>
      <c r="QAI92" s="318"/>
      <c r="QAJ92" s="318"/>
      <c r="QAK92" s="318"/>
      <c r="QAL92" s="318"/>
      <c r="QAM92" s="318"/>
      <c r="QAN92" s="318"/>
      <c r="QAO92" s="318"/>
      <c r="QAP92" s="318"/>
      <c r="QAQ92" s="318"/>
      <c r="QAR92" s="318"/>
      <c r="QAS92" s="318"/>
      <c r="QAT92" s="318"/>
      <c r="QAU92" s="318"/>
      <c r="QAV92" s="318"/>
      <c r="QAW92" s="318"/>
      <c r="QAX92" s="318"/>
      <c r="QAY92" s="318"/>
      <c r="QAZ92" s="318"/>
      <c r="QBA92" s="318"/>
      <c r="QBB92" s="318"/>
      <c r="QBC92" s="318"/>
      <c r="QBD92" s="318"/>
      <c r="QBE92" s="318"/>
      <c r="QBF92" s="318"/>
      <c r="QBG92" s="318"/>
      <c r="QBH92" s="318"/>
      <c r="QBI92" s="318"/>
      <c r="QBJ92" s="318"/>
      <c r="QBK92" s="318"/>
      <c r="QBL92" s="318"/>
      <c r="QBM92" s="318"/>
      <c r="QBN92" s="318"/>
      <c r="QBO92" s="318"/>
      <c r="QBP92" s="318"/>
      <c r="QBQ92" s="318"/>
      <c r="QBR92" s="318"/>
      <c r="QBS92" s="318"/>
      <c r="QBT92" s="318"/>
      <c r="QBU92" s="318"/>
      <c r="QBV92" s="318"/>
      <c r="QBW92" s="318"/>
      <c r="QBX92" s="318"/>
      <c r="QBY92" s="318"/>
      <c r="QBZ92" s="318"/>
      <c r="QCA92" s="318"/>
      <c r="QCB92" s="318"/>
      <c r="QCC92" s="318"/>
      <c r="QCD92" s="318"/>
      <c r="QCE92" s="318"/>
      <c r="QCF92" s="318"/>
      <c r="QCG92" s="318"/>
      <c r="QCH92" s="318"/>
      <c r="QCI92" s="318"/>
      <c r="QCJ92" s="318"/>
      <c r="QCK92" s="318"/>
      <c r="QCL92" s="318"/>
      <c r="QCM92" s="318"/>
      <c r="QCN92" s="318"/>
      <c r="QCO92" s="318"/>
      <c r="QCP92" s="318"/>
      <c r="QCQ92" s="318"/>
      <c r="QCR92" s="318"/>
      <c r="QCS92" s="318"/>
      <c r="QCT92" s="318"/>
      <c r="QCU92" s="318"/>
      <c r="QCV92" s="318"/>
      <c r="QCW92" s="318"/>
      <c r="QCX92" s="318"/>
      <c r="QCY92" s="318"/>
      <c r="QCZ92" s="318"/>
      <c r="QDA92" s="318"/>
      <c r="QDB92" s="318"/>
      <c r="QDC92" s="318"/>
      <c r="QDD92" s="318"/>
      <c r="QDE92" s="318"/>
      <c r="QDF92" s="318"/>
      <c r="QDG92" s="318"/>
      <c r="QDH92" s="318"/>
      <c r="QDI92" s="318"/>
      <c r="QDJ92" s="318"/>
      <c r="QDK92" s="318"/>
      <c r="QDL92" s="318"/>
      <c r="QDM92" s="318"/>
      <c r="QDN92" s="318"/>
      <c r="QDO92" s="318"/>
      <c r="QDP92" s="318"/>
      <c r="QDQ92" s="318"/>
      <c r="QDR92" s="318"/>
      <c r="QDS92" s="318"/>
      <c r="QDT92" s="318"/>
      <c r="QDU92" s="318"/>
      <c r="QDV92" s="318"/>
      <c r="QDW92" s="318"/>
      <c r="QDX92" s="318"/>
      <c r="QDY92" s="318"/>
      <c r="QDZ92" s="318"/>
      <c r="QEA92" s="318"/>
      <c r="QEB92" s="318"/>
      <c r="QEC92" s="318"/>
      <c r="QED92" s="318"/>
      <c r="QEE92" s="318"/>
      <c r="QEF92" s="318"/>
      <c r="QEG92" s="318"/>
      <c r="QEH92" s="318"/>
      <c r="QEI92" s="318"/>
      <c r="QEJ92" s="318"/>
      <c r="QEK92" s="318"/>
      <c r="QEL92" s="318"/>
      <c r="QEM92" s="318"/>
      <c r="QEN92" s="318"/>
      <c r="QEO92" s="318"/>
      <c r="QEP92" s="318"/>
      <c r="QEQ92" s="318"/>
      <c r="QER92" s="318"/>
      <c r="QES92" s="318"/>
      <c r="QET92" s="318"/>
      <c r="QEU92" s="318"/>
      <c r="QEV92" s="318"/>
      <c r="QEW92" s="318"/>
      <c r="QEX92" s="318"/>
      <c r="QEY92" s="318"/>
      <c r="QEZ92" s="318"/>
      <c r="QFA92" s="318"/>
      <c r="QFB92" s="318"/>
      <c r="QFC92" s="318"/>
      <c r="QFD92" s="318"/>
      <c r="QFE92" s="318"/>
      <c r="QFF92" s="318"/>
      <c r="QFG92" s="318"/>
      <c r="QFH92" s="318"/>
      <c r="QFI92" s="318"/>
      <c r="QFJ92" s="318"/>
      <c r="QFK92" s="318"/>
      <c r="QFL92" s="318"/>
      <c r="QFM92" s="318"/>
      <c r="QFN92" s="318"/>
      <c r="QFO92" s="318"/>
      <c r="QFP92" s="318"/>
      <c r="QFQ92" s="318"/>
      <c r="QFR92" s="318"/>
      <c r="QFS92" s="318"/>
      <c r="QFT92" s="318"/>
      <c r="QFU92" s="318"/>
      <c r="QFV92" s="318"/>
      <c r="QFW92" s="318"/>
      <c r="QFX92" s="318"/>
      <c r="QFY92" s="318"/>
      <c r="QFZ92" s="318"/>
      <c r="QGA92" s="318"/>
      <c r="QGB92" s="318"/>
      <c r="QGC92" s="318"/>
      <c r="QGD92" s="318"/>
      <c r="QGE92" s="318"/>
      <c r="QGF92" s="318"/>
      <c r="QGG92" s="318"/>
      <c r="QGH92" s="318"/>
      <c r="QGI92" s="318"/>
      <c r="QGJ92" s="318"/>
      <c r="QGK92" s="318"/>
      <c r="QGL92" s="318"/>
      <c r="QGM92" s="318"/>
      <c r="QGN92" s="318"/>
      <c r="QGO92" s="318"/>
      <c r="QGP92" s="318"/>
      <c r="QGQ92" s="318"/>
      <c r="QGR92" s="318"/>
      <c r="QGS92" s="318"/>
      <c r="QGT92" s="318"/>
      <c r="QGU92" s="318"/>
      <c r="QGV92" s="318"/>
      <c r="QGW92" s="318"/>
      <c r="QGX92" s="318"/>
      <c r="QGY92" s="318"/>
      <c r="QGZ92" s="318"/>
      <c r="QHA92" s="318"/>
      <c r="QHB92" s="318"/>
      <c r="QHC92" s="318"/>
      <c r="QHD92" s="318"/>
      <c r="QHE92" s="318"/>
      <c r="QHF92" s="318"/>
      <c r="QHG92" s="318"/>
      <c r="QHH92" s="318"/>
      <c r="QHI92" s="318"/>
      <c r="QHJ92" s="318"/>
      <c r="QHK92" s="318"/>
      <c r="QHL92" s="318"/>
      <c r="QHM92" s="318"/>
      <c r="QHN92" s="318"/>
      <c r="QHO92" s="318"/>
      <c r="QHP92" s="318"/>
      <c r="QHQ92" s="318"/>
      <c r="QHR92" s="318"/>
      <c r="QHS92" s="318"/>
      <c r="QHT92" s="318"/>
      <c r="QHU92" s="318"/>
      <c r="QHV92" s="318"/>
      <c r="QHW92" s="318"/>
      <c r="QHX92" s="318"/>
      <c r="QHY92" s="318"/>
      <c r="QHZ92" s="318"/>
      <c r="QIA92" s="318"/>
      <c r="QIB92" s="318"/>
      <c r="QIC92" s="318"/>
      <c r="QID92" s="318"/>
      <c r="QIE92" s="318"/>
      <c r="QIF92" s="318"/>
      <c r="QIG92" s="318"/>
      <c r="QIH92" s="318"/>
      <c r="QII92" s="318"/>
      <c r="QIJ92" s="318"/>
      <c r="QIK92" s="318"/>
      <c r="QIL92" s="318"/>
      <c r="QIM92" s="318"/>
      <c r="QIN92" s="318"/>
      <c r="QIO92" s="318"/>
      <c r="QIP92" s="318"/>
      <c r="QIQ92" s="318"/>
      <c r="QIR92" s="318"/>
      <c r="QIS92" s="318"/>
      <c r="QIT92" s="318"/>
      <c r="QIU92" s="318"/>
      <c r="QIV92" s="318"/>
      <c r="QIW92" s="318"/>
      <c r="QIX92" s="318"/>
      <c r="QIY92" s="318"/>
      <c r="QIZ92" s="318"/>
      <c r="QJA92" s="318"/>
      <c r="QJB92" s="318"/>
      <c r="QJC92" s="318"/>
      <c r="QJD92" s="318"/>
      <c r="QJE92" s="318"/>
      <c r="QJF92" s="318"/>
      <c r="QJG92" s="318"/>
      <c r="QJH92" s="318"/>
      <c r="QJI92" s="318"/>
      <c r="QJJ92" s="318"/>
      <c r="QJK92" s="318"/>
      <c r="QJL92" s="318"/>
      <c r="QJM92" s="318"/>
      <c r="QJN92" s="318"/>
      <c r="QJO92" s="318"/>
      <c r="QJP92" s="318"/>
      <c r="QJQ92" s="318"/>
      <c r="QJR92" s="318"/>
      <c r="QJS92" s="318"/>
      <c r="QJT92" s="318"/>
      <c r="QJU92" s="318"/>
      <c r="QJV92" s="318"/>
      <c r="QJW92" s="318"/>
      <c r="QJX92" s="318"/>
      <c r="QJY92" s="318"/>
      <c r="QJZ92" s="318"/>
      <c r="QKA92" s="318"/>
      <c r="QKB92" s="318"/>
      <c r="QKC92" s="318"/>
      <c r="QKD92" s="318"/>
      <c r="QKE92" s="318"/>
      <c r="QKF92" s="318"/>
      <c r="QKG92" s="318"/>
      <c r="QKH92" s="318"/>
      <c r="QKI92" s="318"/>
      <c r="QKJ92" s="318"/>
      <c r="QKK92" s="318"/>
      <c r="QKL92" s="318"/>
      <c r="QKM92" s="318"/>
      <c r="QKN92" s="318"/>
      <c r="QKO92" s="318"/>
      <c r="QKP92" s="318"/>
      <c r="QKQ92" s="318"/>
      <c r="QKR92" s="318"/>
      <c r="QKS92" s="318"/>
      <c r="QKT92" s="318"/>
      <c r="QKU92" s="318"/>
      <c r="QKV92" s="318"/>
      <c r="QKW92" s="318"/>
      <c r="QKX92" s="318"/>
      <c r="QKY92" s="318"/>
      <c r="QKZ92" s="318"/>
      <c r="QLA92" s="318"/>
      <c r="QLB92" s="318"/>
      <c r="QLC92" s="318"/>
      <c r="QLD92" s="318"/>
      <c r="QLE92" s="318"/>
      <c r="QLF92" s="318"/>
      <c r="QLG92" s="318"/>
      <c r="QLH92" s="318"/>
      <c r="QLI92" s="318"/>
      <c r="QLJ92" s="318"/>
      <c r="QLK92" s="318"/>
      <c r="QLL92" s="318"/>
      <c r="QLM92" s="318"/>
      <c r="QLN92" s="318"/>
      <c r="QLO92" s="318"/>
      <c r="QLP92" s="318"/>
      <c r="QLQ92" s="318"/>
      <c r="QLR92" s="318"/>
      <c r="QLS92" s="318"/>
      <c r="QLT92" s="318"/>
      <c r="QLU92" s="318"/>
      <c r="QLV92" s="318"/>
      <c r="QLW92" s="318"/>
      <c r="QLX92" s="318"/>
      <c r="QLY92" s="318"/>
      <c r="QLZ92" s="318"/>
      <c r="QMA92" s="318"/>
      <c r="QMB92" s="318"/>
      <c r="QMC92" s="318"/>
      <c r="QMD92" s="318"/>
      <c r="QME92" s="318"/>
      <c r="QMF92" s="318"/>
      <c r="QMG92" s="318"/>
      <c r="QMH92" s="318"/>
      <c r="QMI92" s="318"/>
      <c r="QMJ92" s="318"/>
      <c r="QMK92" s="318"/>
      <c r="QML92" s="318"/>
      <c r="QMM92" s="318"/>
      <c r="QMN92" s="318"/>
      <c r="QMO92" s="318"/>
      <c r="QMP92" s="318"/>
      <c r="QMQ92" s="318"/>
      <c r="QMR92" s="318"/>
      <c r="QMS92" s="318"/>
      <c r="QMT92" s="318"/>
      <c r="QMU92" s="318"/>
      <c r="QMV92" s="318"/>
      <c r="QMW92" s="318"/>
      <c r="QMX92" s="318"/>
      <c r="QMY92" s="318"/>
      <c r="QMZ92" s="318"/>
      <c r="QNA92" s="318"/>
      <c r="QNB92" s="318"/>
      <c r="QNC92" s="318"/>
      <c r="QND92" s="318"/>
      <c r="QNE92" s="318"/>
      <c r="QNF92" s="318"/>
      <c r="QNG92" s="318"/>
      <c r="QNH92" s="318"/>
      <c r="QNI92" s="318"/>
      <c r="QNJ92" s="318"/>
      <c r="QNK92" s="318"/>
      <c r="QNL92" s="318"/>
      <c r="QNM92" s="318"/>
      <c r="QNN92" s="318"/>
      <c r="QNO92" s="318"/>
      <c r="QNP92" s="318"/>
      <c r="QNQ92" s="318"/>
      <c r="QNR92" s="318"/>
      <c r="QNS92" s="318"/>
      <c r="QNT92" s="318"/>
      <c r="QNU92" s="318"/>
      <c r="QNV92" s="318"/>
      <c r="QNW92" s="318"/>
      <c r="QNX92" s="318"/>
      <c r="QNY92" s="318"/>
      <c r="QNZ92" s="318"/>
      <c r="QOA92" s="318"/>
      <c r="QOB92" s="318"/>
      <c r="QOC92" s="318"/>
      <c r="QOD92" s="318"/>
      <c r="QOE92" s="318"/>
      <c r="QOF92" s="318"/>
      <c r="QOG92" s="318"/>
      <c r="QOH92" s="318"/>
      <c r="QOI92" s="318"/>
      <c r="QOJ92" s="318"/>
      <c r="QOK92" s="318"/>
      <c r="QOL92" s="318"/>
      <c r="QOM92" s="318"/>
      <c r="QON92" s="318"/>
      <c r="QOO92" s="318"/>
      <c r="QOP92" s="318"/>
      <c r="QOQ92" s="318"/>
      <c r="QOR92" s="318"/>
      <c r="QOS92" s="318"/>
      <c r="QOT92" s="318"/>
      <c r="QOU92" s="318"/>
      <c r="QOV92" s="318"/>
      <c r="QOW92" s="318"/>
      <c r="QOX92" s="318"/>
      <c r="QOY92" s="318"/>
      <c r="QOZ92" s="318"/>
      <c r="QPA92" s="318"/>
      <c r="QPB92" s="318"/>
      <c r="QPC92" s="318"/>
      <c r="QPD92" s="318"/>
      <c r="QPE92" s="318"/>
      <c r="QPF92" s="318"/>
      <c r="QPG92" s="318"/>
      <c r="QPH92" s="318"/>
      <c r="QPI92" s="318"/>
      <c r="QPJ92" s="318"/>
      <c r="QPK92" s="318"/>
      <c r="QPL92" s="318"/>
      <c r="QPM92" s="318"/>
      <c r="QPN92" s="318"/>
      <c r="QPO92" s="318"/>
      <c r="QPP92" s="318"/>
      <c r="QPQ92" s="318"/>
      <c r="QPR92" s="318"/>
      <c r="QPS92" s="318"/>
      <c r="QPT92" s="318"/>
      <c r="QPU92" s="318"/>
      <c r="QPV92" s="318"/>
      <c r="QPW92" s="318"/>
      <c r="QPX92" s="318"/>
      <c r="QPY92" s="318"/>
      <c r="QPZ92" s="318"/>
      <c r="QQA92" s="318"/>
      <c r="QQB92" s="318"/>
      <c r="QQC92" s="318"/>
      <c r="QQD92" s="318"/>
      <c r="QQE92" s="318"/>
      <c r="QQF92" s="318"/>
      <c r="QQG92" s="318"/>
      <c r="QQH92" s="318"/>
      <c r="QQI92" s="318"/>
      <c r="QQJ92" s="318"/>
      <c r="QQK92" s="318"/>
      <c r="QQL92" s="318"/>
      <c r="QQM92" s="318"/>
      <c r="QQN92" s="318"/>
      <c r="QQO92" s="318"/>
      <c r="QQP92" s="318"/>
      <c r="QQQ92" s="318"/>
      <c r="QQR92" s="318"/>
      <c r="QQS92" s="318"/>
      <c r="QQT92" s="318"/>
      <c r="QQU92" s="318"/>
      <c r="QQV92" s="318"/>
      <c r="QQW92" s="318"/>
      <c r="QQX92" s="318"/>
      <c r="QQY92" s="318"/>
      <c r="QQZ92" s="318"/>
      <c r="QRA92" s="318"/>
      <c r="QRB92" s="318"/>
      <c r="QRC92" s="318"/>
      <c r="QRD92" s="318"/>
      <c r="QRE92" s="318"/>
      <c r="QRF92" s="318"/>
      <c r="QRG92" s="318"/>
      <c r="QRH92" s="318"/>
      <c r="QRI92" s="318"/>
      <c r="QRJ92" s="318"/>
      <c r="QRK92" s="318"/>
      <c r="QRL92" s="318"/>
      <c r="QRM92" s="318"/>
      <c r="QRN92" s="318"/>
      <c r="QRO92" s="318"/>
      <c r="QRP92" s="318"/>
      <c r="QRQ92" s="318"/>
      <c r="QRR92" s="318"/>
      <c r="QRS92" s="318"/>
      <c r="QRT92" s="318"/>
      <c r="QRU92" s="318"/>
      <c r="QRV92" s="318"/>
      <c r="QRW92" s="318"/>
      <c r="QRX92" s="318"/>
      <c r="QRY92" s="318"/>
      <c r="QRZ92" s="318"/>
      <c r="QSA92" s="318"/>
      <c r="QSB92" s="318"/>
      <c r="QSC92" s="318"/>
      <c r="QSD92" s="318"/>
      <c r="QSE92" s="318"/>
      <c r="QSF92" s="318"/>
      <c r="QSG92" s="318"/>
      <c r="QSH92" s="318"/>
      <c r="QSI92" s="318"/>
      <c r="QSJ92" s="318"/>
      <c r="QSK92" s="318"/>
      <c r="QSL92" s="318"/>
      <c r="QSM92" s="318"/>
      <c r="QSN92" s="318"/>
      <c r="QSO92" s="318"/>
      <c r="QSP92" s="318"/>
      <c r="QSQ92" s="318"/>
      <c r="QSR92" s="318"/>
      <c r="QSS92" s="318"/>
      <c r="QST92" s="318"/>
      <c r="QSU92" s="318"/>
      <c r="QSV92" s="318"/>
      <c r="QSW92" s="318"/>
      <c r="QSX92" s="318"/>
      <c r="QSY92" s="318"/>
      <c r="QSZ92" s="318"/>
      <c r="QTA92" s="318"/>
      <c r="QTB92" s="318"/>
      <c r="QTC92" s="318"/>
      <c r="QTD92" s="318"/>
      <c r="QTE92" s="318"/>
      <c r="QTF92" s="318"/>
      <c r="QTG92" s="318"/>
      <c r="QTH92" s="318"/>
      <c r="QTI92" s="318"/>
      <c r="QTJ92" s="318"/>
      <c r="QTK92" s="318"/>
      <c r="QTL92" s="318"/>
      <c r="QTM92" s="318"/>
      <c r="QTN92" s="318"/>
      <c r="QTO92" s="318"/>
      <c r="QTP92" s="318"/>
      <c r="QTQ92" s="318"/>
      <c r="QTR92" s="318"/>
      <c r="QTS92" s="318"/>
      <c r="QTT92" s="318"/>
      <c r="QTU92" s="318"/>
      <c r="QTV92" s="318"/>
      <c r="QTW92" s="318"/>
      <c r="QTX92" s="318"/>
      <c r="QTY92" s="318"/>
      <c r="QTZ92" s="318"/>
      <c r="QUA92" s="318"/>
      <c r="QUB92" s="318"/>
      <c r="QUC92" s="318"/>
      <c r="QUD92" s="318"/>
      <c r="QUE92" s="318"/>
      <c r="QUF92" s="318"/>
      <c r="QUG92" s="318"/>
      <c r="QUH92" s="318"/>
      <c r="QUI92" s="318"/>
      <c r="QUJ92" s="318"/>
      <c r="QUK92" s="318"/>
      <c r="QUL92" s="318"/>
      <c r="QUM92" s="318"/>
      <c r="QUN92" s="318"/>
      <c r="QUO92" s="318"/>
      <c r="QUP92" s="318"/>
      <c r="QUQ92" s="318"/>
      <c r="QUR92" s="318"/>
      <c r="QUS92" s="318"/>
      <c r="QUT92" s="318"/>
      <c r="QUU92" s="318"/>
      <c r="QUV92" s="318"/>
      <c r="QUW92" s="318"/>
      <c r="QUX92" s="318"/>
      <c r="QUY92" s="318"/>
      <c r="QUZ92" s="318"/>
      <c r="QVA92" s="318"/>
      <c r="QVB92" s="318"/>
      <c r="QVC92" s="318"/>
      <c r="QVD92" s="318"/>
      <c r="QVE92" s="318"/>
      <c r="QVF92" s="318"/>
      <c r="QVG92" s="318"/>
      <c r="QVH92" s="318"/>
      <c r="QVI92" s="318"/>
      <c r="QVJ92" s="318"/>
      <c r="QVK92" s="318"/>
      <c r="QVL92" s="318"/>
      <c r="QVM92" s="318"/>
      <c r="QVN92" s="318"/>
      <c r="QVO92" s="318"/>
      <c r="QVP92" s="318"/>
      <c r="QVQ92" s="318"/>
      <c r="QVR92" s="318"/>
      <c r="QVS92" s="318"/>
      <c r="QVT92" s="318"/>
      <c r="QVU92" s="318"/>
      <c r="QVV92" s="318"/>
      <c r="QVW92" s="318"/>
      <c r="QVX92" s="318"/>
      <c r="QVY92" s="318"/>
      <c r="QVZ92" s="318"/>
      <c r="QWA92" s="318"/>
      <c r="QWB92" s="318"/>
      <c r="QWC92" s="318"/>
      <c r="QWD92" s="318"/>
      <c r="QWE92" s="318"/>
      <c r="QWF92" s="318"/>
      <c r="QWG92" s="318"/>
      <c r="QWH92" s="318"/>
      <c r="QWI92" s="318"/>
      <c r="QWJ92" s="318"/>
      <c r="QWK92" s="318"/>
      <c r="QWL92" s="318"/>
      <c r="QWM92" s="318"/>
      <c r="QWN92" s="318"/>
      <c r="QWO92" s="318"/>
      <c r="QWP92" s="318"/>
      <c r="QWQ92" s="318"/>
      <c r="QWR92" s="318"/>
      <c r="QWS92" s="318"/>
      <c r="QWT92" s="318"/>
      <c r="QWU92" s="318"/>
      <c r="QWV92" s="318"/>
      <c r="QWW92" s="318"/>
      <c r="QWX92" s="318"/>
      <c r="QWY92" s="318"/>
      <c r="QWZ92" s="318"/>
      <c r="QXA92" s="318"/>
      <c r="QXB92" s="318"/>
      <c r="QXC92" s="318"/>
      <c r="QXD92" s="318"/>
      <c r="QXE92" s="318"/>
      <c r="QXF92" s="318"/>
      <c r="QXG92" s="318"/>
      <c r="QXH92" s="318"/>
      <c r="QXI92" s="318"/>
      <c r="QXJ92" s="318"/>
      <c r="QXK92" s="318"/>
      <c r="QXL92" s="318"/>
      <c r="QXM92" s="318"/>
      <c r="QXN92" s="318"/>
      <c r="QXO92" s="318"/>
      <c r="QXP92" s="318"/>
      <c r="QXQ92" s="318"/>
      <c r="QXR92" s="318"/>
      <c r="QXS92" s="318"/>
      <c r="QXT92" s="318"/>
      <c r="QXU92" s="318"/>
      <c r="QXV92" s="318"/>
      <c r="QXW92" s="318"/>
      <c r="QXX92" s="318"/>
      <c r="QXY92" s="318"/>
      <c r="QXZ92" s="318"/>
      <c r="QYA92" s="318"/>
      <c r="QYB92" s="318"/>
      <c r="QYC92" s="318"/>
      <c r="QYD92" s="318"/>
      <c r="QYE92" s="318"/>
      <c r="QYF92" s="318"/>
      <c r="QYG92" s="318"/>
      <c r="QYH92" s="318"/>
      <c r="QYI92" s="318"/>
      <c r="QYJ92" s="318"/>
      <c r="QYK92" s="318"/>
      <c r="QYL92" s="318"/>
      <c r="QYM92" s="318"/>
      <c r="QYN92" s="318"/>
      <c r="QYO92" s="318"/>
      <c r="QYP92" s="318"/>
      <c r="QYQ92" s="318"/>
      <c r="QYR92" s="318"/>
      <c r="QYS92" s="318"/>
      <c r="QYT92" s="318"/>
      <c r="QYU92" s="318"/>
      <c r="QYV92" s="318"/>
      <c r="QYW92" s="318"/>
      <c r="QYX92" s="318"/>
      <c r="QYY92" s="318"/>
      <c r="QYZ92" s="318"/>
      <c r="QZA92" s="318"/>
      <c r="QZB92" s="318"/>
      <c r="QZC92" s="318"/>
      <c r="QZD92" s="318"/>
      <c r="QZE92" s="318"/>
      <c r="QZF92" s="318"/>
      <c r="QZG92" s="318"/>
      <c r="QZH92" s="318"/>
      <c r="QZI92" s="318"/>
      <c r="QZJ92" s="318"/>
      <c r="QZK92" s="318"/>
      <c r="QZL92" s="318"/>
      <c r="QZM92" s="318"/>
      <c r="QZN92" s="318"/>
      <c r="QZO92" s="318"/>
      <c r="QZP92" s="318"/>
      <c r="QZQ92" s="318"/>
      <c r="QZR92" s="318"/>
      <c r="QZS92" s="318"/>
      <c r="QZT92" s="318"/>
      <c r="QZU92" s="318"/>
      <c r="QZV92" s="318"/>
      <c r="QZW92" s="318"/>
      <c r="QZX92" s="318"/>
      <c r="QZY92" s="318"/>
      <c r="QZZ92" s="318"/>
      <c r="RAA92" s="318"/>
      <c r="RAB92" s="318"/>
      <c r="RAC92" s="318"/>
      <c r="RAD92" s="318"/>
      <c r="RAE92" s="318"/>
      <c r="RAF92" s="318"/>
      <c r="RAG92" s="318"/>
      <c r="RAH92" s="318"/>
      <c r="RAI92" s="318"/>
      <c r="RAJ92" s="318"/>
      <c r="RAK92" s="318"/>
      <c r="RAL92" s="318"/>
      <c r="RAM92" s="318"/>
      <c r="RAN92" s="318"/>
      <c r="RAO92" s="318"/>
      <c r="RAP92" s="318"/>
      <c r="RAQ92" s="318"/>
      <c r="RAR92" s="318"/>
      <c r="RAS92" s="318"/>
      <c r="RAT92" s="318"/>
      <c r="RAU92" s="318"/>
      <c r="RAV92" s="318"/>
      <c r="RAW92" s="318"/>
      <c r="RAX92" s="318"/>
      <c r="RAY92" s="318"/>
      <c r="RAZ92" s="318"/>
      <c r="RBA92" s="318"/>
      <c r="RBB92" s="318"/>
      <c r="RBC92" s="318"/>
      <c r="RBD92" s="318"/>
      <c r="RBE92" s="318"/>
      <c r="RBF92" s="318"/>
      <c r="RBG92" s="318"/>
      <c r="RBH92" s="318"/>
      <c r="RBI92" s="318"/>
      <c r="RBJ92" s="318"/>
      <c r="RBK92" s="318"/>
      <c r="RBL92" s="318"/>
      <c r="RBM92" s="318"/>
      <c r="RBN92" s="318"/>
      <c r="RBO92" s="318"/>
      <c r="RBP92" s="318"/>
      <c r="RBQ92" s="318"/>
      <c r="RBR92" s="318"/>
      <c r="RBS92" s="318"/>
      <c r="RBT92" s="318"/>
      <c r="RBU92" s="318"/>
      <c r="RBV92" s="318"/>
      <c r="RBW92" s="318"/>
      <c r="RBX92" s="318"/>
      <c r="RBY92" s="318"/>
      <c r="RBZ92" s="318"/>
      <c r="RCA92" s="318"/>
      <c r="RCB92" s="318"/>
      <c r="RCC92" s="318"/>
      <c r="RCD92" s="318"/>
      <c r="RCE92" s="318"/>
      <c r="RCF92" s="318"/>
      <c r="RCG92" s="318"/>
      <c r="RCH92" s="318"/>
      <c r="RCI92" s="318"/>
      <c r="RCJ92" s="318"/>
      <c r="RCK92" s="318"/>
      <c r="RCL92" s="318"/>
      <c r="RCM92" s="318"/>
      <c r="RCN92" s="318"/>
      <c r="RCO92" s="318"/>
      <c r="RCP92" s="318"/>
      <c r="RCQ92" s="318"/>
      <c r="RCR92" s="318"/>
      <c r="RCS92" s="318"/>
      <c r="RCT92" s="318"/>
      <c r="RCU92" s="318"/>
      <c r="RCV92" s="318"/>
      <c r="RCW92" s="318"/>
      <c r="RCX92" s="318"/>
      <c r="RCY92" s="318"/>
      <c r="RCZ92" s="318"/>
      <c r="RDA92" s="318"/>
      <c r="RDB92" s="318"/>
      <c r="RDC92" s="318"/>
      <c r="RDD92" s="318"/>
      <c r="RDE92" s="318"/>
      <c r="RDF92" s="318"/>
      <c r="RDG92" s="318"/>
      <c r="RDH92" s="318"/>
      <c r="RDI92" s="318"/>
      <c r="RDJ92" s="318"/>
      <c r="RDK92" s="318"/>
      <c r="RDL92" s="318"/>
      <c r="RDM92" s="318"/>
      <c r="RDN92" s="318"/>
      <c r="RDO92" s="318"/>
      <c r="RDP92" s="318"/>
      <c r="RDQ92" s="318"/>
      <c r="RDR92" s="318"/>
      <c r="RDS92" s="318"/>
      <c r="RDT92" s="318"/>
      <c r="RDU92" s="318"/>
      <c r="RDV92" s="318"/>
      <c r="RDW92" s="318"/>
      <c r="RDX92" s="318"/>
      <c r="RDY92" s="318"/>
      <c r="RDZ92" s="318"/>
      <c r="REA92" s="318"/>
      <c r="REB92" s="318"/>
      <c r="REC92" s="318"/>
      <c r="RED92" s="318"/>
      <c r="REE92" s="318"/>
      <c r="REF92" s="318"/>
      <c r="REG92" s="318"/>
      <c r="REH92" s="318"/>
      <c r="REI92" s="318"/>
      <c r="REJ92" s="318"/>
      <c r="REK92" s="318"/>
      <c r="REL92" s="318"/>
      <c r="REM92" s="318"/>
      <c r="REN92" s="318"/>
      <c r="REO92" s="318"/>
      <c r="REP92" s="318"/>
      <c r="REQ92" s="318"/>
      <c r="RER92" s="318"/>
      <c r="RES92" s="318"/>
      <c r="RET92" s="318"/>
      <c r="REU92" s="318"/>
      <c r="REV92" s="318"/>
      <c r="REW92" s="318"/>
      <c r="REX92" s="318"/>
      <c r="REY92" s="318"/>
      <c r="REZ92" s="318"/>
      <c r="RFA92" s="318"/>
      <c r="RFB92" s="318"/>
      <c r="RFC92" s="318"/>
      <c r="RFD92" s="318"/>
      <c r="RFE92" s="318"/>
      <c r="RFF92" s="318"/>
      <c r="RFG92" s="318"/>
      <c r="RFH92" s="318"/>
      <c r="RFI92" s="318"/>
      <c r="RFJ92" s="318"/>
      <c r="RFK92" s="318"/>
      <c r="RFL92" s="318"/>
      <c r="RFM92" s="318"/>
      <c r="RFN92" s="318"/>
      <c r="RFO92" s="318"/>
      <c r="RFP92" s="318"/>
      <c r="RFQ92" s="318"/>
      <c r="RFR92" s="318"/>
      <c r="RFS92" s="318"/>
      <c r="RFT92" s="318"/>
      <c r="RFU92" s="318"/>
      <c r="RFV92" s="318"/>
      <c r="RFW92" s="318"/>
      <c r="RFX92" s="318"/>
      <c r="RFY92" s="318"/>
      <c r="RFZ92" s="318"/>
      <c r="RGA92" s="318"/>
      <c r="RGB92" s="318"/>
      <c r="RGC92" s="318"/>
      <c r="RGD92" s="318"/>
      <c r="RGE92" s="318"/>
      <c r="RGF92" s="318"/>
      <c r="RGG92" s="318"/>
      <c r="RGH92" s="318"/>
      <c r="RGI92" s="318"/>
      <c r="RGJ92" s="318"/>
      <c r="RGK92" s="318"/>
      <c r="RGL92" s="318"/>
      <c r="RGM92" s="318"/>
      <c r="RGN92" s="318"/>
      <c r="RGO92" s="318"/>
      <c r="RGP92" s="318"/>
      <c r="RGQ92" s="318"/>
      <c r="RGR92" s="318"/>
      <c r="RGS92" s="318"/>
      <c r="RGT92" s="318"/>
      <c r="RGU92" s="318"/>
      <c r="RGV92" s="318"/>
      <c r="RGW92" s="318"/>
      <c r="RGX92" s="318"/>
      <c r="RGY92" s="318"/>
      <c r="RGZ92" s="318"/>
      <c r="RHA92" s="318"/>
      <c r="RHB92" s="318"/>
      <c r="RHC92" s="318"/>
      <c r="RHD92" s="318"/>
      <c r="RHE92" s="318"/>
      <c r="RHF92" s="318"/>
      <c r="RHG92" s="318"/>
      <c r="RHH92" s="318"/>
      <c r="RHI92" s="318"/>
      <c r="RHJ92" s="318"/>
      <c r="RHK92" s="318"/>
      <c r="RHL92" s="318"/>
      <c r="RHM92" s="318"/>
      <c r="RHN92" s="318"/>
      <c r="RHO92" s="318"/>
      <c r="RHP92" s="318"/>
      <c r="RHQ92" s="318"/>
      <c r="RHR92" s="318"/>
      <c r="RHS92" s="318"/>
      <c r="RHT92" s="318"/>
      <c r="RHU92" s="318"/>
      <c r="RHV92" s="318"/>
      <c r="RHW92" s="318"/>
      <c r="RHX92" s="318"/>
      <c r="RHY92" s="318"/>
      <c r="RHZ92" s="318"/>
      <c r="RIA92" s="318"/>
      <c r="RIB92" s="318"/>
      <c r="RIC92" s="318"/>
      <c r="RID92" s="318"/>
      <c r="RIE92" s="318"/>
      <c r="RIF92" s="318"/>
      <c r="RIG92" s="318"/>
      <c r="RIH92" s="318"/>
      <c r="RII92" s="318"/>
      <c r="RIJ92" s="318"/>
      <c r="RIK92" s="318"/>
      <c r="RIL92" s="318"/>
      <c r="RIM92" s="318"/>
      <c r="RIN92" s="318"/>
      <c r="RIO92" s="318"/>
      <c r="RIP92" s="318"/>
      <c r="RIQ92" s="318"/>
      <c r="RIR92" s="318"/>
      <c r="RIS92" s="318"/>
      <c r="RIT92" s="318"/>
      <c r="RIU92" s="318"/>
      <c r="RIV92" s="318"/>
      <c r="RIW92" s="318"/>
      <c r="RIX92" s="318"/>
      <c r="RIY92" s="318"/>
      <c r="RIZ92" s="318"/>
      <c r="RJA92" s="318"/>
      <c r="RJB92" s="318"/>
      <c r="RJC92" s="318"/>
      <c r="RJD92" s="318"/>
      <c r="RJE92" s="318"/>
      <c r="RJF92" s="318"/>
      <c r="RJG92" s="318"/>
      <c r="RJH92" s="318"/>
      <c r="RJI92" s="318"/>
      <c r="RJJ92" s="318"/>
      <c r="RJK92" s="318"/>
      <c r="RJL92" s="318"/>
      <c r="RJM92" s="318"/>
      <c r="RJN92" s="318"/>
      <c r="RJO92" s="318"/>
      <c r="RJP92" s="318"/>
      <c r="RJQ92" s="318"/>
      <c r="RJR92" s="318"/>
      <c r="RJS92" s="318"/>
      <c r="RJT92" s="318"/>
      <c r="RJU92" s="318"/>
      <c r="RJV92" s="318"/>
      <c r="RJW92" s="318"/>
      <c r="RJX92" s="318"/>
      <c r="RJY92" s="318"/>
      <c r="RJZ92" s="318"/>
      <c r="RKA92" s="318"/>
      <c r="RKB92" s="318"/>
      <c r="RKC92" s="318"/>
      <c r="RKD92" s="318"/>
      <c r="RKE92" s="318"/>
      <c r="RKF92" s="318"/>
      <c r="RKG92" s="318"/>
      <c r="RKH92" s="318"/>
      <c r="RKI92" s="318"/>
      <c r="RKJ92" s="318"/>
      <c r="RKK92" s="318"/>
      <c r="RKL92" s="318"/>
      <c r="RKM92" s="318"/>
      <c r="RKN92" s="318"/>
      <c r="RKO92" s="318"/>
      <c r="RKP92" s="318"/>
      <c r="RKQ92" s="318"/>
      <c r="RKR92" s="318"/>
      <c r="RKS92" s="318"/>
      <c r="RKT92" s="318"/>
      <c r="RKU92" s="318"/>
      <c r="RKV92" s="318"/>
      <c r="RKW92" s="318"/>
      <c r="RKX92" s="318"/>
      <c r="RKY92" s="318"/>
      <c r="RKZ92" s="318"/>
      <c r="RLA92" s="318"/>
      <c r="RLB92" s="318"/>
      <c r="RLC92" s="318"/>
      <c r="RLD92" s="318"/>
      <c r="RLE92" s="318"/>
      <c r="RLF92" s="318"/>
      <c r="RLG92" s="318"/>
      <c r="RLH92" s="318"/>
      <c r="RLI92" s="318"/>
      <c r="RLJ92" s="318"/>
      <c r="RLK92" s="318"/>
      <c r="RLL92" s="318"/>
      <c r="RLM92" s="318"/>
      <c r="RLN92" s="318"/>
      <c r="RLO92" s="318"/>
      <c r="RLP92" s="318"/>
      <c r="RLQ92" s="318"/>
      <c r="RLR92" s="318"/>
      <c r="RLS92" s="318"/>
      <c r="RLT92" s="318"/>
      <c r="RLU92" s="318"/>
      <c r="RLV92" s="318"/>
      <c r="RLW92" s="318"/>
      <c r="RLX92" s="318"/>
      <c r="RLY92" s="318"/>
      <c r="RLZ92" s="318"/>
      <c r="RMA92" s="318"/>
      <c r="RMB92" s="318"/>
      <c r="RMC92" s="318"/>
      <c r="RMD92" s="318"/>
      <c r="RME92" s="318"/>
      <c r="RMF92" s="318"/>
      <c r="RMG92" s="318"/>
      <c r="RMH92" s="318"/>
      <c r="RMI92" s="318"/>
      <c r="RMJ92" s="318"/>
      <c r="RMK92" s="318"/>
      <c r="RML92" s="318"/>
      <c r="RMM92" s="318"/>
      <c r="RMN92" s="318"/>
      <c r="RMO92" s="318"/>
      <c r="RMP92" s="318"/>
      <c r="RMQ92" s="318"/>
      <c r="RMR92" s="318"/>
      <c r="RMS92" s="318"/>
      <c r="RMT92" s="318"/>
      <c r="RMU92" s="318"/>
      <c r="RMV92" s="318"/>
      <c r="RMW92" s="318"/>
      <c r="RMX92" s="318"/>
      <c r="RMY92" s="318"/>
      <c r="RMZ92" s="318"/>
      <c r="RNA92" s="318"/>
      <c r="RNB92" s="318"/>
      <c r="RNC92" s="318"/>
      <c r="RND92" s="318"/>
      <c r="RNE92" s="318"/>
      <c r="RNF92" s="318"/>
      <c r="RNG92" s="318"/>
      <c r="RNH92" s="318"/>
      <c r="RNI92" s="318"/>
      <c r="RNJ92" s="318"/>
      <c r="RNK92" s="318"/>
      <c r="RNL92" s="318"/>
      <c r="RNM92" s="318"/>
      <c r="RNN92" s="318"/>
      <c r="RNO92" s="318"/>
      <c r="RNP92" s="318"/>
      <c r="RNQ92" s="318"/>
      <c r="RNR92" s="318"/>
      <c r="RNS92" s="318"/>
      <c r="RNT92" s="318"/>
      <c r="RNU92" s="318"/>
      <c r="RNV92" s="318"/>
      <c r="RNW92" s="318"/>
      <c r="RNX92" s="318"/>
      <c r="RNY92" s="318"/>
      <c r="RNZ92" s="318"/>
      <c r="ROA92" s="318"/>
      <c r="ROB92" s="318"/>
      <c r="ROC92" s="318"/>
      <c r="ROD92" s="318"/>
      <c r="ROE92" s="318"/>
      <c r="ROF92" s="318"/>
      <c r="ROG92" s="318"/>
      <c r="ROH92" s="318"/>
      <c r="ROI92" s="318"/>
      <c r="ROJ92" s="318"/>
      <c r="ROK92" s="318"/>
      <c r="ROL92" s="318"/>
      <c r="ROM92" s="318"/>
      <c r="RON92" s="318"/>
      <c r="ROO92" s="318"/>
      <c r="ROP92" s="318"/>
      <c r="ROQ92" s="318"/>
      <c r="ROR92" s="318"/>
      <c r="ROS92" s="318"/>
      <c r="ROT92" s="318"/>
      <c r="ROU92" s="318"/>
      <c r="ROV92" s="318"/>
      <c r="ROW92" s="318"/>
      <c r="ROX92" s="318"/>
      <c r="ROY92" s="318"/>
      <c r="ROZ92" s="318"/>
      <c r="RPA92" s="318"/>
      <c r="RPB92" s="318"/>
      <c r="RPC92" s="318"/>
      <c r="RPD92" s="318"/>
      <c r="RPE92" s="318"/>
      <c r="RPF92" s="318"/>
      <c r="RPG92" s="318"/>
      <c r="RPH92" s="318"/>
      <c r="RPI92" s="318"/>
      <c r="RPJ92" s="318"/>
      <c r="RPK92" s="318"/>
      <c r="RPL92" s="318"/>
      <c r="RPM92" s="318"/>
      <c r="RPN92" s="318"/>
      <c r="RPO92" s="318"/>
      <c r="RPP92" s="318"/>
      <c r="RPQ92" s="318"/>
      <c r="RPR92" s="318"/>
      <c r="RPS92" s="318"/>
      <c r="RPT92" s="318"/>
      <c r="RPU92" s="318"/>
      <c r="RPV92" s="318"/>
      <c r="RPW92" s="318"/>
      <c r="RPX92" s="318"/>
      <c r="RPY92" s="318"/>
      <c r="RPZ92" s="318"/>
      <c r="RQA92" s="318"/>
      <c r="RQB92" s="318"/>
      <c r="RQC92" s="318"/>
      <c r="RQD92" s="318"/>
      <c r="RQE92" s="318"/>
      <c r="RQF92" s="318"/>
      <c r="RQG92" s="318"/>
      <c r="RQH92" s="318"/>
      <c r="RQI92" s="318"/>
      <c r="RQJ92" s="318"/>
      <c r="RQK92" s="318"/>
      <c r="RQL92" s="318"/>
      <c r="RQM92" s="318"/>
      <c r="RQN92" s="318"/>
      <c r="RQO92" s="318"/>
      <c r="RQP92" s="318"/>
      <c r="RQQ92" s="318"/>
      <c r="RQR92" s="318"/>
      <c r="RQS92" s="318"/>
      <c r="RQT92" s="318"/>
      <c r="RQU92" s="318"/>
      <c r="RQV92" s="318"/>
      <c r="RQW92" s="318"/>
      <c r="RQX92" s="318"/>
      <c r="RQY92" s="318"/>
      <c r="RQZ92" s="318"/>
      <c r="RRA92" s="318"/>
      <c r="RRB92" s="318"/>
      <c r="RRC92" s="318"/>
      <c r="RRD92" s="318"/>
      <c r="RRE92" s="318"/>
      <c r="RRF92" s="318"/>
      <c r="RRG92" s="318"/>
      <c r="RRH92" s="318"/>
      <c r="RRI92" s="318"/>
      <c r="RRJ92" s="318"/>
      <c r="RRK92" s="318"/>
      <c r="RRL92" s="318"/>
      <c r="RRM92" s="318"/>
      <c r="RRN92" s="318"/>
      <c r="RRO92" s="318"/>
      <c r="RRP92" s="318"/>
      <c r="RRQ92" s="318"/>
      <c r="RRR92" s="318"/>
      <c r="RRS92" s="318"/>
      <c r="RRT92" s="318"/>
      <c r="RRU92" s="318"/>
      <c r="RRV92" s="318"/>
      <c r="RRW92" s="318"/>
      <c r="RRX92" s="318"/>
      <c r="RRY92" s="318"/>
      <c r="RRZ92" s="318"/>
      <c r="RSA92" s="318"/>
      <c r="RSB92" s="318"/>
      <c r="RSC92" s="318"/>
      <c r="RSD92" s="318"/>
      <c r="RSE92" s="318"/>
      <c r="RSF92" s="318"/>
      <c r="RSG92" s="318"/>
      <c r="RSH92" s="318"/>
      <c r="RSI92" s="318"/>
      <c r="RSJ92" s="318"/>
      <c r="RSK92" s="318"/>
      <c r="RSL92" s="318"/>
      <c r="RSM92" s="318"/>
      <c r="RSN92" s="318"/>
      <c r="RSO92" s="318"/>
      <c r="RSP92" s="318"/>
      <c r="RSQ92" s="318"/>
      <c r="RSR92" s="318"/>
      <c r="RSS92" s="318"/>
      <c r="RST92" s="318"/>
      <c r="RSU92" s="318"/>
      <c r="RSV92" s="318"/>
      <c r="RSW92" s="318"/>
      <c r="RSX92" s="318"/>
      <c r="RSY92" s="318"/>
      <c r="RSZ92" s="318"/>
      <c r="RTA92" s="318"/>
      <c r="RTB92" s="318"/>
      <c r="RTC92" s="318"/>
      <c r="RTD92" s="318"/>
      <c r="RTE92" s="318"/>
      <c r="RTF92" s="318"/>
      <c r="RTG92" s="318"/>
      <c r="RTH92" s="318"/>
      <c r="RTI92" s="318"/>
      <c r="RTJ92" s="318"/>
      <c r="RTK92" s="318"/>
      <c r="RTL92" s="318"/>
      <c r="RTM92" s="318"/>
      <c r="RTN92" s="318"/>
      <c r="RTO92" s="318"/>
      <c r="RTP92" s="318"/>
      <c r="RTQ92" s="318"/>
      <c r="RTR92" s="318"/>
      <c r="RTS92" s="318"/>
      <c r="RTT92" s="318"/>
      <c r="RTU92" s="318"/>
      <c r="RTV92" s="318"/>
      <c r="RTW92" s="318"/>
      <c r="RTX92" s="318"/>
      <c r="RTY92" s="318"/>
      <c r="RTZ92" s="318"/>
      <c r="RUA92" s="318"/>
      <c r="RUB92" s="318"/>
      <c r="RUC92" s="318"/>
      <c r="RUD92" s="318"/>
      <c r="RUE92" s="318"/>
      <c r="RUF92" s="318"/>
      <c r="RUG92" s="318"/>
      <c r="RUH92" s="318"/>
      <c r="RUI92" s="318"/>
      <c r="RUJ92" s="318"/>
      <c r="RUK92" s="318"/>
      <c r="RUL92" s="318"/>
      <c r="RUM92" s="318"/>
      <c r="RUN92" s="318"/>
      <c r="RUO92" s="318"/>
      <c r="RUP92" s="318"/>
      <c r="RUQ92" s="318"/>
      <c r="RUR92" s="318"/>
      <c r="RUS92" s="318"/>
      <c r="RUT92" s="318"/>
      <c r="RUU92" s="318"/>
      <c r="RUV92" s="318"/>
      <c r="RUW92" s="318"/>
      <c r="RUX92" s="318"/>
      <c r="RUY92" s="318"/>
      <c r="RUZ92" s="318"/>
      <c r="RVA92" s="318"/>
      <c r="RVB92" s="318"/>
      <c r="RVC92" s="318"/>
      <c r="RVD92" s="318"/>
      <c r="RVE92" s="318"/>
      <c r="RVF92" s="318"/>
      <c r="RVG92" s="318"/>
      <c r="RVH92" s="318"/>
      <c r="RVI92" s="318"/>
      <c r="RVJ92" s="318"/>
      <c r="RVK92" s="318"/>
      <c r="RVL92" s="318"/>
      <c r="RVM92" s="318"/>
      <c r="RVN92" s="318"/>
      <c r="RVO92" s="318"/>
      <c r="RVP92" s="318"/>
      <c r="RVQ92" s="318"/>
      <c r="RVR92" s="318"/>
      <c r="RVS92" s="318"/>
      <c r="RVT92" s="318"/>
      <c r="RVU92" s="318"/>
      <c r="RVV92" s="318"/>
      <c r="RVW92" s="318"/>
      <c r="RVX92" s="318"/>
      <c r="RVY92" s="318"/>
      <c r="RVZ92" s="318"/>
      <c r="RWA92" s="318"/>
      <c r="RWB92" s="318"/>
      <c r="RWC92" s="318"/>
      <c r="RWD92" s="318"/>
      <c r="RWE92" s="318"/>
      <c r="RWF92" s="318"/>
      <c r="RWG92" s="318"/>
      <c r="RWH92" s="318"/>
      <c r="RWI92" s="318"/>
      <c r="RWJ92" s="318"/>
      <c r="RWK92" s="318"/>
      <c r="RWL92" s="318"/>
      <c r="RWM92" s="318"/>
      <c r="RWN92" s="318"/>
      <c r="RWO92" s="318"/>
      <c r="RWP92" s="318"/>
      <c r="RWQ92" s="318"/>
      <c r="RWR92" s="318"/>
      <c r="RWS92" s="318"/>
      <c r="RWT92" s="318"/>
      <c r="RWU92" s="318"/>
      <c r="RWV92" s="318"/>
      <c r="RWW92" s="318"/>
      <c r="RWX92" s="318"/>
      <c r="RWY92" s="318"/>
      <c r="RWZ92" s="318"/>
      <c r="RXA92" s="318"/>
      <c r="RXB92" s="318"/>
      <c r="RXC92" s="318"/>
      <c r="RXD92" s="318"/>
      <c r="RXE92" s="318"/>
      <c r="RXF92" s="318"/>
      <c r="RXG92" s="318"/>
      <c r="RXH92" s="318"/>
      <c r="RXI92" s="318"/>
      <c r="RXJ92" s="318"/>
      <c r="RXK92" s="318"/>
      <c r="RXL92" s="318"/>
      <c r="RXM92" s="318"/>
      <c r="RXN92" s="318"/>
      <c r="RXO92" s="318"/>
      <c r="RXP92" s="318"/>
      <c r="RXQ92" s="318"/>
      <c r="RXR92" s="318"/>
      <c r="RXS92" s="318"/>
      <c r="RXT92" s="318"/>
      <c r="RXU92" s="318"/>
      <c r="RXV92" s="318"/>
      <c r="RXW92" s="318"/>
      <c r="RXX92" s="318"/>
      <c r="RXY92" s="318"/>
      <c r="RXZ92" s="318"/>
      <c r="RYA92" s="318"/>
      <c r="RYB92" s="318"/>
      <c r="RYC92" s="318"/>
      <c r="RYD92" s="318"/>
      <c r="RYE92" s="318"/>
      <c r="RYF92" s="318"/>
      <c r="RYG92" s="318"/>
      <c r="RYH92" s="318"/>
      <c r="RYI92" s="318"/>
      <c r="RYJ92" s="318"/>
      <c r="RYK92" s="318"/>
      <c r="RYL92" s="318"/>
      <c r="RYM92" s="318"/>
      <c r="RYN92" s="318"/>
      <c r="RYO92" s="318"/>
      <c r="RYP92" s="318"/>
      <c r="RYQ92" s="318"/>
      <c r="RYR92" s="318"/>
      <c r="RYS92" s="318"/>
      <c r="RYT92" s="318"/>
      <c r="RYU92" s="318"/>
      <c r="RYV92" s="318"/>
      <c r="RYW92" s="318"/>
      <c r="RYX92" s="318"/>
      <c r="RYY92" s="318"/>
      <c r="RYZ92" s="318"/>
      <c r="RZA92" s="318"/>
      <c r="RZB92" s="318"/>
      <c r="RZC92" s="318"/>
      <c r="RZD92" s="318"/>
      <c r="RZE92" s="318"/>
      <c r="RZF92" s="318"/>
      <c r="RZG92" s="318"/>
      <c r="RZH92" s="318"/>
      <c r="RZI92" s="318"/>
      <c r="RZJ92" s="318"/>
      <c r="RZK92" s="318"/>
      <c r="RZL92" s="318"/>
      <c r="RZM92" s="318"/>
      <c r="RZN92" s="318"/>
      <c r="RZO92" s="318"/>
      <c r="RZP92" s="318"/>
      <c r="RZQ92" s="318"/>
      <c r="RZR92" s="318"/>
      <c r="RZS92" s="318"/>
      <c r="RZT92" s="318"/>
      <c r="RZU92" s="318"/>
      <c r="RZV92" s="318"/>
      <c r="RZW92" s="318"/>
      <c r="RZX92" s="318"/>
      <c r="RZY92" s="318"/>
      <c r="RZZ92" s="318"/>
      <c r="SAA92" s="318"/>
      <c r="SAB92" s="318"/>
      <c r="SAC92" s="318"/>
      <c r="SAD92" s="318"/>
      <c r="SAE92" s="318"/>
      <c r="SAF92" s="318"/>
      <c r="SAG92" s="318"/>
      <c r="SAH92" s="318"/>
      <c r="SAI92" s="318"/>
      <c r="SAJ92" s="318"/>
      <c r="SAK92" s="318"/>
      <c r="SAL92" s="318"/>
      <c r="SAM92" s="318"/>
      <c r="SAN92" s="318"/>
      <c r="SAO92" s="318"/>
      <c r="SAP92" s="318"/>
      <c r="SAQ92" s="318"/>
      <c r="SAR92" s="318"/>
      <c r="SAS92" s="318"/>
      <c r="SAT92" s="318"/>
      <c r="SAU92" s="318"/>
      <c r="SAV92" s="318"/>
      <c r="SAW92" s="318"/>
      <c r="SAX92" s="318"/>
      <c r="SAY92" s="318"/>
      <c r="SAZ92" s="318"/>
      <c r="SBA92" s="318"/>
      <c r="SBB92" s="318"/>
      <c r="SBC92" s="318"/>
      <c r="SBD92" s="318"/>
      <c r="SBE92" s="318"/>
      <c r="SBF92" s="318"/>
      <c r="SBG92" s="318"/>
      <c r="SBH92" s="318"/>
      <c r="SBI92" s="318"/>
      <c r="SBJ92" s="318"/>
      <c r="SBK92" s="318"/>
      <c r="SBL92" s="318"/>
      <c r="SBM92" s="318"/>
      <c r="SBN92" s="318"/>
      <c r="SBO92" s="318"/>
      <c r="SBP92" s="318"/>
      <c r="SBQ92" s="318"/>
      <c r="SBR92" s="318"/>
      <c r="SBS92" s="318"/>
      <c r="SBT92" s="318"/>
      <c r="SBU92" s="318"/>
      <c r="SBV92" s="318"/>
      <c r="SBW92" s="318"/>
      <c r="SBX92" s="318"/>
      <c r="SBY92" s="318"/>
      <c r="SBZ92" s="318"/>
      <c r="SCA92" s="318"/>
      <c r="SCB92" s="318"/>
      <c r="SCC92" s="318"/>
      <c r="SCD92" s="318"/>
      <c r="SCE92" s="318"/>
      <c r="SCF92" s="318"/>
      <c r="SCG92" s="318"/>
      <c r="SCH92" s="318"/>
      <c r="SCI92" s="318"/>
      <c r="SCJ92" s="318"/>
      <c r="SCK92" s="318"/>
      <c r="SCL92" s="318"/>
      <c r="SCM92" s="318"/>
      <c r="SCN92" s="318"/>
      <c r="SCO92" s="318"/>
      <c r="SCP92" s="318"/>
      <c r="SCQ92" s="318"/>
      <c r="SCR92" s="318"/>
      <c r="SCS92" s="318"/>
      <c r="SCT92" s="318"/>
      <c r="SCU92" s="318"/>
      <c r="SCV92" s="318"/>
      <c r="SCW92" s="318"/>
      <c r="SCX92" s="318"/>
      <c r="SCY92" s="318"/>
      <c r="SCZ92" s="318"/>
      <c r="SDA92" s="318"/>
      <c r="SDB92" s="318"/>
      <c r="SDC92" s="318"/>
      <c r="SDD92" s="318"/>
      <c r="SDE92" s="318"/>
      <c r="SDF92" s="318"/>
      <c r="SDG92" s="318"/>
      <c r="SDH92" s="318"/>
      <c r="SDI92" s="318"/>
      <c r="SDJ92" s="318"/>
      <c r="SDK92" s="318"/>
      <c r="SDL92" s="318"/>
      <c r="SDM92" s="318"/>
      <c r="SDN92" s="318"/>
      <c r="SDO92" s="318"/>
      <c r="SDP92" s="318"/>
      <c r="SDQ92" s="318"/>
      <c r="SDR92" s="318"/>
      <c r="SDS92" s="318"/>
      <c r="SDT92" s="318"/>
      <c r="SDU92" s="318"/>
      <c r="SDV92" s="318"/>
      <c r="SDW92" s="318"/>
      <c r="SDX92" s="318"/>
      <c r="SDY92" s="318"/>
      <c r="SDZ92" s="318"/>
      <c r="SEA92" s="318"/>
      <c r="SEB92" s="318"/>
      <c r="SEC92" s="318"/>
      <c r="SED92" s="318"/>
      <c r="SEE92" s="318"/>
      <c r="SEF92" s="318"/>
      <c r="SEG92" s="318"/>
      <c r="SEH92" s="318"/>
      <c r="SEI92" s="318"/>
      <c r="SEJ92" s="318"/>
      <c r="SEK92" s="318"/>
      <c r="SEL92" s="318"/>
      <c r="SEM92" s="318"/>
      <c r="SEN92" s="318"/>
      <c r="SEO92" s="318"/>
      <c r="SEP92" s="318"/>
      <c r="SEQ92" s="318"/>
      <c r="SER92" s="318"/>
      <c r="SES92" s="318"/>
      <c r="SET92" s="318"/>
      <c r="SEU92" s="318"/>
      <c r="SEV92" s="318"/>
      <c r="SEW92" s="318"/>
      <c r="SEX92" s="318"/>
      <c r="SEY92" s="318"/>
      <c r="SEZ92" s="318"/>
      <c r="SFA92" s="318"/>
      <c r="SFB92" s="318"/>
      <c r="SFC92" s="318"/>
      <c r="SFD92" s="318"/>
      <c r="SFE92" s="318"/>
      <c r="SFF92" s="318"/>
      <c r="SFG92" s="318"/>
      <c r="SFH92" s="318"/>
      <c r="SFI92" s="318"/>
      <c r="SFJ92" s="318"/>
      <c r="SFK92" s="318"/>
      <c r="SFL92" s="318"/>
      <c r="SFM92" s="318"/>
      <c r="SFN92" s="318"/>
      <c r="SFO92" s="318"/>
      <c r="SFP92" s="318"/>
      <c r="SFQ92" s="318"/>
      <c r="SFR92" s="318"/>
      <c r="SFS92" s="318"/>
      <c r="SFT92" s="318"/>
      <c r="SFU92" s="318"/>
      <c r="SFV92" s="318"/>
      <c r="SFW92" s="318"/>
      <c r="SFX92" s="318"/>
      <c r="SFY92" s="318"/>
      <c r="SFZ92" s="318"/>
      <c r="SGA92" s="318"/>
      <c r="SGB92" s="318"/>
      <c r="SGC92" s="318"/>
      <c r="SGD92" s="318"/>
      <c r="SGE92" s="318"/>
      <c r="SGF92" s="318"/>
      <c r="SGG92" s="318"/>
      <c r="SGH92" s="318"/>
      <c r="SGI92" s="318"/>
      <c r="SGJ92" s="318"/>
      <c r="SGK92" s="318"/>
      <c r="SGL92" s="318"/>
      <c r="SGM92" s="318"/>
      <c r="SGN92" s="318"/>
      <c r="SGO92" s="318"/>
      <c r="SGP92" s="318"/>
      <c r="SGQ92" s="318"/>
      <c r="SGR92" s="318"/>
      <c r="SGS92" s="318"/>
      <c r="SGT92" s="318"/>
      <c r="SGU92" s="318"/>
      <c r="SGV92" s="318"/>
      <c r="SGW92" s="318"/>
      <c r="SGX92" s="318"/>
      <c r="SGY92" s="318"/>
      <c r="SGZ92" s="318"/>
      <c r="SHA92" s="318"/>
      <c r="SHB92" s="318"/>
      <c r="SHC92" s="318"/>
      <c r="SHD92" s="318"/>
      <c r="SHE92" s="318"/>
      <c r="SHF92" s="318"/>
      <c r="SHG92" s="318"/>
      <c r="SHH92" s="318"/>
      <c r="SHI92" s="318"/>
      <c r="SHJ92" s="318"/>
      <c r="SHK92" s="318"/>
      <c r="SHL92" s="318"/>
      <c r="SHM92" s="318"/>
      <c r="SHN92" s="318"/>
      <c r="SHO92" s="318"/>
      <c r="SHP92" s="318"/>
      <c r="SHQ92" s="318"/>
      <c r="SHR92" s="318"/>
      <c r="SHS92" s="318"/>
      <c r="SHT92" s="318"/>
      <c r="SHU92" s="318"/>
      <c r="SHV92" s="318"/>
      <c r="SHW92" s="318"/>
      <c r="SHX92" s="318"/>
      <c r="SHY92" s="318"/>
      <c r="SHZ92" s="318"/>
      <c r="SIA92" s="318"/>
      <c r="SIB92" s="318"/>
      <c r="SIC92" s="318"/>
      <c r="SID92" s="318"/>
      <c r="SIE92" s="318"/>
      <c r="SIF92" s="318"/>
      <c r="SIG92" s="318"/>
      <c r="SIH92" s="318"/>
      <c r="SII92" s="318"/>
      <c r="SIJ92" s="318"/>
      <c r="SIK92" s="318"/>
      <c r="SIL92" s="318"/>
      <c r="SIM92" s="318"/>
      <c r="SIN92" s="318"/>
      <c r="SIO92" s="318"/>
      <c r="SIP92" s="318"/>
      <c r="SIQ92" s="318"/>
      <c r="SIR92" s="318"/>
      <c r="SIS92" s="318"/>
      <c r="SIT92" s="318"/>
      <c r="SIU92" s="318"/>
      <c r="SIV92" s="318"/>
      <c r="SIW92" s="318"/>
      <c r="SIX92" s="318"/>
      <c r="SIY92" s="318"/>
      <c r="SIZ92" s="318"/>
      <c r="SJA92" s="318"/>
      <c r="SJB92" s="318"/>
      <c r="SJC92" s="318"/>
      <c r="SJD92" s="318"/>
      <c r="SJE92" s="318"/>
      <c r="SJF92" s="318"/>
      <c r="SJG92" s="318"/>
      <c r="SJH92" s="318"/>
      <c r="SJI92" s="318"/>
      <c r="SJJ92" s="318"/>
      <c r="SJK92" s="318"/>
      <c r="SJL92" s="318"/>
      <c r="SJM92" s="318"/>
      <c r="SJN92" s="318"/>
      <c r="SJO92" s="318"/>
      <c r="SJP92" s="318"/>
      <c r="SJQ92" s="318"/>
      <c r="SJR92" s="318"/>
      <c r="SJS92" s="318"/>
      <c r="SJT92" s="318"/>
      <c r="SJU92" s="318"/>
      <c r="SJV92" s="318"/>
      <c r="SJW92" s="318"/>
      <c r="SJX92" s="318"/>
      <c r="SJY92" s="318"/>
      <c r="SJZ92" s="318"/>
      <c r="SKA92" s="318"/>
      <c r="SKB92" s="318"/>
      <c r="SKC92" s="318"/>
      <c r="SKD92" s="318"/>
      <c r="SKE92" s="318"/>
      <c r="SKF92" s="318"/>
      <c r="SKG92" s="318"/>
      <c r="SKH92" s="318"/>
      <c r="SKI92" s="318"/>
      <c r="SKJ92" s="318"/>
      <c r="SKK92" s="318"/>
      <c r="SKL92" s="318"/>
      <c r="SKM92" s="318"/>
      <c r="SKN92" s="318"/>
      <c r="SKO92" s="318"/>
      <c r="SKP92" s="318"/>
      <c r="SKQ92" s="318"/>
      <c r="SKR92" s="318"/>
      <c r="SKS92" s="318"/>
      <c r="SKT92" s="318"/>
      <c r="SKU92" s="318"/>
      <c r="SKV92" s="318"/>
      <c r="SKW92" s="318"/>
      <c r="SKX92" s="318"/>
      <c r="SKY92" s="318"/>
      <c r="SKZ92" s="318"/>
      <c r="SLA92" s="318"/>
      <c r="SLB92" s="318"/>
      <c r="SLC92" s="318"/>
      <c r="SLD92" s="318"/>
      <c r="SLE92" s="318"/>
      <c r="SLF92" s="318"/>
      <c r="SLG92" s="318"/>
      <c r="SLH92" s="318"/>
      <c r="SLI92" s="318"/>
      <c r="SLJ92" s="318"/>
      <c r="SLK92" s="318"/>
      <c r="SLL92" s="318"/>
      <c r="SLM92" s="318"/>
      <c r="SLN92" s="318"/>
      <c r="SLO92" s="318"/>
      <c r="SLP92" s="318"/>
      <c r="SLQ92" s="318"/>
      <c r="SLR92" s="318"/>
      <c r="SLS92" s="318"/>
      <c r="SLT92" s="318"/>
      <c r="SLU92" s="318"/>
      <c r="SLV92" s="318"/>
      <c r="SLW92" s="318"/>
      <c r="SLX92" s="318"/>
      <c r="SLY92" s="318"/>
      <c r="SLZ92" s="318"/>
      <c r="SMA92" s="318"/>
      <c r="SMB92" s="318"/>
      <c r="SMC92" s="318"/>
      <c r="SMD92" s="318"/>
      <c r="SME92" s="318"/>
      <c r="SMF92" s="318"/>
      <c r="SMG92" s="318"/>
      <c r="SMH92" s="318"/>
      <c r="SMI92" s="318"/>
      <c r="SMJ92" s="318"/>
      <c r="SMK92" s="318"/>
      <c r="SML92" s="318"/>
      <c r="SMM92" s="318"/>
      <c r="SMN92" s="318"/>
      <c r="SMO92" s="318"/>
      <c r="SMP92" s="318"/>
      <c r="SMQ92" s="318"/>
      <c r="SMR92" s="318"/>
      <c r="SMS92" s="318"/>
      <c r="SMT92" s="318"/>
      <c r="SMU92" s="318"/>
      <c r="SMV92" s="318"/>
      <c r="SMW92" s="318"/>
      <c r="SMX92" s="318"/>
      <c r="SMY92" s="318"/>
      <c r="SMZ92" s="318"/>
      <c r="SNA92" s="318"/>
      <c r="SNB92" s="318"/>
      <c r="SNC92" s="318"/>
      <c r="SND92" s="318"/>
      <c r="SNE92" s="318"/>
      <c r="SNF92" s="318"/>
      <c r="SNG92" s="318"/>
      <c r="SNH92" s="318"/>
      <c r="SNI92" s="318"/>
      <c r="SNJ92" s="318"/>
      <c r="SNK92" s="318"/>
      <c r="SNL92" s="318"/>
      <c r="SNM92" s="318"/>
      <c r="SNN92" s="318"/>
      <c r="SNO92" s="318"/>
      <c r="SNP92" s="318"/>
      <c r="SNQ92" s="318"/>
      <c r="SNR92" s="318"/>
      <c r="SNS92" s="318"/>
      <c r="SNT92" s="318"/>
      <c r="SNU92" s="318"/>
      <c r="SNV92" s="318"/>
      <c r="SNW92" s="318"/>
      <c r="SNX92" s="318"/>
      <c r="SNY92" s="318"/>
      <c r="SNZ92" s="318"/>
      <c r="SOA92" s="318"/>
      <c r="SOB92" s="318"/>
      <c r="SOC92" s="318"/>
      <c r="SOD92" s="318"/>
      <c r="SOE92" s="318"/>
      <c r="SOF92" s="318"/>
      <c r="SOG92" s="318"/>
      <c r="SOH92" s="318"/>
      <c r="SOI92" s="318"/>
      <c r="SOJ92" s="318"/>
      <c r="SOK92" s="318"/>
      <c r="SOL92" s="318"/>
      <c r="SOM92" s="318"/>
      <c r="SON92" s="318"/>
      <c r="SOO92" s="318"/>
      <c r="SOP92" s="318"/>
      <c r="SOQ92" s="318"/>
      <c r="SOR92" s="318"/>
      <c r="SOS92" s="318"/>
      <c r="SOT92" s="318"/>
      <c r="SOU92" s="318"/>
      <c r="SOV92" s="318"/>
      <c r="SOW92" s="318"/>
      <c r="SOX92" s="318"/>
      <c r="SOY92" s="318"/>
      <c r="SOZ92" s="318"/>
      <c r="SPA92" s="318"/>
      <c r="SPB92" s="318"/>
      <c r="SPC92" s="318"/>
      <c r="SPD92" s="318"/>
      <c r="SPE92" s="318"/>
      <c r="SPF92" s="318"/>
      <c r="SPG92" s="318"/>
      <c r="SPH92" s="318"/>
      <c r="SPI92" s="318"/>
      <c r="SPJ92" s="318"/>
      <c r="SPK92" s="318"/>
      <c r="SPL92" s="318"/>
      <c r="SPM92" s="318"/>
      <c r="SPN92" s="318"/>
      <c r="SPO92" s="318"/>
      <c r="SPP92" s="318"/>
      <c r="SPQ92" s="318"/>
      <c r="SPR92" s="318"/>
      <c r="SPS92" s="318"/>
      <c r="SPT92" s="318"/>
      <c r="SPU92" s="318"/>
      <c r="SPV92" s="318"/>
      <c r="SPW92" s="318"/>
      <c r="SPX92" s="318"/>
      <c r="SPY92" s="318"/>
      <c r="SPZ92" s="318"/>
      <c r="SQA92" s="318"/>
      <c r="SQB92" s="318"/>
      <c r="SQC92" s="318"/>
      <c r="SQD92" s="318"/>
      <c r="SQE92" s="318"/>
      <c r="SQF92" s="318"/>
      <c r="SQG92" s="318"/>
      <c r="SQH92" s="318"/>
      <c r="SQI92" s="318"/>
      <c r="SQJ92" s="318"/>
      <c r="SQK92" s="318"/>
      <c r="SQL92" s="318"/>
      <c r="SQM92" s="318"/>
      <c r="SQN92" s="318"/>
      <c r="SQO92" s="318"/>
      <c r="SQP92" s="318"/>
      <c r="SQQ92" s="318"/>
      <c r="SQR92" s="318"/>
      <c r="SQS92" s="318"/>
      <c r="SQT92" s="318"/>
      <c r="SQU92" s="318"/>
      <c r="SQV92" s="318"/>
      <c r="SQW92" s="318"/>
      <c r="SQX92" s="318"/>
      <c r="SQY92" s="318"/>
      <c r="SQZ92" s="318"/>
      <c r="SRA92" s="318"/>
      <c r="SRB92" s="318"/>
      <c r="SRC92" s="318"/>
      <c r="SRD92" s="318"/>
      <c r="SRE92" s="318"/>
      <c r="SRF92" s="318"/>
      <c r="SRG92" s="318"/>
      <c r="SRH92" s="318"/>
      <c r="SRI92" s="318"/>
      <c r="SRJ92" s="318"/>
      <c r="SRK92" s="318"/>
      <c r="SRL92" s="318"/>
      <c r="SRM92" s="318"/>
      <c r="SRN92" s="318"/>
      <c r="SRO92" s="318"/>
      <c r="SRP92" s="318"/>
      <c r="SRQ92" s="318"/>
      <c r="SRR92" s="318"/>
      <c r="SRS92" s="318"/>
      <c r="SRT92" s="318"/>
      <c r="SRU92" s="318"/>
      <c r="SRV92" s="318"/>
      <c r="SRW92" s="318"/>
      <c r="SRX92" s="318"/>
      <c r="SRY92" s="318"/>
      <c r="SRZ92" s="318"/>
      <c r="SSA92" s="318"/>
      <c r="SSB92" s="318"/>
      <c r="SSC92" s="318"/>
      <c r="SSD92" s="318"/>
      <c r="SSE92" s="318"/>
      <c r="SSF92" s="318"/>
      <c r="SSG92" s="318"/>
      <c r="SSH92" s="318"/>
      <c r="SSI92" s="318"/>
      <c r="SSJ92" s="318"/>
      <c r="SSK92" s="318"/>
      <c r="SSL92" s="318"/>
      <c r="SSM92" s="318"/>
      <c r="SSN92" s="318"/>
      <c r="SSO92" s="318"/>
      <c r="SSP92" s="318"/>
      <c r="SSQ92" s="318"/>
      <c r="SSR92" s="318"/>
      <c r="SSS92" s="318"/>
      <c r="SST92" s="318"/>
      <c r="SSU92" s="318"/>
      <c r="SSV92" s="318"/>
      <c r="SSW92" s="318"/>
      <c r="SSX92" s="318"/>
      <c r="SSY92" s="318"/>
      <c r="SSZ92" s="318"/>
      <c r="STA92" s="318"/>
      <c r="STB92" s="318"/>
      <c r="STC92" s="318"/>
      <c r="STD92" s="318"/>
      <c r="STE92" s="318"/>
      <c r="STF92" s="318"/>
      <c r="STG92" s="318"/>
      <c r="STH92" s="318"/>
      <c r="STI92" s="318"/>
      <c r="STJ92" s="318"/>
      <c r="STK92" s="318"/>
      <c r="STL92" s="318"/>
      <c r="STM92" s="318"/>
      <c r="STN92" s="318"/>
      <c r="STO92" s="318"/>
      <c r="STP92" s="318"/>
      <c r="STQ92" s="318"/>
      <c r="STR92" s="318"/>
      <c r="STS92" s="318"/>
      <c r="STT92" s="318"/>
      <c r="STU92" s="318"/>
      <c r="STV92" s="318"/>
      <c r="STW92" s="318"/>
      <c r="STX92" s="318"/>
      <c r="STY92" s="318"/>
      <c r="STZ92" s="318"/>
      <c r="SUA92" s="318"/>
      <c r="SUB92" s="318"/>
      <c r="SUC92" s="318"/>
      <c r="SUD92" s="318"/>
      <c r="SUE92" s="318"/>
      <c r="SUF92" s="318"/>
      <c r="SUG92" s="318"/>
      <c r="SUH92" s="318"/>
      <c r="SUI92" s="318"/>
      <c r="SUJ92" s="318"/>
      <c r="SUK92" s="318"/>
      <c r="SUL92" s="318"/>
      <c r="SUM92" s="318"/>
      <c r="SUN92" s="318"/>
      <c r="SUO92" s="318"/>
      <c r="SUP92" s="318"/>
      <c r="SUQ92" s="318"/>
      <c r="SUR92" s="318"/>
      <c r="SUS92" s="318"/>
      <c r="SUT92" s="318"/>
      <c r="SUU92" s="318"/>
      <c r="SUV92" s="318"/>
      <c r="SUW92" s="318"/>
      <c r="SUX92" s="318"/>
      <c r="SUY92" s="318"/>
      <c r="SUZ92" s="318"/>
      <c r="SVA92" s="318"/>
      <c r="SVB92" s="318"/>
      <c r="SVC92" s="318"/>
      <c r="SVD92" s="318"/>
      <c r="SVE92" s="318"/>
      <c r="SVF92" s="318"/>
      <c r="SVG92" s="318"/>
      <c r="SVH92" s="318"/>
      <c r="SVI92" s="318"/>
      <c r="SVJ92" s="318"/>
      <c r="SVK92" s="318"/>
      <c r="SVL92" s="318"/>
      <c r="SVM92" s="318"/>
      <c r="SVN92" s="318"/>
      <c r="SVO92" s="318"/>
      <c r="SVP92" s="318"/>
      <c r="SVQ92" s="318"/>
      <c r="SVR92" s="318"/>
      <c r="SVS92" s="318"/>
      <c r="SVT92" s="318"/>
      <c r="SVU92" s="318"/>
      <c r="SVV92" s="318"/>
      <c r="SVW92" s="318"/>
      <c r="SVX92" s="318"/>
      <c r="SVY92" s="318"/>
      <c r="SVZ92" s="318"/>
      <c r="SWA92" s="318"/>
      <c r="SWB92" s="318"/>
      <c r="SWC92" s="318"/>
      <c r="SWD92" s="318"/>
      <c r="SWE92" s="318"/>
      <c r="SWF92" s="318"/>
      <c r="SWG92" s="318"/>
      <c r="SWH92" s="318"/>
      <c r="SWI92" s="318"/>
      <c r="SWJ92" s="318"/>
      <c r="SWK92" s="318"/>
      <c r="SWL92" s="318"/>
      <c r="SWM92" s="318"/>
      <c r="SWN92" s="318"/>
      <c r="SWO92" s="318"/>
      <c r="SWP92" s="318"/>
      <c r="SWQ92" s="318"/>
      <c r="SWR92" s="318"/>
      <c r="SWS92" s="318"/>
      <c r="SWT92" s="318"/>
      <c r="SWU92" s="318"/>
      <c r="SWV92" s="318"/>
      <c r="SWW92" s="318"/>
      <c r="SWX92" s="318"/>
      <c r="SWY92" s="318"/>
      <c r="SWZ92" s="318"/>
      <c r="SXA92" s="318"/>
      <c r="SXB92" s="318"/>
      <c r="SXC92" s="318"/>
      <c r="SXD92" s="318"/>
      <c r="SXE92" s="318"/>
      <c r="SXF92" s="318"/>
      <c r="SXG92" s="318"/>
      <c r="SXH92" s="318"/>
      <c r="SXI92" s="318"/>
      <c r="SXJ92" s="318"/>
      <c r="SXK92" s="318"/>
      <c r="SXL92" s="318"/>
      <c r="SXM92" s="318"/>
      <c r="SXN92" s="318"/>
      <c r="SXO92" s="318"/>
      <c r="SXP92" s="318"/>
      <c r="SXQ92" s="318"/>
      <c r="SXR92" s="318"/>
      <c r="SXS92" s="318"/>
      <c r="SXT92" s="318"/>
      <c r="SXU92" s="318"/>
      <c r="SXV92" s="318"/>
      <c r="SXW92" s="318"/>
      <c r="SXX92" s="318"/>
      <c r="SXY92" s="318"/>
      <c r="SXZ92" s="318"/>
      <c r="SYA92" s="318"/>
      <c r="SYB92" s="318"/>
      <c r="SYC92" s="318"/>
      <c r="SYD92" s="318"/>
      <c r="SYE92" s="318"/>
      <c r="SYF92" s="318"/>
      <c r="SYG92" s="318"/>
      <c r="SYH92" s="318"/>
      <c r="SYI92" s="318"/>
      <c r="SYJ92" s="318"/>
      <c r="SYK92" s="318"/>
      <c r="SYL92" s="318"/>
      <c r="SYM92" s="318"/>
      <c r="SYN92" s="318"/>
      <c r="SYO92" s="318"/>
      <c r="SYP92" s="318"/>
      <c r="SYQ92" s="318"/>
      <c r="SYR92" s="318"/>
      <c r="SYS92" s="318"/>
      <c r="SYT92" s="318"/>
      <c r="SYU92" s="318"/>
      <c r="SYV92" s="318"/>
      <c r="SYW92" s="318"/>
      <c r="SYX92" s="318"/>
      <c r="SYY92" s="318"/>
      <c r="SYZ92" s="318"/>
      <c r="SZA92" s="318"/>
      <c r="SZB92" s="318"/>
      <c r="SZC92" s="318"/>
      <c r="SZD92" s="318"/>
      <c r="SZE92" s="318"/>
      <c r="SZF92" s="318"/>
      <c r="SZG92" s="318"/>
      <c r="SZH92" s="318"/>
      <c r="SZI92" s="318"/>
      <c r="SZJ92" s="318"/>
      <c r="SZK92" s="318"/>
      <c r="SZL92" s="318"/>
      <c r="SZM92" s="318"/>
      <c r="SZN92" s="318"/>
      <c r="SZO92" s="318"/>
      <c r="SZP92" s="318"/>
      <c r="SZQ92" s="318"/>
      <c r="SZR92" s="318"/>
      <c r="SZS92" s="318"/>
      <c r="SZT92" s="318"/>
      <c r="SZU92" s="318"/>
      <c r="SZV92" s="318"/>
      <c r="SZW92" s="318"/>
      <c r="SZX92" s="318"/>
      <c r="SZY92" s="318"/>
      <c r="SZZ92" s="318"/>
      <c r="TAA92" s="318"/>
      <c r="TAB92" s="318"/>
      <c r="TAC92" s="318"/>
      <c r="TAD92" s="318"/>
      <c r="TAE92" s="318"/>
      <c r="TAF92" s="318"/>
      <c r="TAG92" s="318"/>
      <c r="TAH92" s="318"/>
      <c r="TAI92" s="318"/>
      <c r="TAJ92" s="318"/>
      <c r="TAK92" s="318"/>
      <c r="TAL92" s="318"/>
      <c r="TAM92" s="318"/>
      <c r="TAN92" s="318"/>
      <c r="TAO92" s="318"/>
      <c r="TAP92" s="318"/>
      <c r="TAQ92" s="318"/>
      <c r="TAR92" s="318"/>
      <c r="TAS92" s="318"/>
      <c r="TAT92" s="318"/>
      <c r="TAU92" s="318"/>
      <c r="TAV92" s="318"/>
      <c r="TAW92" s="318"/>
      <c r="TAX92" s="318"/>
      <c r="TAY92" s="318"/>
      <c r="TAZ92" s="318"/>
      <c r="TBA92" s="318"/>
      <c r="TBB92" s="318"/>
      <c r="TBC92" s="318"/>
      <c r="TBD92" s="318"/>
      <c r="TBE92" s="318"/>
      <c r="TBF92" s="318"/>
      <c r="TBG92" s="318"/>
      <c r="TBH92" s="318"/>
      <c r="TBI92" s="318"/>
      <c r="TBJ92" s="318"/>
      <c r="TBK92" s="318"/>
      <c r="TBL92" s="318"/>
      <c r="TBM92" s="318"/>
      <c r="TBN92" s="318"/>
      <c r="TBO92" s="318"/>
      <c r="TBP92" s="318"/>
      <c r="TBQ92" s="318"/>
      <c r="TBR92" s="318"/>
      <c r="TBS92" s="318"/>
      <c r="TBT92" s="318"/>
      <c r="TBU92" s="318"/>
      <c r="TBV92" s="318"/>
      <c r="TBW92" s="318"/>
      <c r="TBX92" s="318"/>
      <c r="TBY92" s="318"/>
      <c r="TBZ92" s="318"/>
      <c r="TCA92" s="318"/>
      <c r="TCB92" s="318"/>
      <c r="TCC92" s="318"/>
      <c r="TCD92" s="318"/>
      <c r="TCE92" s="318"/>
      <c r="TCF92" s="318"/>
      <c r="TCG92" s="318"/>
      <c r="TCH92" s="318"/>
      <c r="TCI92" s="318"/>
      <c r="TCJ92" s="318"/>
      <c r="TCK92" s="318"/>
      <c r="TCL92" s="318"/>
      <c r="TCM92" s="318"/>
      <c r="TCN92" s="318"/>
      <c r="TCO92" s="318"/>
      <c r="TCP92" s="318"/>
      <c r="TCQ92" s="318"/>
      <c r="TCR92" s="318"/>
      <c r="TCS92" s="318"/>
      <c r="TCT92" s="318"/>
      <c r="TCU92" s="318"/>
      <c r="TCV92" s="318"/>
      <c r="TCW92" s="318"/>
      <c r="TCX92" s="318"/>
      <c r="TCY92" s="318"/>
      <c r="TCZ92" s="318"/>
      <c r="TDA92" s="318"/>
      <c r="TDB92" s="318"/>
      <c r="TDC92" s="318"/>
      <c r="TDD92" s="318"/>
      <c r="TDE92" s="318"/>
      <c r="TDF92" s="318"/>
      <c r="TDG92" s="318"/>
      <c r="TDH92" s="318"/>
      <c r="TDI92" s="318"/>
      <c r="TDJ92" s="318"/>
      <c r="TDK92" s="318"/>
      <c r="TDL92" s="318"/>
      <c r="TDM92" s="318"/>
      <c r="TDN92" s="318"/>
      <c r="TDO92" s="318"/>
      <c r="TDP92" s="318"/>
      <c r="TDQ92" s="318"/>
      <c r="TDR92" s="318"/>
      <c r="TDS92" s="318"/>
      <c r="TDT92" s="318"/>
      <c r="TDU92" s="318"/>
      <c r="TDV92" s="318"/>
      <c r="TDW92" s="318"/>
      <c r="TDX92" s="318"/>
      <c r="TDY92" s="318"/>
      <c r="TDZ92" s="318"/>
      <c r="TEA92" s="318"/>
      <c r="TEB92" s="318"/>
      <c r="TEC92" s="318"/>
      <c r="TED92" s="318"/>
      <c r="TEE92" s="318"/>
      <c r="TEF92" s="318"/>
      <c r="TEG92" s="318"/>
      <c r="TEH92" s="318"/>
      <c r="TEI92" s="318"/>
      <c r="TEJ92" s="318"/>
      <c r="TEK92" s="318"/>
      <c r="TEL92" s="318"/>
      <c r="TEM92" s="318"/>
      <c r="TEN92" s="318"/>
      <c r="TEO92" s="318"/>
      <c r="TEP92" s="318"/>
      <c r="TEQ92" s="318"/>
      <c r="TER92" s="318"/>
      <c r="TES92" s="318"/>
      <c r="TET92" s="318"/>
      <c r="TEU92" s="318"/>
      <c r="TEV92" s="318"/>
      <c r="TEW92" s="318"/>
      <c r="TEX92" s="318"/>
      <c r="TEY92" s="318"/>
      <c r="TEZ92" s="318"/>
      <c r="TFA92" s="318"/>
      <c r="TFB92" s="318"/>
      <c r="TFC92" s="318"/>
      <c r="TFD92" s="318"/>
      <c r="TFE92" s="318"/>
      <c r="TFF92" s="318"/>
      <c r="TFG92" s="318"/>
      <c r="TFH92" s="318"/>
      <c r="TFI92" s="318"/>
      <c r="TFJ92" s="318"/>
      <c r="TFK92" s="318"/>
      <c r="TFL92" s="318"/>
      <c r="TFM92" s="318"/>
      <c r="TFN92" s="318"/>
      <c r="TFO92" s="318"/>
      <c r="TFP92" s="318"/>
      <c r="TFQ92" s="318"/>
      <c r="TFR92" s="318"/>
      <c r="TFS92" s="318"/>
      <c r="TFT92" s="318"/>
      <c r="TFU92" s="318"/>
      <c r="TFV92" s="318"/>
      <c r="TFW92" s="318"/>
      <c r="TFX92" s="318"/>
      <c r="TFY92" s="318"/>
      <c r="TFZ92" s="318"/>
      <c r="TGA92" s="318"/>
      <c r="TGB92" s="318"/>
      <c r="TGC92" s="318"/>
      <c r="TGD92" s="318"/>
      <c r="TGE92" s="318"/>
      <c r="TGF92" s="318"/>
      <c r="TGG92" s="318"/>
      <c r="TGH92" s="318"/>
      <c r="TGI92" s="318"/>
      <c r="TGJ92" s="318"/>
      <c r="TGK92" s="318"/>
      <c r="TGL92" s="318"/>
      <c r="TGM92" s="318"/>
      <c r="TGN92" s="318"/>
      <c r="TGO92" s="318"/>
      <c r="TGP92" s="318"/>
      <c r="TGQ92" s="318"/>
      <c r="TGR92" s="318"/>
      <c r="TGS92" s="318"/>
      <c r="TGT92" s="318"/>
      <c r="TGU92" s="318"/>
      <c r="TGV92" s="318"/>
      <c r="TGW92" s="318"/>
      <c r="TGX92" s="318"/>
      <c r="TGY92" s="318"/>
      <c r="TGZ92" s="318"/>
      <c r="THA92" s="318"/>
      <c r="THB92" s="318"/>
      <c r="THC92" s="318"/>
      <c r="THD92" s="318"/>
      <c r="THE92" s="318"/>
      <c r="THF92" s="318"/>
      <c r="THG92" s="318"/>
      <c r="THH92" s="318"/>
      <c r="THI92" s="318"/>
      <c r="THJ92" s="318"/>
      <c r="THK92" s="318"/>
      <c r="THL92" s="318"/>
      <c r="THM92" s="318"/>
      <c r="THN92" s="318"/>
      <c r="THO92" s="318"/>
      <c r="THP92" s="318"/>
      <c r="THQ92" s="318"/>
      <c r="THR92" s="318"/>
      <c r="THS92" s="318"/>
      <c r="THT92" s="318"/>
      <c r="THU92" s="318"/>
      <c r="THV92" s="318"/>
      <c r="THW92" s="318"/>
      <c r="THX92" s="318"/>
      <c r="THY92" s="318"/>
      <c r="THZ92" s="318"/>
      <c r="TIA92" s="318"/>
      <c r="TIB92" s="318"/>
      <c r="TIC92" s="318"/>
      <c r="TID92" s="318"/>
      <c r="TIE92" s="318"/>
      <c r="TIF92" s="318"/>
      <c r="TIG92" s="318"/>
      <c r="TIH92" s="318"/>
      <c r="TII92" s="318"/>
      <c r="TIJ92" s="318"/>
      <c r="TIK92" s="318"/>
      <c r="TIL92" s="318"/>
      <c r="TIM92" s="318"/>
      <c r="TIN92" s="318"/>
      <c r="TIO92" s="318"/>
      <c r="TIP92" s="318"/>
      <c r="TIQ92" s="318"/>
      <c r="TIR92" s="318"/>
      <c r="TIS92" s="318"/>
      <c r="TIT92" s="318"/>
      <c r="TIU92" s="318"/>
      <c r="TIV92" s="318"/>
      <c r="TIW92" s="318"/>
      <c r="TIX92" s="318"/>
      <c r="TIY92" s="318"/>
      <c r="TIZ92" s="318"/>
      <c r="TJA92" s="318"/>
      <c r="TJB92" s="318"/>
      <c r="TJC92" s="318"/>
      <c r="TJD92" s="318"/>
      <c r="TJE92" s="318"/>
      <c r="TJF92" s="318"/>
      <c r="TJG92" s="318"/>
      <c r="TJH92" s="318"/>
      <c r="TJI92" s="318"/>
      <c r="TJJ92" s="318"/>
      <c r="TJK92" s="318"/>
      <c r="TJL92" s="318"/>
      <c r="TJM92" s="318"/>
      <c r="TJN92" s="318"/>
      <c r="TJO92" s="318"/>
      <c r="TJP92" s="318"/>
      <c r="TJQ92" s="318"/>
      <c r="TJR92" s="318"/>
      <c r="TJS92" s="318"/>
      <c r="TJT92" s="318"/>
      <c r="TJU92" s="318"/>
      <c r="TJV92" s="318"/>
      <c r="TJW92" s="318"/>
      <c r="TJX92" s="318"/>
      <c r="TJY92" s="318"/>
      <c r="TJZ92" s="318"/>
      <c r="TKA92" s="318"/>
      <c r="TKB92" s="318"/>
      <c r="TKC92" s="318"/>
      <c r="TKD92" s="318"/>
      <c r="TKE92" s="318"/>
      <c r="TKF92" s="318"/>
      <c r="TKG92" s="318"/>
      <c r="TKH92" s="318"/>
      <c r="TKI92" s="318"/>
      <c r="TKJ92" s="318"/>
      <c r="TKK92" s="318"/>
      <c r="TKL92" s="318"/>
      <c r="TKM92" s="318"/>
      <c r="TKN92" s="318"/>
      <c r="TKO92" s="318"/>
      <c r="TKP92" s="318"/>
      <c r="TKQ92" s="318"/>
      <c r="TKR92" s="318"/>
      <c r="TKS92" s="318"/>
      <c r="TKT92" s="318"/>
      <c r="TKU92" s="318"/>
      <c r="TKV92" s="318"/>
      <c r="TKW92" s="318"/>
      <c r="TKX92" s="318"/>
      <c r="TKY92" s="318"/>
      <c r="TKZ92" s="318"/>
      <c r="TLA92" s="318"/>
      <c r="TLB92" s="318"/>
      <c r="TLC92" s="318"/>
      <c r="TLD92" s="318"/>
      <c r="TLE92" s="318"/>
      <c r="TLF92" s="318"/>
      <c r="TLG92" s="318"/>
      <c r="TLH92" s="318"/>
      <c r="TLI92" s="318"/>
      <c r="TLJ92" s="318"/>
      <c r="TLK92" s="318"/>
      <c r="TLL92" s="318"/>
      <c r="TLM92" s="318"/>
      <c r="TLN92" s="318"/>
      <c r="TLO92" s="318"/>
      <c r="TLP92" s="318"/>
      <c r="TLQ92" s="318"/>
      <c r="TLR92" s="318"/>
      <c r="TLS92" s="318"/>
      <c r="TLT92" s="318"/>
      <c r="TLU92" s="318"/>
      <c r="TLV92" s="318"/>
      <c r="TLW92" s="318"/>
      <c r="TLX92" s="318"/>
      <c r="TLY92" s="318"/>
      <c r="TLZ92" s="318"/>
      <c r="TMA92" s="318"/>
      <c r="TMB92" s="318"/>
      <c r="TMC92" s="318"/>
      <c r="TMD92" s="318"/>
      <c r="TME92" s="318"/>
      <c r="TMF92" s="318"/>
      <c r="TMG92" s="318"/>
      <c r="TMH92" s="318"/>
      <c r="TMI92" s="318"/>
      <c r="TMJ92" s="318"/>
      <c r="TMK92" s="318"/>
      <c r="TML92" s="318"/>
      <c r="TMM92" s="318"/>
      <c r="TMN92" s="318"/>
      <c r="TMO92" s="318"/>
      <c r="TMP92" s="318"/>
      <c r="TMQ92" s="318"/>
      <c r="TMR92" s="318"/>
      <c r="TMS92" s="318"/>
      <c r="TMT92" s="318"/>
      <c r="TMU92" s="318"/>
      <c r="TMV92" s="318"/>
      <c r="TMW92" s="318"/>
      <c r="TMX92" s="318"/>
      <c r="TMY92" s="318"/>
      <c r="TMZ92" s="318"/>
      <c r="TNA92" s="318"/>
      <c r="TNB92" s="318"/>
      <c r="TNC92" s="318"/>
      <c r="TND92" s="318"/>
      <c r="TNE92" s="318"/>
      <c r="TNF92" s="318"/>
      <c r="TNG92" s="318"/>
      <c r="TNH92" s="318"/>
      <c r="TNI92" s="318"/>
      <c r="TNJ92" s="318"/>
      <c r="TNK92" s="318"/>
      <c r="TNL92" s="318"/>
      <c r="TNM92" s="318"/>
      <c r="TNN92" s="318"/>
      <c r="TNO92" s="318"/>
      <c r="TNP92" s="318"/>
      <c r="TNQ92" s="318"/>
      <c r="TNR92" s="318"/>
      <c r="TNS92" s="318"/>
      <c r="TNT92" s="318"/>
      <c r="TNU92" s="318"/>
      <c r="TNV92" s="318"/>
      <c r="TNW92" s="318"/>
      <c r="TNX92" s="318"/>
      <c r="TNY92" s="318"/>
      <c r="TNZ92" s="318"/>
      <c r="TOA92" s="318"/>
      <c r="TOB92" s="318"/>
      <c r="TOC92" s="318"/>
      <c r="TOD92" s="318"/>
      <c r="TOE92" s="318"/>
      <c r="TOF92" s="318"/>
      <c r="TOG92" s="318"/>
      <c r="TOH92" s="318"/>
      <c r="TOI92" s="318"/>
      <c r="TOJ92" s="318"/>
      <c r="TOK92" s="318"/>
      <c r="TOL92" s="318"/>
      <c r="TOM92" s="318"/>
      <c r="TON92" s="318"/>
      <c r="TOO92" s="318"/>
      <c r="TOP92" s="318"/>
      <c r="TOQ92" s="318"/>
      <c r="TOR92" s="318"/>
      <c r="TOS92" s="318"/>
      <c r="TOT92" s="318"/>
      <c r="TOU92" s="318"/>
      <c r="TOV92" s="318"/>
      <c r="TOW92" s="318"/>
      <c r="TOX92" s="318"/>
      <c r="TOY92" s="318"/>
      <c r="TOZ92" s="318"/>
      <c r="TPA92" s="318"/>
      <c r="TPB92" s="318"/>
      <c r="TPC92" s="318"/>
      <c r="TPD92" s="318"/>
      <c r="TPE92" s="318"/>
      <c r="TPF92" s="318"/>
      <c r="TPG92" s="318"/>
      <c r="TPH92" s="318"/>
      <c r="TPI92" s="318"/>
      <c r="TPJ92" s="318"/>
      <c r="TPK92" s="318"/>
      <c r="TPL92" s="318"/>
      <c r="TPM92" s="318"/>
      <c r="TPN92" s="318"/>
      <c r="TPO92" s="318"/>
      <c r="TPP92" s="318"/>
      <c r="TPQ92" s="318"/>
      <c r="TPR92" s="318"/>
      <c r="TPS92" s="318"/>
      <c r="TPT92" s="318"/>
      <c r="TPU92" s="318"/>
      <c r="TPV92" s="318"/>
      <c r="TPW92" s="318"/>
      <c r="TPX92" s="318"/>
      <c r="TPY92" s="318"/>
      <c r="TPZ92" s="318"/>
      <c r="TQA92" s="318"/>
      <c r="TQB92" s="318"/>
      <c r="TQC92" s="318"/>
      <c r="TQD92" s="318"/>
      <c r="TQE92" s="318"/>
      <c r="TQF92" s="318"/>
      <c r="TQG92" s="318"/>
      <c r="TQH92" s="318"/>
      <c r="TQI92" s="318"/>
      <c r="TQJ92" s="318"/>
      <c r="TQK92" s="318"/>
      <c r="TQL92" s="318"/>
      <c r="TQM92" s="318"/>
      <c r="TQN92" s="318"/>
      <c r="TQO92" s="318"/>
      <c r="TQP92" s="318"/>
      <c r="TQQ92" s="318"/>
      <c r="TQR92" s="318"/>
      <c r="TQS92" s="318"/>
      <c r="TQT92" s="318"/>
      <c r="TQU92" s="318"/>
      <c r="TQV92" s="318"/>
      <c r="TQW92" s="318"/>
      <c r="TQX92" s="318"/>
      <c r="TQY92" s="318"/>
      <c r="TQZ92" s="318"/>
      <c r="TRA92" s="318"/>
      <c r="TRB92" s="318"/>
      <c r="TRC92" s="318"/>
      <c r="TRD92" s="318"/>
      <c r="TRE92" s="318"/>
      <c r="TRF92" s="318"/>
      <c r="TRG92" s="318"/>
      <c r="TRH92" s="318"/>
      <c r="TRI92" s="318"/>
      <c r="TRJ92" s="318"/>
      <c r="TRK92" s="318"/>
      <c r="TRL92" s="318"/>
      <c r="TRM92" s="318"/>
      <c r="TRN92" s="318"/>
      <c r="TRO92" s="318"/>
      <c r="TRP92" s="318"/>
      <c r="TRQ92" s="318"/>
      <c r="TRR92" s="318"/>
      <c r="TRS92" s="318"/>
      <c r="TRT92" s="318"/>
      <c r="TRU92" s="318"/>
      <c r="TRV92" s="318"/>
      <c r="TRW92" s="318"/>
      <c r="TRX92" s="318"/>
      <c r="TRY92" s="318"/>
      <c r="TRZ92" s="318"/>
      <c r="TSA92" s="318"/>
      <c r="TSB92" s="318"/>
      <c r="TSC92" s="318"/>
      <c r="TSD92" s="318"/>
      <c r="TSE92" s="318"/>
      <c r="TSF92" s="318"/>
      <c r="TSG92" s="318"/>
      <c r="TSH92" s="318"/>
      <c r="TSI92" s="318"/>
      <c r="TSJ92" s="318"/>
      <c r="TSK92" s="318"/>
      <c r="TSL92" s="318"/>
      <c r="TSM92" s="318"/>
      <c r="TSN92" s="318"/>
      <c r="TSO92" s="318"/>
      <c r="TSP92" s="318"/>
      <c r="TSQ92" s="318"/>
      <c r="TSR92" s="318"/>
      <c r="TSS92" s="318"/>
      <c r="TST92" s="318"/>
      <c r="TSU92" s="318"/>
      <c r="TSV92" s="318"/>
      <c r="TSW92" s="318"/>
      <c r="TSX92" s="318"/>
      <c r="TSY92" s="318"/>
      <c r="TSZ92" s="318"/>
      <c r="TTA92" s="318"/>
      <c r="TTB92" s="318"/>
      <c r="TTC92" s="318"/>
      <c r="TTD92" s="318"/>
      <c r="TTE92" s="318"/>
      <c r="TTF92" s="318"/>
      <c r="TTG92" s="318"/>
      <c r="TTH92" s="318"/>
      <c r="TTI92" s="318"/>
      <c r="TTJ92" s="318"/>
      <c r="TTK92" s="318"/>
      <c r="TTL92" s="318"/>
      <c r="TTM92" s="318"/>
      <c r="TTN92" s="318"/>
      <c r="TTO92" s="318"/>
      <c r="TTP92" s="318"/>
      <c r="TTQ92" s="318"/>
      <c r="TTR92" s="318"/>
      <c r="TTS92" s="318"/>
      <c r="TTT92" s="318"/>
      <c r="TTU92" s="318"/>
      <c r="TTV92" s="318"/>
      <c r="TTW92" s="318"/>
      <c r="TTX92" s="318"/>
      <c r="TTY92" s="318"/>
      <c r="TTZ92" s="318"/>
      <c r="TUA92" s="318"/>
      <c r="TUB92" s="318"/>
      <c r="TUC92" s="318"/>
      <c r="TUD92" s="318"/>
      <c r="TUE92" s="318"/>
      <c r="TUF92" s="318"/>
      <c r="TUG92" s="318"/>
      <c r="TUH92" s="318"/>
      <c r="TUI92" s="318"/>
      <c r="TUJ92" s="318"/>
      <c r="TUK92" s="318"/>
      <c r="TUL92" s="318"/>
      <c r="TUM92" s="318"/>
      <c r="TUN92" s="318"/>
      <c r="TUO92" s="318"/>
      <c r="TUP92" s="318"/>
      <c r="TUQ92" s="318"/>
      <c r="TUR92" s="318"/>
      <c r="TUS92" s="318"/>
      <c r="TUT92" s="318"/>
      <c r="TUU92" s="318"/>
      <c r="TUV92" s="318"/>
      <c r="TUW92" s="318"/>
      <c r="TUX92" s="318"/>
      <c r="TUY92" s="318"/>
      <c r="TUZ92" s="318"/>
      <c r="TVA92" s="318"/>
      <c r="TVB92" s="318"/>
      <c r="TVC92" s="318"/>
      <c r="TVD92" s="318"/>
      <c r="TVE92" s="318"/>
      <c r="TVF92" s="318"/>
      <c r="TVG92" s="318"/>
      <c r="TVH92" s="318"/>
      <c r="TVI92" s="318"/>
      <c r="TVJ92" s="318"/>
      <c r="TVK92" s="318"/>
      <c r="TVL92" s="318"/>
      <c r="TVM92" s="318"/>
      <c r="TVN92" s="318"/>
      <c r="TVO92" s="318"/>
      <c r="TVP92" s="318"/>
      <c r="TVQ92" s="318"/>
      <c r="TVR92" s="318"/>
      <c r="TVS92" s="318"/>
      <c r="TVT92" s="318"/>
      <c r="TVU92" s="318"/>
      <c r="TVV92" s="318"/>
      <c r="TVW92" s="318"/>
      <c r="TVX92" s="318"/>
      <c r="TVY92" s="318"/>
      <c r="TVZ92" s="318"/>
      <c r="TWA92" s="318"/>
      <c r="TWB92" s="318"/>
      <c r="TWC92" s="318"/>
      <c r="TWD92" s="318"/>
      <c r="TWE92" s="318"/>
      <c r="TWF92" s="318"/>
      <c r="TWG92" s="318"/>
      <c r="TWH92" s="318"/>
      <c r="TWI92" s="318"/>
      <c r="TWJ92" s="318"/>
      <c r="TWK92" s="318"/>
      <c r="TWL92" s="318"/>
      <c r="TWM92" s="318"/>
      <c r="TWN92" s="318"/>
      <c r="TWO92" s="318"/>
      <c r="TWP92" s="318"/>
      <c r="TWQ92" s="318"/>
      <c r="TWR92" s="318"/>
      <c r="TWS92" s="318"/>
      <c r="TWT92" s="318"/>
      <c r="TWU92" s="318"/>
      <c r="TWV92" s="318"/>
      <c r="TWW92" s="318"/>
      <c r="TWX92" s="318"/>
      <c r="TWY92" s="318"/>
      <c r="TWZ92" s="318"/>
      <c r="TXA92" s="318"/>
      <c r="TXB92" s="318"/>
      <c r="TXC92" s="318"/>
      <c r="TXD92" s="318"/>
      <c r="TXE92" s="318"/>
      <c r="TXF92" s="318"/>
      <c r="TXG92" s="318"/>
      <c r="TXH92" s="318"/>
      <c r="TXI92" s="318"/>
      <c r="TXJ92" s="318"/>
      <c r="TXK92" s="318"/>
      <c r="TXL92" s="318"/>
      <c r="TXM92" s="318"/>
      <c r="TXN92" s="318"/>
      <c r="TXO92" s="318"/>
      <c r="TXP92" s="318"/>
      <c r="TXQ92" s="318"/>
      <c r="TXR92" s="318"/>
      <c r="TXS92" s="318"/>
      <c r="TXT92" s="318"/>
      <c r="TXU92" s="318"/>
      <c r="TXV92" s="318"/>
      <c r="TXW92" s="318"/>
      <c r="TXX92" s="318"/>
      <c r="TXY92" s="318"/>
      <c r="TXZ92" s="318"/>
      <c r="TYA92" s="318"/>
      <c r="TYB92" s="318"/>
      <c r="TYC92" s="318"/>
      <c r="TYD92" s="318"/>
      <c r="TYE92" s="318"/>
      <c r="TYF92" s="318"/>
      <c r="TYG92" s="318"/>
      <c r="TYH92" s="318"/>
      <c r="TYI92" s="318"/>
      <c r="TYJ92" s="318"/>
      <c r="TYK92" s="318"/>
      <c r="TYL92" s="318"/>
      <c r="TYM92" s="318"/>
      <c r="TYN92" s="318"/>
      <c r="TYO92" s="318"/>
      <c r="TYP92" s="318"/>
      <c r="TYQ92" s="318"/>
      <c r="TYR92" s="318"/>
      <c r="TYS92" s="318"/>
      <c r="TYT92" s="318"/>
      <c r="TYU92" s="318"/>
      <c r="TYV92" s="318"/>
      <c r="TYW92" s="318"/>
      <c r="TYX92" s="318"/>
      <c r="TYY92" s="318"/>
      <c r="TYZ92" s="318"/>
      <c r="TZA92" s="318"/>
      <c r="TZB92" s="318"/>
      <c r="TZC92" s="318"/>
      <c r="TZD92" s="318"/>
      <c r="TZE92" s="318"/>
      <c r="TZF92" s="318"/>
      <c r="TZG92" s="318"/>
      <c r="TZH92" s="318"/>
      <c r="TZI92" s="318"/>
      <c r="TZJ92" s="318"/>
      <c r="TZK92" s="318"/>
      <c r="TZL92" s="318"/>
      <c r="TZM92" s="318"/>
      <c r="TZN92" s="318"/>
      <c r="TZO92" s="318"/>
      <c r="TZP92" s="318"/>
      <c r="TZQ92" s="318"/>
      <c r="TZR92" s="318"/>
      <c r="TZS92" s="318"/>
      <c r="TZT92" s="318"/>
      <c r="TZU92" s="318"/>
      <c r="TZV92" s="318"/>
      <c r="TZW92" s="318"/>
      <c r="TZX92" s="318"/>
      <c r="TZY92" s="318"/>
      <c r="TZZ92" s="318"/>
      <c r="UAA92" s="318"/>
      <c r="UAB92" s="318"/>
      <c r="UAC92" s="318"/>
      <c r="UAD92" s="318"/>
      <c r="UAE92" s="318"/>
      <c r="UAF92" s="318"/>
      <c r="UAG92" s="318"/>
      <c r="UAH92" s="318"/>
      <c r="UAI92" s="318"/>
      <c r="UAJ92" s="318"/>
      <c r="UAK92" s="318"/>
      <c r="UAL92" s="318"/>
      <c r="UAM92" s="318"/>
      <c r="UAN92" s="318"/>
      <c r="UAO92" s="318"/>
      <c r="UAP92" s="318"/>
      <c r="UAQ92" s="318"/>
      <c r="UAR92" s="318"/>
      <c r="UAS92" s="318"/>
      <c r="UAT92" s="318"/>
      <c r="UAU92" s="318"/>
      <c r="UAV92" s="318"/>
      <c r="UAW92" s="318"/>
      <c r="UAX92" s="318"/>
      <c r="UAY92" s="318"/>
      <c r="UAZ92" s="318"/>
      <c r="UBA92" s="318"/>
      <c r="UBB92" s="318"/>
      <c r="UBC92" s="318"/>
      <c r="UBD92" s="318"/>
      <c r="UBE92" s="318"/>
      <c r="UBF92" s="318"/>
      <c r="UBG92" s="318"/>
      <c r="UBH92" s="318"/>
      <c r="UBI92" s="318"/>
      <c r="UBJ92" s="318"/>
      <c r="UBK92" s="318"/>
      <c r="UBL92" s="318"/>
      <c r="UBM92" s="318"/>
      <c r="UBN92" s="318"/>
      <c r="UBO92" s="318"/>
      <c r="UBP92" s="318"/>
      <c r="UBQ92" s="318"/>
      <c r="UBR92" s="318"/>
      <c r="UBS92" s="318"/>
      <c r="UBT92" s="318"/>
      <c r="UBU92" s="318"/>
      <c r="UBV92" s="318"/>
      <c r="UBW92" s="318"/>
      <c r="UBX92" s="318"/>
      <c r="UBY92" s="318"/>
      <c r="UBZ92" s="318"/>
      <c r="UCA92" s="318"/>
      <c r="UCB92" s="318"/>
      <c r="UCC92" s="318"/>
      <c r="UCD92" s="318"/>
      <c r="UCE92" s="318"/>
      <c r="UCF92" s="318"/>
      <c r="UCG92" s="318"/>
      <c r="UCH92" s="318"/>
      <c r="UCI92" s="318"/>
      <c r="UCJ92" s="318"/>
      <c r="UCK92" s="318"/>
      <c r="UCL92" s="318"/>
      <c r="UCM92" s="318"/>
      <c r="UCN92" s="318"/>
      <c r="UCO92" s="318"/>
      <c r="UCP92" s="318"/>
      <c r="UCQ92" s="318"/>
      <c r="UCR92" s="318"/>
      <c r="UCS92" s="318"/>
      <c r="UCT92" s="318"/>
      <c r="UCU92" s="318"/>
      <c r="UCV92" s="318"/>
      <c r="UCW92" s="318"/>
      <c r="UCX92" s="318"/>
      <c r="UCY92" s="318"/>
      <c r="UCZ92" s="318"/>
      <c r="UDA92" s="318"/>
      <c r="UDB92" s="318"/>
      <c r="UDC92" s="318"/>
      <c r="UDD92" s="318"/>
      <c r="UDE92" s="318"/>
      <c r="UDF92" s="318"/>
      <c r="UDG92" s="318"/>
      <c r="UDH92" s="318"/>
      <c r="UDI92" s="318"/>
      <c r="UDJ92" s="318"/>
      <c r="UDK92" s="318"/>
      <c r="UDL92" s="318"/>
      <c r="UDM92" s="318"/>
      <c r="UDN92" s="318"/>
      <c r="UDO92" s="318"/>
      <c r="UDP92" s="318"/>
      <c r="UDQ92" s="318"/>
      <c r="UDR92" s="318"/>
      <c r="UDS92" s="318"/>
      <c r="UDT92" s="318"/>
      <c r="UDU92" s="318"/>
      <c r="UDV92" s="318"/>
      <c r="UDW92" s="318"/>
      <c r="UDX92" s="318"/>
      <c r="UDY92" s="318"/>
      <c r="UDZ92" s="318"/>
      <c r="UEA92" s="318"/>
      <c r="UEB92" s="318"/>
      <c r="UEC92" s="318"/>
      <c r="UED92" s="318"/>
      <c r="UEE92" s="318"/>
      <c r="UEF92" s="318"/>
      <c r="UEG92" s="318"/>
      <c r="UEH92" s="318"/>
      <c r="UEI92" s="318"/>
      <c r="UEJ92" s="318"/>
      <c r="UEK92" s="318"/>
      <c r="UEL92" s="318"/>
      <c r="UEM92" s="318"/>
      <c r="UEN92" s="318"/>
      <c r="UEO92" s="318"/>
      <c r="UEP92" s="318"/>
      <c r="UEQ92" s="318"/>
      <c r="UER92" s="318"/>
      <c r="UES92" s="318"/>
      <c r="UET92" s="318"/>
      <c r="UEU92" s="318"/>
      <c r="UEV92" s="318"/>
      <c r="UEW92" s="318"/>
      <c r="UEX92" s="318"/>
      <c r="UEY92" s="318"/>
      <c r="UEZ92" s="318"/>
      <c r="UFA92" s="318"/>
      <c r="UFB92" s="318"/>
      <c r="UFC92" s="318"/>
      <c r="UFD92" s="318"/>
      <c r="UFE92" s="318"/>
      <c r="UFF92" s="318"/>
      <c r="UFG92" s="318"/>
      <c r="UFH92" s="318"/>
      <c r="UFI92" s="318"/>
      <c r="UFJ92" s="318"/>
      <c r="UFK92" s="318"/>
      <c r="UFL92" s="318"/>
      <c r="UFM92" s="318"/>
      <c r="UFN92" s="318"/>
      <c r="UFO92" s="318"/>
      <c r="UFP92" s="318"/>
      <c r="UFQ92" s="318"/>
      <c r="UFR92" s="318"/>
      <c r="UFS92" s="318"/>
      <c r="UFT92" s="318"/>
      <c r="UFU92" s="318"/>
      <c r="UFV92" s="318"/>
      <c r="UFW92" s="318"/>
      <c r="UFX92" s="318"/>
      <c r="UFY92" s="318"/>
      <c r="UFZ92" s="318"/>
      <c r="UGA92" s="318"/>
      <c r="UGB92" s="318"/>
      <c r="UGC92" s="318"/>
      <c r="UGD92" s="318"/>
      <c r="UGE92" s="318"/>
      <c r="UGF92" s="318"/>
      <c r="UGG92" s="318"/>
      <c r="UGH92" s="318"/>
      <c r="UGI92" s="318"/>
      <c r="UGJ92" s="318"/>
      <c r="UGK92" s="318"/>
      <c r="UGL92" s="318"/>
      <c r="UGM92" s="318"/>
      <c r="UGN92" s="318"/>
      <c r="UGO92" s="318"/>
      <c r="UGP92" s="318"/>
      <c r="UGQ92" s="318"/>
      <c r="UGR92" s="318"/>
      <c r="UGS92" s="318"/>
      <c r="UGT92" s="318"/>
      <c r="UGU92" s="318"/>
      <c r="UGV92" s="318"/>
      <c r="UGW92" s="318"/>
      <c r="UGX92" s="318"/>
      <c r="UGY92" s="318"/>
      <c r="UGZ92" s="318"/>
      <c r="UHA92" s="318"/>
      <c r="UHB92" s="318"/>
      <c r="UHC92" s="318"/>
      <c r="UHD92" s="318"/>
      <c r="UHE92" s="318"/>
      <c r="UHF92" s="318"/>
      <c r="UHG92" s="318"/>
      <c r="UHH92" s="318"/>
      <c r="UHI92" s="318"/>
      <c r="UHJ92" s="318"/>
      <c r="UHK92" s="318"/>
      <c r="UHL92" s="318"/>
      <c r="UHM92" s="318"/>
      <c r="UHN92" s="318"/>
      <c r="UHO92" s="318"/>
      <c r="UHP92" s="318"/>
      <c r="UHQ92" s="318"/>
      <c r="UHR92" s="318"/>
      <c r="UHS92" s="318"/>
      <c r="UHT92" s="318"/>
      <c r="UHU92" s="318"/>
      <c r="UHV92" s="318"/>
      <c r="UHW92" s="318"/>
      <c r="UHX92" s="318"/>
      <c r="UHY92" s="318"/>
      <c r="UHZ92" s="318"/>
      <c r="UIA92" s="318"/>
      <c r="UIB92" s="318"/>
      <c r="UIC92" s="318"/>
      <c r="UID92" s="318"/>
      <c r="UIE92" s="318"/>
      <c r="UIF92" s="318"/>
      <c r="UIG92" s="318"/>
      <c r="UIH92" s="318"/>
      <c r="UII92" s="318"/>
      <c r="UIJ92" s="318"/>
      <c r="UIK92" s="318"/>
      <c r="UIL92" s="318"/>
      <c r="UIM92" s="318"/>
      <c r="UIN92" s="318"/>
      <c r="UIO92" s="318"/>
      <c r="UIP92" s="318"/>
      <c r="UIQ92" s="318"/>
      <c r="UIR92" s="318"/>
      <c r="UIS92" s="318"/>
      <c r="UIT92" s="318"/>
      <c r="UIU92" s="318"/>
      <c r="UIV92" s="318"/>
      <c r="UIW92" s="318"/>
      <c r="UIX92" s="318"/>
      <c r="UIY92" s="318"/>
      <c r="UIZ92" s="318"/>
      <c r="UJA92" s="318"/>
      <c r="UJB92" s="318"/>
      <c r="UJC92" s="318"/>
      <c r="UJD92" s="318"/>
      <c r="UJE92" s="318"/>
      <c r="UJF92" s="318"/>
      <c r="UJG92" s="318"/>
      <c r="UJH92" s="318"/>
      <c r="UJI92" s="318"/>
      <c r="UJJ92" s="318"/>
      <c r="UJK92" s="318"/>
      <c r="UJL92" s="318"/>
      <c r="UJM92" s="318"/>
      <c r="UJN92" s="318"/>
      <c r="UJO92" s="318"/>
      <c r="UJP92" s="318"/>
      <c r="UJQ92" s="318"/>
      <c r="UJR92" s="318"/>
      <c r="UJS92" s="318"/>
      <c r="UJT92" s="318"/>
      <c r="UJU92" s="318"/>
      <c r="UJV92" s="318"/>
      <c r="UJW92" s="318"/>
      <c r="UJX92" s="318"/>
      <c r="UJY92" s="318"/>
      <c r="UJZ92" s="318"/>
      <c r="UKA92" s="318"/>
      <c r="UKB92" s="318"/>
      <c r="UKC92" s="318"/>
      <c r="UKD92" s="318"/>
      <c r="UKE92" s="318"/>
      <c r="UKF92" s="318"/>
      <c r="UKG92" s="318"/>
      <c r="UKH92" s="318"/>
      <c r="UKI92" s="318"/>
      <c r="UKJ92" s="318"/>
      <c r="UKK92" s="318"/>
      <c r="UKL92" s="318"/>
      <c r="UKM92" s="318"/>
      <c r="UKN92" s="318"/>
      <c r="UKO92" s="318"/>
      <c r="UKP92" s="318"/>
      <c r="UKQ92" s="318"/>
      <c r="UKR92" s="318"/>
      <c r="UKS92" s="318"/>
      <c r="UKT92" s="318"/>
      <c r="UKU92" s="318"/>
      <c r="UKV92" s="318"/>
      <c r="UKW92" s="318"/>
      <c r="UKX92" s="318"/>
      <c r="UKY92" s="318"/>
      <c r="UKZ92" s="318"/>
      <c r="ULA92" s="318"/>
      <c r="ULB92" s="318"/>
      <c r="ULC92" s="318"/>
      <c r="ULD92" s="318"/>
      <c r="ULE92" s="318"/>
      <c r="ULF92" s="318"/>
      <c r="ULG92" s="318"/>
      <c r="ULH92" s="318"/>
      <c r="ULI92" s="318"/>
      <c r="ULJ92" s="318"/>
      <c r="ULK92" s="318"/>
      <c r="ULL92" s="318"/>
      <c r="ULM92" s="318"/>
      <c r="ULN92" s="318"/>
      <c r="ULO92" s="318"/>
      <c r="ULP92" s="318"/>
      <c r="ULQ92" s="318"/>
      <c r="ULR92" s="318"/>
      <c r="ULS92" s="318"/>
      <c r="ULT92" s="318"/>
      <c r="ULU92" s="318"/>
      <c r="ULV92" s="318"/>
      <c r="ULW92" s="318"/>
      <c r="ULX92" s="318"/>
      <c r="ULY92" s="318"/>
      <c r="ULZ92" s="318"/>
      <c r="UMA92" s="318"/>
      <c r="UMB92" s="318"/>
      <c r="UMC92" s="318"/>
      <c r="UMD92" s="318"/>
      <c r="UME92" s="318"/>
      <c r="UMF92" s="318"/>
      <c r="UMG92" s="318"/>
      <c r="UMH92" s="318"/>
      <c r="UMI92" s="318"/>
      <c r="UMJ92" s="318"/>
      <c r="UMK92" s="318"/>
      <c r="UML92" s="318"/>
      <c r="UMM92" s="318"/>
      <c r="UMN92" s="318"/>
      <c r="UMO92" s="318"/>
      <c r="UMP92" s="318"/>
      <c r="UMQ92" s="318"/>
      <c r="UMR92" s="318"/>
      <c r="UMS92" s="318"/>
      <c r="UMT92" s="318"/>
      <c r="UMU92" s="318"/>
      <c r="UMV92" s="318"/>
      <c r="UMW92" s="318"/>
      <c r="UMX92" s="318"/>
      <c r="UMY92" s="318"/>
      <c r="UMZ92" s="318"/>
      <c r="UNA92" s="318"/>
      <c r="UNB92" s="318"/>
      <c r="UNC92" s="318"/>
      <c r="UND92" s="318"/>
      <c r="UNE92" s="318"/>
      <c r="UNF92" s="318"/>
      <c r="UNG92" s="318"/>
      <c r="UNH92" s="318"/>
      <c r="UNI92" s="318"/>
      <c r="UNJ92" s="318"/>
      <c r="UNK92" s="318"/>
      <c r="UNL92" s="318"/>
      <c r="UNM92" s="318"/>
      <c r="UNN92" s="318"/>
      <c r="UNO92" s="318"/>
      <c r="UNP92" s="318"/>
      <c r="UNQ92" s="318"/>
      <c r="UNR92" s="318"/>
      <c r="UNS92" s="318"/>
      <c r="UNT92" s="318"/>
      <c r="UNU92" s="318"/>
      <c r="UNV92" s="318"/>
      <c r="UNW92" s="318"/>
      <c r="UNX92" s="318"/>
      <c r="UNY92" s="318"/>
      <c r="UNZ92" s="318"/>
      <c r="UOA92" s="318"/>
      <c r="UOB92" s="318"/>
      <c r="UOC92" s="318"/>
      <c r="UOD92" s="318"/>
      <c r="UOE92" s="318"/>
      <c r="UOF92" s="318"/>
      <c r="UOG92" s="318"/>
      <c r="UOH92" s="318"/>
      <c r="UOI92" s="318"/>
      <c r="UOJ92" s="318"/>
      <c r="UOK92" s="318"/>
      <c r="UOL92" s="318"/>
      <c r="UOM92" s="318"/>
      <c r="UON92" s="318"/>
      <c r="UOO92" s="318"/>
      <c r="UOP92" s="318"/>
      <c r="UOQ92" s="318"/>
      <c r="UOR92" s="318"/>
      <c r="UOS92" s="318"/>
      <c r="UOT92" s="318"/>
      <c r="UOU92" s="318"/>
      <c r="UOV92" s="318"/>
      <c r="UOW92" s="318"/>
      <c r="UOX92" s="318"/>
      <c r="UOY92" s="318"/>
      <c r="UOZ92" s="318"/>
      <c r="UPA92" s="318"/>
      <c r="UPB92" s="318"/>
      <c r="UPC92" s="318"/>
      <c r="UPD92" s="318"/>
      <c r="UPE92" s="318"/>
      <c r="UPF92" s="318"/>
      <c r="UPG92" s="318"/>
      <c r="UPH92" s="318"/>
      <c r="UPI92" s="318"/>
      <c r="UPJ92" s="318"/>
      <c r="UPK92" s="318"/>
      <c r="UPL92" s="318"/>
      <c r="UPM92" s="318"/>
      <c r="UPN92" s="318"/>
      <c r="UPO92" s="318"/>
      <c r="UPP92" s="318"/>
      <c r="UPQ92" s="318"/>
      <c r="UPR92" s="318"/>
      <c r="UPS92" s="318"/>
      <c r="UPT92" s="318"/>
      <c r="UPU92" s="318"/>
      <c r="UPV92" s="318"/>
      <c r="UPW92" s="318"/>
      <c r="UPX92" s="318"/>
      <c r="UPY92" s="318"/>
      <c r="UPZ92" s="318"/>
      <c r="UQA92" s="318"/>
      <c r="UQB92" s="318"/>
      <c r="UQC92" s="318"/>
      <c r="UQD92" s="318"/>
      <c r="UQE92" s="318"/>
      <c r="UQF92" s="318"/>
      <c r="UQG92" s="318"/>
      <c r="UQH92" s="318"/>
      <c r="UQI92" s="318"/>
      <c r="UQJ92" s="318"/>
      <c r="UQK92" s="318"/>
      <c r="UQL92" s="318"/>
      <c r="UQM92" s="318"/>
      <c r="UQN92" s="318"/>
      <c r="UQO92" s="318"/>
      <c r="UQP92" s="318"/>
      <c r="UQQ92" s="318"/>
      <c r="UQR92" s="318"/>
      <c r="UQS92" s="318"/>
      <c r="UQT92" s="318"/>
      <c r="UQU92" s="318"/>
      <c r="UQV92" s="318"/>
      <c r="UQW92" s="318"/>
      <c r="UQX92" s="318"/>
      <c r="UQY92" s="318"/>
      <c r="UQZ92" s="318"/>
      <c r="URA92" s="318"/>
      <c r="URB92" s="318"/>
      <c r="URC92" s="318"/>
      <c r="URD92" s="318"/>
      <c r="URE92" s="318"/>
      <c r="URF92" s="318"/>
      <c r="URG92" s="318"/>
      <c r="URH92" s="318"/>
      <c r="URI92" s="318"/>
      <c r="URJ92" s="318"/>
      <c r="URK92" s="318"/>
      <c r="URL92" s="318"/>
      <c r="URM92" s="318"/>
      <c r="URN92" s="318"/>
      <c r="URO92" s="318"/>
      <c r="URP92" s="318"/>
      <c r="URQ92" s="318"/>
      <c r="URR92" s="318"/>
      <c r="URS92" s="318"/>
      <c r="URT92" s="318"/>
      <c r="URU92" s="318"/>
      <c r="URV92" s="318"/>
      <c r="URW92" s="318"/>
      <c r="URX92" s="318"/>
      <c r="URY92" s="318"/>
      <c r="URZ92" s="318"/>
      <c r="USA92" s="318"/>
      <c r="USB92" s="318"/>
      <c r="USC92" s="318"/>
      <c r="USD92" s="318"/>
      <c r="USE92" s="318"/>
      <c r="USF92" s="318"/>
      <c r="USG92" s="318"/>
      <c r="USH92" s="318"/>
      <c r="USI92" s="318"/>
      <c r="USJ92" s="318"/>
      <c r="USK92" s="318"/>
      <c r="USL92" s="318"/>
      <c r="USM92" s="318"/>
      <c r="USN92" s="318"/>
      <c r="USO92" s="318"/>
      <c r="USP92" s="318"/>
      <c r="USQ92" s="318"/>
      <c r="USR92" s="318"/>
      <c r="USS92" s="318"/>
      <c r="UST92" s="318"/>
      <c r="USU92" s="318"/>
      <c r="USV92" s="318"/>
      <c r="USW92" s="318"/>
      <c r="USX92" s="318"/>
      <c r="USY92" s="318"/>
      <c r="USZ92" s="318"/>
      <c r="UTA92" s="318"/>
      <c r="UTB92" s="318"/>
      <c r="UTC92" s="318"/>
      <c r="UTD92" s="318"/>
      <c r="UTE92" s="318"/>
      <c r="UTF92" s="318"/>
      <c r="UTG92" s="318"/>
      <c r="UTH92" s="318"/>
      <c r="UTI92" s="318"/>
      <c r="UTJ92" s="318"/>
      <c r="UTK92" s="318"/>
      <c r="UTL92" s="318"/>
      <c r="UTM92" s="318"/>
      <c r="UTN92" s="318"/>
      <c r="UTO92" s="318"/>
      <c r="UTP92" s="318"/>
      <c r="UTQ92" s="318"/>
      <c r="UTR92" s="318"/>
      <c r="UTS92" s="318"/>
      <c r="UTT92" s="318"/>
      <c r="UTU92" s="318"/>
      <c r="UTV92" s="318"/>
      <c r="UTW92" s="318"/>
      <c r="UTX92" s="318"/>
      <c r="UTY92" s="318"/>
      <c r="UTZ92" s="318"/>
      <c r="UUA92" s="318"/>
      <c r="UUB92" s="318"/>
      <c r="UUC92" s="318"/>
      <c r="UUD92" s="318"/>
      <c r="UUE92" s="318"/>
      <c r="UUF92" s="318"/>
      <c r="UUG92" s="318"/>
      <c r="UUH92" s="318"/>
      <c r="UUI92" s="318"/>
      <c r="UUJ92" s="318"/>
      <c r="UUK92" s="318"/>
      <c r="UUL92" s="318"/>
      <c r="UUM92" s="318"/>
      <c r="UUN92" s="318"/>
      <c r="UUO92" s="318"/>
      <c r="UUP92" s="318"/>
      <c r="UUQ92" s="318"/>
      <c r="UUR92" s="318"/>
      <c r="UUS92" s="318"/>
      <c r="UUT92" s="318"/>
      <c r="UUU92" s="318"/>
      <c r="UUV92" s="318"/>
      <c r="UUW92" s="318"/>
      <c r="UUX92" s="318"/>
      <c r="UUY92" s="318"/>
      <c r="UUZ92" s="318"/>
      <c r="UVA92" s="318"/>
      <c r="UVB92" s="318"/>
      <c r="UVC92" s="318"/>
      <c r="UVD92" s="318"/>
      <c r="UVE92" s="318"/>
      <c r="UVF92" s="318"/>
      <c r="UVG92" s="318"/>
      <c r="UVH92" s="318"/>
      <c r="UVI92" s="318"/>
      <c r="UVJ92" s="318"/>
      <c r="UVK92" s="318"/>
      <c r="UVL92" s="318"/>
      <c r="UVM92" s="318"/>
      <c r="UVN92" s="318"/>
      <c r="UVO92" s="318"/>
      <c r="UVP92" s="318"/>
      <c r="UVQ92" s="318"/>
      <c r="UVR92" s="318"/>
      <c r="UVS92" s="318"/>
      <c r="UVT92" s="318"/>
      <c r="UVU92" s="318"/>
      <c r="UVV92" s="318"/>
      <c r="UVW92" s="318"/>
      <c r="UVX92" s="318"/>
      <c r="UVY92" s="318"/>
      <c r="UVZ92" s="318"/>
      <c r="UWA92" s="318"/>
      <c r="UWB92" s="318"/>
      <c r="UWC92" s="318"/>
      <c r="UWD92" s="318"/>
      <c r="UWE92" s="318"/>
      <c r="UWF92" s="318"/>
      <c r="UWG92" s="318"/>
      <c r="UWH92" s="318"/>
      <c r="UWI92" s="318"/>
      <c r="UWJ92" s="318"/>
      <c r="UWK92" s="318"/>
      <c r="UWL92" s="318"/>
      <c r="UWM92" s="318"/>
      <c r="UWN92" s="318"/>
      <c r="UWO92" s="318"/>
      <c r="UWP92" s="318"/>
      <c r="UWQ92" s="318"/>
      <c r="UWR92" s="318"/>
      <c r="UWS92" s="318"/>
      <c r="UWT92" s="318"/>
      <c r="UWU92" s="318"/>
      <c r="UWV92" s="318"/>
      <c r="UWW92" s="318"/>
      <c r="UWX92" s="318"/>
      <c r="UWY92" s="318"/>
      <c r="UWZ92" s="318"/>
      <c r="UXA92" s="318"/>
      <c r="UXB92" s="318"/>
      <c r="UXC92" s="318"/>
      <c r="UXD92" s="318"/>
      <c r="UXE92" s="318"/>
      <c r="UXF92" s="318"/>
      <c r="UXG92" s="318"/>
      <c r="UXH92" s="318"/>
      <c r="UXI92" s="318"/>
      <c r="UXJ92" s="318"/>
      <c r="UXK92" s="318"/>
      <c r="UXL92" s="318"/>
      <c r="UXM92" s="318"/>
      <c r="UXN92" s="318"/>
      <c r="UXO92" s="318"/>
      <c r="UXP92" s="318"/>
      <c r="UXQ92" s="318"/>
      <c r="UXR92" s="318"/>
      <c r="UXS92" s="318"/>
      <c r="UXT92" s="318"/>
      <c r="UXU92" s="318"/>
      <c r="UXV92" s="318"/>
      <c r="UXW92" s="318"/>
      <c r="UXX92" s="318"/>
      <c r="UXY92" s="318"/>
      <c r="UXZ92" s="318"/>
      <c r="UYA92" s="318"/>
      <c r="UYB92" s="318"/>
      <c r="UYC92" s="318"/>
      <c r="UYD92" s="318"/>
      <c r="UYE92" s="318"/>
      <c r="UYF92" s="318"/>
      <c r="UYG92" s="318"/>
      <c r="UYH92" s="318"/>
      <c r="UYI92" s="318"/>
      <c r="UYJ92" s="318"/>
      <c r="UYK92" s="318"/>
      <c r="UYL92" s="318"/>
      <c r="UYM92" s="318"/>
      <c r="UYN92" s="318"/>
      <c r="UYO92" s="318"/>
      <c r="UYP92" s="318"/>
      <c r="UYQ92" s="318"/>
      <c r="UYR92" s="318"/>
      <c r="UYS92" s="318"/>
      <c r="UYT92" s="318"/>
      <c r="UYU92" s="318"/>
      <c r="UYV92" s="318"/>
      <c r="UYW92" s="318"/>
      <c r="UYX92" s="318"/>
      <c r="UYY92" s="318"/>
      <c r="UYZ92" s="318"/>
      <c r="UZA92" s="318"/>
      <c r="UZB92" s="318"/>
      <c r="UZC92" s="318"/>
      <c r="UZD92" s="318"/>
      <c r="UZE92" s="318"/>
      <c r="UZF92" s="318"/>
      <c r="UZG92" s="318"/>
      <c r="UZH92" s="318"/>
      <c r="UZI92" s="318"/>
      <c r="UZJ92" s="318"/>
      <c r="UZK92" s="318"/>
      <c r="UZL92" s="318"/>
      <c r="UZM92" s="318"/>
      <c r="UZN92" s="318"/>
      <c r="UZO92" s="318"/>
      <c r="UZP92" s="318"/>
      <c r="UZQ92" s="318"/>
      <c r="UZR92" s="318"/>
      <c r="UZS92" s="318"/>
      <c r="UZT92" s="318"/>
      <c r="UZU92" s="318"/>
      <c r="UZV92" s="318"/>
      <c r="UZW92" s="318"/>
      <c r="UZX92" s="318"/>
      <c r="UZY92" s="318"/>
      <c r="UZZ92" s="318"/>
      <c r="VAA92" s="318"/>
      <c r="VAB92" s="318"/>
      <c r="VAC92" s="318"/>
      <c r="VAD92" s="318"/>
      <c r="VAE92" s="318"/>
      <c r="VAF92" s="318"/>
      <c r="VAG92" s="318"/>
      <c r="VAH92" s="318"/>
      <c r="VAI92" s="318"/>
      <c r="VAJ92" s="318"/>
      <c r="VAK92" s="318"/>
      <c r="VAL92" s="318"/>
      <c r="VAM92" s="318"/>
      <c r="VAN92" s="318"/>
      <c r="VAO92" s="318"/>
      <c r="VAP92" s="318"/>
      <c r="VAQ92" s="318"/>
      <c r="VAR92" s="318"/>
      <c r="VAS92" s="318"/>
      <c r="VAT92" s="318"/>
      <c r="VAU92" s="318"/>
      <c r="VAV92" s="318"/>
      <c r="VAW92" s="318"/>
      <c r="VAX92" s="318"/>
      <c r="VAY92" s="318"/>
      <c r="VAZ92" s="318"/>
      <c r="VBA92" s="318"/>
      <c r="VBB92" s="318"/>
      <c r="VBC92" s="318"/>
      <c r="VBD92" s="318"/>
      <c r="VBE92" s="318"/>
      <c r="VBF92" s="318"/>
      <c r="VBG92" s="318"/>
      <c r="VBH92" s="318"/>
      <c r="VBI92" s="318"/>
      <c r="VBJ92" s="318"/>
      <c r="VBK92" s="318"/>
      <c r="VBL92" s="318"/>
      <c r="VBM92" s="318"/>
      <c r="VBN92" s="318"/>
      <c r="VBO92" s="318"/>
      <c r="VBP92" s="318"/>
      <c r="VBQ92" s="318"/>
      <c r="VBR92" s="318"/>
      <c r="VBS92" s="318"/>
      <c r="VBT92" s="318"/>
      <c r="VBU92" s="318"/>
      <c r="VBV92" s="318"/>
      <c r="VBW92" s="318"/>
      <c r="VBX92" s="318"/>
      <c r="VBY92" s="318"/>
      <c r="VBZ92" s="318"/>
      <c r="VCA92" s="318"/>
      <c r="VCB92" s="318"/>
      <c r="VCC92" s="318"/>
      <c r="VCD92" s="318"/>
      <c r="VCE92" s="318"/>
      <c r="VCF92" s="318"/>
      <c r="VCG92" s="318"/>
      <c r="VCH92" s="318"/>
      <c r="VCI92" s="318"/>
      <c r="VCJ92" s="318"/>
      <c r="VCK92" s="318"/>
      <c r="VCL92" s="318"/>
      <c r="VCM92" s="318"/>
      <c r="VCN92" s="318"/>
      <c r="VCO92" s="318"/>
      <c r="VCP92" s="318"/>
      <c r="VCQ92" s="318"/>
      <c r="VCR92" s="318"/>
      <c r="VCS92" s="318"/>
      <c r="VCT92" s="318"/>
      <c r="VCU92" s="318"/>
      <c r="VCV92" s="318"/>
      <c r="VCW92" s="318"/>
      <c r="VCX92" s="318"/>
      <c r="VCY92" s="318"/>
      <c r="VCZ92" s="318"/>
      <c r="VDA92" s="318"/>
      <c r="VDB92" s="318"/>
      <c r="VDC92" s="318"/>
      <c r="VDD92" s="318"/>
      <c r="VDE92" s="318"/>
      <c r="VDF92" s="318"/>
      <c r="VDG92" s="318"/>
      <c r="VDH92" s="318"/>
      <c r="VDI92" s="318"/>
      <c r="VDJ92" s="318"/>
      <c r="VDK92" s="318"/>
      <c r="VDL92" s="318"/>
      <c r="VDM92" s="318"/>
      <c r="VDN92" s="318"/>
      <c r="VDO92" s="318"/>
      <c r="VDP92" s="318"/>
      <c r="VDQ92" s="318"/>
      <c r="VDR92" s="318"/>
      <c r="VDS92" s="318"/>
      <c r="VDT92" s="318"/>
      <c r="VDU92" s="318"/>
      <c r="VDV92" s="318"/>
      <c r="VDW92" s="318"/>
      <c r="VDX92" s="318"/>
      <c r="VDY92" s="318"/>
      <c r="VDZ92" s="318"/>
      <c r="VEA92" s="318"/>
      <c r="VEB92" s="318"/>
      <c r="VEC92" s="318"/>
      <c r="VED92" s="318"/>
      <c r="VEE92" s="318"/>
      <c r="VEF92" s="318"/>
      <c r="VEG92" s="318"/>
      <c r="VEH92" s="318"/>
      <c r="VEI92" s="318"/>
      <c r="VEJ92" s="318"/>
      <c r="VEK92" s="318"/>
      <c r="VEL92" s="318"/>
      <c r="VEM92" s="318"/>
      <c r="VEN92" s="318"/>
      <c r="VEO92" s="318"/>
      <c r="VEP92" s="318"/>
      <c r="VEQ92" s="318"/>
      <c r="VER92" s="318"/>
      <c r="VES92" s="318"/>
      <c r="VET92" s="318"/>
      <c r="VEU92" s="318"/>
      <c r="VEV92" s="318"/>
      <c r="VEW92" s="318"/>
      <c r="VEX92" s="318"/>
      <c r="VEY92" s="318"/>
      <c r="VEZ92" s="318"/>
      <c r="VFA92" s="318"/>
      <c r="VFB92" s="318"/>
      <c r="VFC92" s="318"/>
      <c r="VFD92" s="318"/>
      <c r="VFE92" s="318"/>
      <c r="VFF92" s="318"/>
      <c r="VFG92" s="318"/>
      <c r="VFH92" s="318"/>
      <c r="VFI92" s="318"/>
      <c r="VFJ92" s="318"/>
      <c r="VFK92" s="318"/>
      <c r="VFL92" s="318"/>
      <c r="VFM92" s="318"/>
      <c r="VFN92" s="318"/>
      <c r="VFO92" s="318"/>
      <c r="VFP92" s="318"/>
      <c r="VFQ92" s="318"/>
      <c r="VFR92" s="318"/>
      <c r="VFS92" s="318"/>
      <c r="VFT92" s="318"/>
      <c r="VFU92" s="318"/>
      <c r="VFV92" s="318"/>
      <c r="VFW92" s="318"/>
      <c r="VFX92" s="318"/>
      <c r="VFY92" s="318"/>
      <c r="VFZ92" s="318"/>
      <c r="VGA92" s="318"/>
      <c r="VGB92" s="318"/>
      <c r="VGC92" s="318"/>
      <c r="VGD92" s="318"/>
      <c r="VGE92" s="318"/>
      <c r="VGF92" s="318"/>
      <c r="VGG92" s="318"/>
      <c r="VGH92" s="318"/>
      <c r="VGI92" s="318"/>
      <c r="VGJ92" s="318"/>
      <c r="VGK92" s="318"/>
      <c r="VGL92" s="318"/>
      <c r="VGM92" s="318"/>
      <c r="VGN92" s="318"/>
      <c r="VGO92" s="318"/>
      <c r="VGP92" s="318"/>
      <c r="VGQ92" s="318"/>
      <c r="VGR92" s="318"/>
      <c r="VGS92" s="318"/>
      <c r="VGT92" s="318"/>
      <c r="VGU92" s="318"/>
      <c r="VGV92" s="318"/>
      <c r="VGW92" s="318"/>
      <c r="VGX92" s="318"/>
      <c r="VGY92" s="318"/>
      <c r="VGZ92" s="318"/>
      <c r="VHA92" s="318"/>
      <c r="VHB92" s="318"/>
      <c r="VHC92" s="318"/>
      <c r="VHD92" s="318"/>
      <c r="VHE92" s="318"/>
      <c r="VHF92" s="318"/>
      <c r="VHG92" s="318"/>
      <c r="VHH92" s="318"/>
      <c r="VHI92" s="318"/>
      <c r="VHJ92" s="318"/>
      <c r="VHK92" s="318"/>
      <c r="VHL92" s="318"/>
      <c r="VHM92" s="318"/>
      <c r="VHN92" s="318"/>
      <c r="VHO92" s="318"/>
      <c r="VHP92" s="318"/>
      <c r="VHQ92" s="318"/>
      <c r="VHR92" s="318"/>
      <c r="VHS92" s="318"/>
      <c r="VHT92" s="318"/>
      <c r="VHU92" s="318"/>
      <c r="VHV92" s="318"/>
      <c r="VHW92" s="318"/>
      <c r="VHX92" s="318"/>
      <c r="VHY92" s="318"/>
      <c r="VHZ92" s="318"/>
      <c r="VIA92" s="318"/>
      <c r="VIB92" s="318"/>
      <c r="VIC92" s="318"/>
      <c r="VID92" s="318"/>
      <c r="VIE92" s="318"/>
      <c r="VIF92" s="318"/>
      <c r="VIG92" s="318"/>
      <c r="VIH92" s="318"/>
      <c r="VII92" s="318"/>
      <c r="VIJ92" s="318"/>
      <c r="VIK92" s="318"/>
      <c r="VIL92" s="318"/>
      <c r="VIM92" s="318"/>
      <c r="VIN92" s="318"/>
      <c r="VIO92" s="318"/>
      <c r="VIP92" s="318"/>
      <c r="VIQ92" s="318"/>
      <c r="VIR92" s="318"/>
      <c r="VIS92" s="318"/>
      <c r="VIT92" s="318"/>
      <c r="VIU92" s="318"/>
      <c r="VIV92" s="318"/>
      <c r="VIW92" s="318"/>
      <c r="VIX92" s="318"/>
      <c r="VIY92" s="318"/>
      <c r="VIZ92" s="318"/>
      <c r="VJA92" s="318"/>
      <c r="VJB92" s="318"/>
      <c r="VJC92" s="318"/>
      <c r="VJD92" s="318"/>
      <c r="VJE92" s="318"/>
      <c r="VJF92" s="318"/>
      <c r="VJG92" s="318"/>
      <c r="VJH92" s="318"/>
      <c r="VJI92" s="318"/>
      <c r="VJJ92" s="318"/>
      <c r="VJK92" s="318"/>
      <c r="VJL92" s="318"/>
      <c r="VJM92" s="318"/>
      <c r="VJN92" s="318"/>
      <c r="VJO92" s="318"/>
      <c r="VJP92" s="318"/>
      <c r="VJQ92" s="318"/>
      <c r="VJR92" s="318"/>
      <c r="VJS92" s="318"/>
      <c r="VJT92" s="318"/>
      <c r="VJU92" s="318"/>
      <c r="VJV92" s="318"/>
      <c r="VJW92" s="318"/>
      <c r="VJX92" s="318"/>
      <c r="VJY92" s="318"/>
      <c r="VJZ92" s="318"/>
      <c r="VKA92" s="318"/>
      <c r="VKB92" s="318"/>
      <c r="VKC92" s="318"/>
      <c r="VKD92" s="318"/>
      <c r="VKE92" s="318"/>
      <c r="VKF92" s="318"/>
      <c r="VKG92" s="318"/>
      <c r="VKH92" s="318"/>
      <c r="VKI92" s="318"/>
      <c r="VKJ92" s="318"/>
      <c r="VKK92" s="318"/>
      <c r="VKL92" s="318"/>
      <c r="VKM92" s="318"/>
      <c r="VKN92" s="318"/>
      <c r="VKO92" s="318"/>
      <c r="VKP92" s="318"/>
      <c r="VKQ92" s="318"/>
      <c r="VKR92" s="318"/>
      <c r="VKS92" s="318"/>
      <c r="VKT92" s="318"/>
      <c r="VKU92" s="318"/>
      <c r="VKV92" s="318"/>
      <c r="VKW92" s="318"/>
      <c r="VKX92" s="318"/>
      <c r="VKY92" s="318"/>
      <c r="VKZ92" s="318"/>
      <c r="VLA92" s="318"/>
      <c r="VLB92" s="318"/>
      <c r="VLC92" s="318"/>
      <c r="VLD92" s="318"/>
      <c r="VLE92" s="318"/>
      <c r="VLF92" s="318"/>
      <c r="VLG92" s="318"/>
      <c r="VLH92" s="318"/>
      <c r="VLI92" s="318"/>
      <c r="VLJ92" s="318"/>
      <c r="VLK92" s="318"/>
      <c r="VLL92" s="318"/>
      <c r="VLM92" s="318"/>
      <c r="VLN92" s="318"/>
      <c r="VLO92" s="318"/>
      <c r="VLP92" s="318"/>
      <c r="VLQ92" s="318"/>
      <c r="VLR92" s="318"/>
      <c r="VLS92" s="318"/>
      <c r="VLT92" s="318"/>
      <c r="VLU92" s="318"/>
      <c r="VLV92" s="318"/>
      <c r="VLW92" s="318"/>
      <c r="VLX92" s="318"/>
      <c r="VLY92" s="318"/>
      <c r="VLZ92" s="318"/>
      <c r="VMA92" s="318"/>
      <c r="VMB92" s="318"/>
      <c r="VMC92" s="318"/>
      <c r="VMD92" s="318"/>
      <c r="VME92" s="318"/>
      <c r="VMF92" s="318"/>
      <c r="VMG92" s="318"/>
      <c r="VMH92" s="318"/>
      <c r="VMI92" s="318"/>
      <c r="VMJ92" s="318"/>
      <c r="VMK92" s="318"/>
      <c r="VML92" s="318"/>
      <c r="VMM92" s="318"/>
      <c r="VMN92" s="318"/>
      <c r="VMO92" s="318"/>
      <c r="VMP92" s="318"/>
      <c r="VMQ92" s="318"/>
      <c r="VMR92" s="318"/>
      <c r="VMS92" s="318"/>
      <c r="VMT92" s="318"/>
      <c r="VMU92" s="318"/>
      <c r="VMV92" s="318"/>
      <c r="VMW92" s="318"/>
      <c r="VMX92" s="318"/>
      <c r="VMY92" s="318"/>
      <c r="VMZ92" s="318"/>
      <c r="VNA92" s="318"/>
      <c r="VNB92" s="318"/>
      <c r="VNC92" s="318"/>
      <c r="VND92" s="318"/>
      <c r="VNE92" s="318"/>
      <c r="VNF92" s="318"/>
      <c r="VNG92" s="318"/>
      <c r="VNH92" s="318"/>
      <c r="VNI92" s="318"/>
      <c r="VNJ92" s="318"/>
      <c r="VNK92" s="318"/>
      <c r="VNL92" s="318"/>
      <c r="VNM92" s="318"/>
      <c r="VNN92" s="318"/>
      <c r="VNO92" s="318"/>
      <c r="VNP92" s="318"/>
      <c r="VNQ92" s="318"/>
      <c r="VNR92" s="318"/>
      <c r="VNS92" s="318"/>
      <c r="VNT92" s="318"/>
      <c r="VNU92" s="318"/>
      <c r="VNV92" s="318"/>
      <c r="VNW92" s="318"/>
      <c r="VNX92" s="318"/>
      <c r="VNY92" s="318"/>
      <c r="VNZ92" s="318"/>
      <c r="VOA92" s="318"/>
      <c r="VOB92" s="318"/>
      <c r="VOC92" s="318"/>
      <c r="VOD92" s="318"/>
      <c r="VOE92" s="318"/>
      <c r="VOF92" s="318"/>
      <c r="VOG92" s="318"/>
      <c r="VOH92" s="318"/>
      <c r="VOI92" s="318"/>
      <c r="VOJ92" s="318"/>
      <c r="VOK92" s="318"/>
      <c r="VOL92" s="318"/>
      <c r="VOM92" s="318"/>
      <c r="VON92" s="318"/>
      <c r="VOO92" s="318"/>
      <c r="VOP92" s="318"/>
      <c r="VOQ92" s="318"/>
      <c r="VOR92" s="318"/>
      <c r="VOS92" s="318"/>
      <c r="VOT92" s="318"/>
      <c r="VOU92" s="318"/>
      <c r="VOV92" s="318"/>
      <c r="VOW92" s="318"/>
      <c r="VOX92" s="318"/>
      <c r="VOY92" s="318"/>
      <c r="VOZ92" s="318"/>
      <c r="VPA92" s="318"/>
      <c r="VPB92" s="318"/>
      <c r="VPC92" s="318"/>
      <c r="VPD92" s="318"/>
      <c r="VPE92" s="318"/>
      <c r="VPF92" s="318"/>
      <c r="VPG92" s="318"/>
      <c r="VPH92" s="318"/>
      <c r="VPI92" s="318"/>
      <c r="VPJ92" s="318"/>
      <c r="VPK92" s="318"/>
      <c r="VPL92" s="318"/>
      <c r="VPM92" s="318"/>
      <c r="VPN92" s="318"/>
      <c r="VPO92" s="318"/>
      <c r="VPP92" s="318"/>
      <c r="VPQ92" s="318"/>
      <c r="VPR92" s="318"/>
      <c r="VPS92" s="318"/>
      <c r="VPT92" s="318"/>
      <c r="VPU92" s="318"/>
      <c r="VPV92" s="318"/>
      <c r="VPW92" s="318"/>
      <c r="VPX92" s="318"/>
      <c r="VPY92" s="318"/>
      <c r="VPZ92" s="318"/>
      <c r="VQA92" s="318"/>
      <c r="VQB92" s="318"/>
      <c r="VQC92" s="318"/>
      <c r="VQD92" s="318"/>
      <c r="VQE92" s="318"/>
      <c r="VQF92" s="318"/>
      <c r="VQG92" s="318"/>
      <c r="VQH92" s="318"/>
      <c r="VQI92" s="318"/>
      <c r="VQJ92" s="318"/>
      <c r="VQK92" s="318"/>
      <c r="VQL92" s="318"/>
      <c r="VQM92" s="318"/>
      <c r="VQN92" s="318"/>
      <c r="VQO92" s="318"/>
      <c r="VQP92" s="318"/>
      <c r="VQQ92" s="318"/>
      <c r="VQR92" s="318"/>
      <c r="VQS92" s="318"/>
      <c r="VQT92" s="318"/>
      <c r="VQU92" s="318"/>
      <c r="VQV92" s="318"/>
      <c r="VQW92" s="318"/>
      <c r="VQX92" s="318"/>
      <c r="VQY92" s="318"/>
      <c r="VQZ92" s="318"/>
      <c r="VRA92" s="318"/>
      <c r="VRB92" s="318"/>
      <c r="VRC92" s="318"/>
      <c r="VRD92" s="318"/>
      <c r="VRE92" s="318"/>
      <c r="VRF92" s="318"/>
      <c r="VRG92" s="318"/>
      <c r="VRH92" s="318"/>
      <c r="VRI92" s="318"/>
      <c r="VRJ92" s="318"/>
      <c r="VRK92" s="318"/>
      <c r="VRL92" s="318"/>
      <c r="VRM92" s="318"/>
      <c r="VRN92" s="318"/>
      <c r="VRO92" s="318"/>
      <c r="VRP92" s="318"/>
      <c r="VRQ92" s="318"/>
      <c r="VRR92" s="318"/>
      <c r="VRS92" s="318"/>
      <c r="VRT92" s="318"/>
      <c r="VRU92" s="318"/>
      <c r="VRV92" s="318"/>
      <c r="VRW92" s="318"/>
      <c r="VRX92" s="318"/>
      <c r="VRY92" s="318"/>
      <c r="VRZ92" s="318"/>
      <c r="VSA92" s="318"/>
      <c r="VSB92" s="318"/>
      <c r="VSC92" s="318"/>
      <c r="VSD92" s="318"/>
      <c r="VSE92" s="318"/>
      <c r="VSF92" s="318"/>
      <c r="VSG92" s="318"/>
      <c r="VSH92" s="318"/>
      <c r="VSI92" s="318"/>
      <c r="VSJ92" s="318"/>
      <c r="VSK92" s="318"/>
      <c r="VSL92" s="318"/>
      <c r="VSM92" s="318"/>
      <c r="VSN92" s="318"/>
      <c r="VSO92" s="318"/>
      <c r="VSP92" s="318"/>
      <c r="VSQ92" s="318"/>
      <c r="VSR92" s="318"/>
      <c r="VSS92" s="318"/>
      <c r="VST92" s="318"/>
      <c r="VSU92" s="318"/>
      <c r="VSV92" s="318"/>
      <c r="VSW92" s="318"/>
      <c r="VSX92" s="318"/>
      <c r="VSY92" s="318"/>
      <c r="VSZ92" s="318"/>
      <c r="VTA92" s="318"/>
      <c r="VTB92" s="318"/>
      <c r="VTC92" s="318"/>
      <c r="VTD92" s="318"/>
      <c r="VTE92" s="318"/>
      <c r="VTF92" s="318"/>
      <c r="VTG92" s="318"/>
      <c r="VTH92" s="318"/>
      <c r="VTI92" s="318"/>
      <c r="VTJ92" s="318"/>
      <c r="VTK92" s="318"/>
      <c r="VTL92" s="318"/>
      <c r="VTM92" s="318"/>
      <c r="VTN92" s="318"/>
      <c r="VTO92" s="318"/>
      <c r="VTP92" s="318"/>
      <c r="VTQ92" s="318"/>
      <c r="VTR92" s="318"/>
      <c r="VTS92" s="318"/>
      <c r="VTT92" s="318"/>
      <c r="VTU92" s="318"/>
      <c r="VTV92" s="318"/>
      <c r="VTW92" s="318"/>
      <c r="VTX92" s="318"/>
      <c r="VTY92" s="318"/>
      <c r="VTZ92" s="318"/>
      <c r="VUA92" s="318"/>
      <c r="VUB92" s="318"/>
      <c r="VUC92" s="318"/>
      <c r="VUD92" s="318"/>
      <c r="VUE92" s="318"/>
      <c r="VUF92" s="318"/>
      <c r="VUG92" s="318"/>
      <c r="VUH92" s="318"/>
      <c r="VUI92" s="318"/>
      <c r="VUJ92" s="318"/>
      <c r="VUK92" s="318"/>
      <c r="VUL92" s="318"/>
      <c r="VUM92" s="318"/>
      <c r="VUN92" s="318"/>
      <c r="VUO92" s="318"/>
      <c r="VUP92" s="318"/>
      <c r="VUQ92" s="318"/>
      <c r="VUR92" s="318"/>
      <c r="VUS92" s="318"/>
      <c r="VUT92" s="318"/>
      <c r="VUU92" s="318"/>
      <c r="VUV92" s="318"/>
      <c r="VUW92" s="318"/>
      <c r="VUX92" s="318"/>
      <c r="VUY92" s="318"/>
      <c r="VUZ92" s="318"/>
      <c r="VVA92" s="318"/>
      <c r="VVB92" s="318"/>
      <c r="VVC92" s="318"/>
      <c r="VVD92" s="318"/>
      <c r="VVE92" s="318"/>
      <c r="VVF92" s="318"/>
      <c r="VVG92" s="318"/>
      <c r="VVH92" s="318"/>
      <c r="VVI92" s="318"/>
      <c r="VVJ92" s="318"/>
      <c r="VVK92" s="318"/>
      <c r="VVL92" s="318"/>
      <c r="VVM92" s="318"/>
      <c r="VVN92" s="318"/>
      <c r="VVO92" s="318"/>
      <c r="VVP92" s="318"/>
      <c r="VVQ92" s="318"/>
      <c r="VVR92" s="318"/>
      <c r="VVS92" s="318"/>
      <c r="VVT92" s="318"/>
      <c r="VVU92" s="318"/>
      <c r="VVV92" s="318"/>
      <c r="VVW92" s="318"/>
      <c r="VVX92" s="318"/>
      <c r="VVY92" s="318"/>
      <c r="VVZ92" s="318"/>
      <c r="VWA92" s="318"/>
      <c r="VWB92" s="318"/>
      <c r="VWC92" s="318"/>
      <c r="VWD92" s="318"/>
      <c r="VWE92" s="318"/>
      <c r="VWF92" s="318"/>
      <c r="VWG92" s="318"/>
      <c r="VWH92" s="318"/>
      <c r="VWI92" s="318"/>
      <c r="VWJ92" s="318"/>
      <c r="VWK92" s="318"/>
      <c r="VWL92" s="318"/>
      <c r="VWM92" s="318"/>
      <c r="VWN92" s="318"/>
      <c r="VWO92" s="318"/>
      <c r="VWP92" s="318"/>
      <c r="VWQ92" s="318"/>
      <c r="VWR92" s="318"/>
      <c r="VWS92" s="318"/>
      <c r="VWT92" s="318"/>
      <c r="VWU92" s="318"/>
      <c r="VWV92" s="318"/>
      <c r="VWW92" s="318"/>
      <c r="VWX92" s="318"/>
      <c r="VWY92" s="318"/>
      <c r="VWZ92" s="318"/>
      <c r="VXA92" s="318"/>
      <c r="VXB92" s="318"/>
      <c r="VXC92" s="318"/>
      <c r="VXD92" s="318"/>
      <c r="VXE92" s="318"/>
      <c r="VXF92" s="318"/>
      <c r="VXG92" s="318"/>
      <c r="VXH92" s="318"/>
      <c r="VXI92" s="318"/>
      <c r="VXJ92" s="318"/>
      <c r="VXK92" s="318"/>
      <c r="VXL92" s="318"/>
      <c r="VXM92" s="318"/>
      <c r="VXN92" s="318"/>
      <c r="VXO92" s="318"/>
      <c r="VXP92" s="318"/>
      <c r="VXQ92" s="318"/>
      <c r="VXR92" s="318"/>
      <c r="VXS92" s="318"/>
      <c r="VXT92" s="318"/>
      <c r="VXU92" s="318"/>
      <c r="VXV92" s="318"/>
      <c r="VXW92" s="318"/>
      <c r="VXX92" s="318"/>
      <c r="VXY92" s="318"/>
      <c r="VXZ92" s="318"/>
      <c r="VYA92" s="318"/>
      <c r="VYB92" s="318"/>
      <c r="VYC92" s="318"/>
      <c r="VYD92" s="318"/>
      <c r="VYE92" s="318"/>
      <c r="VYF92" s="318"/>
      <c r="VYG92" s="318"/>
      <c r="VYH92" s="318"/>
      <c r="VYI92" s="318"/>
      <c r="VYJ92" s="318"/>
      <c r="VYK92" s="318"/>
      <c r="VYL92" s="318"/>
      <c r="VYM92" s="318"/>
      <c r="VYN92" s="318"/>
      <c r="VYO92" s="318"/>
      <c r="VYP92" s="318"/>
      <c r="VYQ92" s="318"/>
      <c r="VYR92" s="318"/>
      <c r="VYS92" s="318"/>
      <c r="VYT92" s="318"/>
      <c r="VYU92" s="318"/>
      <c r="VYV92" s="318"/>
      <c r="VYW92" s="318"/>
      <c r="VYX92" s="318"/>
      <c r="VYY92" s="318"/>
      <c r="VYZ92" s="318"/>
      <c r="VZA92" s="318"/>
      <c r="VZB92" s="318"/>
      <c r="VZC92" s="318"/>
      <c r="VZD92" s="318"/>
      <c r="VZE92" s="318"/>
      <c r="VZF92" s="318"/>
      <c r="VZG92" s="318"/>
      <c r="VZH92" s="318"/>
      <c r="VZI92" s="318"/>
      <c r="VZJ92" s="318"/>
      <c r="VZK92" s="318"/>
      <c r="VZL92" s="318"/>
      <c r="VZM92" s="318"/>
      <c r="VZN92" s="318"/>
      <c r="VZO92" s="318"/>
      <c r="VZP92" s="318"/>
      <c r="VZQ92" s="318"/>
      <c r="VZR92" s="318"/>
      <c r="VZS92" s="318"/>
      <c r="VZT92" s="318"/>
      <c r="VZU92" s="318"/>
      <c r="VZV92" s="318"/>
      <c r="VZW92" s="318"/>
      <c r="VZX92" s="318"/>
      <c r="VZY92" s="318"/>
      <c r="VZZ92" s="318"/>
      <c r="WAA92" s="318"/>
      <c r="WAB92" s="318"/>
      <c r="WAC92" s="318"/>
      <c r="WAD92" s="318"/>
      <c r="WAE92" s="318"/>
      <c r="WAF92" s="318"/>
      <c r="WAG92" s="318"/>
      <c r="WAH92" s="318"/>
      <c r="WAI92" s="318"/>
      <c r="WAJ92" s="318"/>
      <c r="WAK92" s="318"/>
      <c r="WAL92" s="318"/>
      <c r="WAM92" s="318"/>
      <c r="WAN92" s="318"/>
      <c r="WAO92" s="318"/>
      <c r="WAP92" s="318"/>
      <c r="WAQ92" s="318"/>
      <c r="WAR92" s="318"/>
      <c r="WAS92" s="318"/>
      <c r="WAT92" s="318"/>
      <c r="WAU92" s="318"/>
      <c r="WAV92" s="318"/>
      <c r="WAW92" s="318"/>
      <c r="WAX92" s="318"/>
      <c r="WAY92" s="318"/>
      <c r="WAZ92" s="318"/>
      <c r="WBA92" s="318"/>
      <c r="WBB92" s="318"/>
      <c r="WBC92" s="318"/>
      <c r="WBD92" s="318"/>
      <c r="WBE92" s="318"/>
      <c r="WBF92" s="318"/>
      <c r="WBG92" s="318"/>
      <c r="WBH92" s="318"/>
      <c r="WBI92" s="318"/>
      <c r="WBJ92" s="318"/>
      <c r="WBK92" s="318"/>
      <c r="WBL92" s="318"/>
      <c r="WBM92" s="318"/>
      <c r="WBN92" s="318"/>
      <c r="WBO92" s="318"/>
      <c r="WBP92" s="318"/>
      <c r="WBQ92" s="318"/>
      <c r="WBR92" s="318"/>
      <c r="WBS92" s="318"/>
      <c r="WBT92" s="318"/>
      <c r="WBU92" s="318"/>
      <c r="WBV92" s="318"/>
      <c r="WBW92" s="318"/>
      <c r="WBX92" s="318"/>
      <c r="WBY92" s="318"/>
      <c r="WBZ92" s="318"/>
      <c r="WCA92" s="318"/>
      <c r="WCB92" s="318"/>
      <c r="WCC92" s="318"/>
      <c r="WCD92" s="318"/>
      <c r="WCE92" s="318"/>
      <c r="WCF92" s="318"/>
      <c r="WCG92" s="318"/>
      <c r="WCH92" s="318"/>
      <c r="WCI92" s="318"/>
      <c r="WCJ92" s="318"/>
      <c r="WCK92" s="318"/>
      <c r="WCL92" s="318"/>
      <c r="WCM92" s="318"/>
      <c r="WCN92" s="318"/>
      <c r="WCO92" s="318"/>
      <c r="WCP92" s="318"/>
      <c r="WCQ92" s="318"/>
      <c r="WCR92" s="318"/>
      <c r="WCS92" s="318"/>
      <c r="WCT92" s="318"/>
      <c r="WCU92" s="318"/>
      <c r="WCV92" s="318"/>
      <c r="WCW92" s="318"/>
      <c r="WCX92" s="318"/>
      <c r="WCY92" s="318"/>
      <c r="WCZ92" s="318"/>
      <c r="WDA92" s="318"/>
      <c r="WDB92" s="318"/>
      <c r="WDC92" s="318"/>
      <c r="WDD92" s="318"/>
      <c r="WDE92" s="318"/>
      <c r="WDF92" s="318"/>
      <c r="WDG92" s="318"/>
      <c r="WDH92" s="318"/>
      <c r="WDI92" s="318"/>
      <c r="WDJ92" s="318"/>
      <c r="WDK92" s="318"/>
      <c r="WDL92" s="318"/>
      <c r="WDM92" s="318"/>
      <c r="WDN92" s="318"/>
      <c r="WDO92" s="318"/>
      <c r="WDP92" s="318"/>
      <c r="WDQ92" s="318"/>
      <c r="WDR92" s="318"/>
      <c r="WDS92" s="318"/>
      <c r="WDT92" s="318"/>
      <c r="WDU92" s="318"/>
      <c r="WDV92" s="318"/>
      <c r="WDW92" s="318"/>
      <c r="WDX92" s="318"/>
      <c r="WDY92" s="318"/>
      <c r="WDZ92" s="318"/>
      <c r="WEA92" s="318"/>
      <c r="WEB92" s="318"/>
      <c r="WEC92" s="318"/>
      <c r="WED92" s="318"/>
      <c r="WEE92" s="318"/>
      <c r="WEF92" s="318"/>
      <c r="WEG92" s="318"/>
      <c r="WEH92" s="318"/>
      <c r="WEI92" s="318"/>
      <c r="WEJ92" s="318"/>
      <c r="WEK92" s="318"/>
      <c r="WEL92" s="318"/>
      <c r="WEM92" s="318"/>
      <c r="WEN92" s="318"/>
      <c r="WEO92" s="318"/>
      <c r="WEP92" s="318"/>
      <c r="WEQ92" s="318"/>
      <c r="WER92" s="318"/>
      <c r="WES92" s="318"/>
      <c r="WET92" s="318"/>
      <c r="WEU92" s="318"/>
      <c r="WEV92" s="318"/>
      <c r="WEW92" s="318"/>
      <c r="WEX92" s="318"/>
      <c r="WEY92" s="318"/>
      <c r="WEZ92" s="318"/>
      <c r="WFA92" s="318"/>
      <c r="WFB92" s="318"/>
      <c r="WFC92" s="318"/>
      <c r="WFD92" s="318"/>
      <c r="WFE92" s="318"/>
      <c r="WFF92" s="318"/>
      <c r="WFG92" s="318"/>
      <c r="WFH92" s="318"/>
      <c r="WFI92" s="318"/>
      <c r="WFJ92" s="318"/>
      <c r="WFK92" s="318"/>
      <c r="WFL92" s="318"/>
      <c r="WFM92" s="318"/>
      <c r="WFN92" s="318"/>
      <c r="WFO92" s="318"/>
      <c r="WFP92" s="318"/>
      <c r="WFQ92" s="318"/>
      <c r="WFR92" s="318"/>
      <c r="WFS92" s="318"/>
      <c r="WFT92" s="318"/>
      <c r="WFU92" s="318"/>
      <c r="WFV92" s="318"/>
      <c r="WFW92" s="318"/>
      <c r="WFX92" s="318"/>
      <c r="WFY92" s="318"/>
      <c r="WFZ92" s="318"/>
      <c r="WGA92" s="318"/>
      <c r="WGB92" s="318"/>
      <c r="WGC92" s="318"/>
      <c r="WGD92" s="318"/>
      <c r="WGE92" s="318"/>
      <c r="WGF92" s="318"/>
      <c r="WGG92" s="318"/>
      <c r="WGH92" s="318"/>
      <c r="WGI92" s="318"/>
      <c r="WGJ92" s="318"/>
      <c r="WGK92" s="318"/>
      <c r="WGL92" s="318"/>
      <c r="WGM92" s="318"/>
      <c r="WGN92" s="318"/>
      <c r="WGO92" s="318"/>
      <c r="WGP92" s="318"/>
      <c r="WGQ92" s="318"/>
      <c r="WGR92" s="318"/>
      <c r="WGS92" s="318"/>
      <c r="WGT92" s="318"/>
      <c r="WGU92" s="318"/>
      <c r="WGV92" s="318"/>
      <c r="WGW92" s="318"/>
      <c r="WGX92" s="318"/>
      <c r="WGY92" s="318"/>
      <c r="WGZ92" s="318"/>
      <c r="WHA92" s="318"/>
      <c r="WHB92" s="318"/>
      <c r="WHC92" s="318"/>
      <c r="WHD92" s="318"/>
      <c r="WHE92" s="318"/>
      <c r="WHF92" s="318"/>
      <c r="WHG92" s="318"/>
      <c r="WHH92" s="318"/>
      <c r="WHI92" s="318"/>
      <c r="WHJ92" s="318"/>
      <c r="WHK92" s="318"/>
      <c r="WHL92" s="318"/>
      <c r="WHM92" s="318"/>
      <c r="WHN92" s="318"/>
      <c r="WHO92" s="318"/>
      <c r="WHP92" s="318"/>
      <c r="WHQ92" s="318"/>
      <c r="WHR92" s="318"/>
      <c r="WHS92" s="318"/>
      <c r="WHT92" s="318"/>
      <c r="WHU92" s="318"/>
      <c r="WHV92" s="318"/>
      <c r="WHW92" s="318"/>
      <c r="WHX92" s="318"/>
      <c r="WHY92" s="318"/>
      <c r="WHZ92" s="318"/>
      <c r="WIA92" s="318"/>
      <c r="WIB92" s="318"/>
      <c r="WIC92" s="318"/>
      <c r="WID92" s="318"/>
      <c r="WIE92" s="318"/>
      <c r="WIF92" s="318"/>
      <c r="WIG92" s="318"/>
      <c r="WIH92" s="318"/>
      <c r="WII92" s="318"/>
      <c r="WIJ92" s="318"/>
      <c r="WIK92" s="318"/>
      <c r="WIL92" s="318"/>
      <c r="WIM92" s="318"/>
      <c r="WIN92" s="318"/>
      <c r="WIO92" s="318"/>
      <c r="WIP92" s="318"/>
      <c r="WIQ92" s="318"/>
      <c r="WIR92" s="318"/>
      <c r="WIS92" s="318"/>
      <c r="WIT92" s="318"/>
      <c r="WIU92" s="318"/>
      <c r="WIV92" s="318"/>
      <c r="WIW92" s="318"/>
      <c r="WIX92" s="318"/>
      <c r="WIY92" s="318"/>
      <c r="WIZ92" s="318"/>
      <c r="WJA92" s="318"/>
      <c r="WJB92" s="318"/>
      <c r="WJC92" s="318"/>
      <c r="WJD92" s="318"/>
      <c r="WJE92" s="318"/>
      <c r="WJF92" s="318"/>
      <c r="WJG92" s="318"/>
      <c r="WJH92" s="318"/>
      <c r="WJI92" s="318"/>
      <c r="WJJ92" s="318"/>
      <c r="WJK92" s="318"/>
      <c r="WJL92" s="318"/>
      <c r="WJM92" s="318"/>
      <c r="WJN92" s="318"/>
      <c r="WJO92" s="318"/>
      <c r="WJP92" s="318"/>
      <c r="WJQ92" s="318"/>
      <c r="WJR92" s="318"/>
      <c r="WJS92" s="318"/>
      <c r="WJT92" s="318"/>
      <c r="WJU92" s="318"/>
      <c r="WJV92" s="318"/>
      <c r="WJW92" s="318"/>
      <c r="WJX92" s="318"/>
      <c r="WJY92" s="318"/>
      <c r="WJZ92" s="318"/>
      <c r="WKA92" s="318"/>
      <c r="WKB92" s="318"/>
      <c r="WKC92" s="318"/>
      <c r="WKD92" s="318"/>
      <c r="WKE92" s="318"/>
      <c r="WKF92" s="318"/>
      <c r="WKG92" s="318"/>
      <c r="WKH92" s="318"/>
      <c r="WKI92" s="318"/>
      <c r="WKJ92" s="318"/>
      <c r="WKK92" s="318"/>
      <c r="WKL92" s="318"/>
      <c r="WKM92" s="318"/>
      <c r="WKN92" s="318"/>
      <c r="WKO92" s="318"/>
      <c r="WKP92" s="318"/>
      <c r="WKQ92" s="318"/>
      <c r="WKR92" s="318"/>
      <c r="WKS92" s="318"/>
      <c r="WKT92" s="318"/>
      <c r="WKU92" s="318"/>
      <c r="WKV92" s="318"/>
      <c r="WKW92" s="318"/>
      <c r="WKX92" s="318"/>
      <c r="WKY92" s="318"/>
      <c r="WKZ92" s="318"/>
      <c r="WLA92" s="318"/>
      <c r="WLB92" s="318"/>
      <c r="WLC92" s="318"/>
      <c r="WLD92" s="318"/>
      <c r="WLE92" s="318"/>
      <c r="WLF92" s="318"/>
      <c r="WLG92" s="318"/>
      <c r="WLH92" s="318"/>
      <c r="WLI92" s="318"/>
      <c r="WLJ92" s="318"/>
      <c r="WLK92" s="318"/>
      <c r="WLL92" s="318"/>
      <c r="WLM92" s="318"/>
      <c r="WLN92" s="318"/>
      <c r="WLO92" s="318"/>
      <c r="WLP92" s="318"/>
      <c r="WLQ92" s="318"/>
      <c r="WLR92" s="318"/>
      <c r="WLS92" s="318"/>
      <c r="WLT92" s="318"/>
      <c r="WLU92" s="318"/>
      <c r="WLV92" s="318"/>
      <c r="WLW92" s="318"/>
      <c r="WLX92" s="318"/>
      <c r="WLY92" s="318"/>
      <c r="WLZ92" s="318"/>
      <c r="WMA92" s="318"/>
      <c r="WMB92" s="318"/>
      <c r="WMC92" s="318"/>
      <c r="WMD92" s="318"/>
      <c r="WME92" s="318"/>
      <c r="WMF92" s="318"/>
      <c r="WMG92" s="318"/>
      <c r="WMH92" s="318"/>
      <c r="WMI92" s="318"/>
      <c r="WMJ92" s="318"/>
      <c r="WMK92" s="318"/>
      <c r="WML92" s="318"/>
      <c r="WMM92" s="318"/>
      <c r="WMN92" s="318"/>
      <c r="WMO92" s="318"/>
      <c r="WMP92" s="318"/>
      <c r="WMQ92" s="318"/>
      <c r="WMR92" s="318"/>
      <c r="WMS92" s="318"/>
      <c r="WMT92" s="318"/>
      <c r="WMU92" s="318"/>
      <c r="WMV92" s="318"/>
      <c r="WMW92" s="318"/>
      <c r="WMX92" s="318"/>
      <c r="WMY92" s="318"/>
      <c r="WMZ92" s="318"/>
      <c r="WNA92" s="318"/>
      <c r="WNB92" s="318"/>
      <c r="WNC92" s="318"/>
      <c r="WND92" s="318"/>
      <c r="WNE92" s="318"/>
      <c r="WNF92" s="318"/>
      <c r="WNG92" s="318"/>
      <c r="WNH92" s="318"/>
      <c r="WNI92" s="318"/>
      <c r="WNJ92" s="318"/>
      <c r="WNK92" s="318"/>
      <c r="WNL92" s="318"/>
      <c r="WNM92" s="318"/>
      <c r="WNN92" s="318"/>
      <c r="WNO92" s="318"/>
      <c r="WNP92" s="318"/>
      <c r="WNQ92" s="318"/>
      <c r="WNR92" s="318"/>
      <c r="WNS92" s="318"/>
      <c r="WNT92" s="318"/>
      <c r="WNU92" s="318"/>
      <c r="WNV92" s="318"/>
      <c r="WNW92" s="318"/>
      <c r="WNX92" s="318"/>
      <c r="WNY92" s="318"/>
      <c r="WNZ92" s="318"/>
      <c r="WOA92" s="318"/>
      <c r="WOB92" s="318"/>
      <c r="WOC92" s="318"/>
      <c r="WOD92" s="318"/>
      <c r="WOE92" s="318"/>
      <c r="WOF92" s="318"/>
      <c r="WOG92" s="318"/>
      <c r="WOH92" s="318"/>
      <c r="WOI92" s="318"/>
      <c r="WOJ92" s="318"/>
      <c r="WOK92" s="318"/>
      <c r="WOL92" s="318"/>
      <c r="WOM92" s="318"/>
      <c r="WON92" s="318"/>
      <c r="WOO92" s="318"/>
      <c r="WOP92" s="318"/>
      <c r="WOQ92" s="318"/>
      <c r="WOR92" s="318"/>
      <c r="WOS92" s="318"/>
      <c r="WOT92" s="318"/>
      <c r="WOU92" s="318"/>
      <c r="WOV92" s="318"/>
      <c r="WOW92" s="318"/>
      <c r="WOX92" s="318"/>
      <c r="WOY92" s="318"/>
      <c r="WOZ92" s="318"/>
      <c r="WPA92" s="318"/>
      <c r="WPB92" s="318"/>
      <c r="WPC92" s="318"/>
      <c r="WPD92" s="318"/>
      <c r="WPE92" s="318"/>
      <c r="WPF92" s="318"/>
      <c r="WPG92" s="318"/>
      <c r="WPH92" s="318"/>
      <c r="WPI92" s="318"/>
      <c r="WPJ92" s="318"/>
      <c r="WPK92" s="318"/>
      <c r="WPL92" s="318"/>
      <c r="WPM92" s="318"/>
      <c r="WPN92" s="318"/>
      <c r="WPO92" s="318"/>
      <c r="WPP92" s="318"/>
      <c r="WPQ92" s="318"/>
      <c r="WPR92" s="318"/>
      <c r="WPS92" s="318"/>
      <c r="WPT92" s="318"/>
      <c r="WPU92" s="318"/>
      <c r="WPV92" s="318"/>
      <c r="WPW92" s="318"/>
      <c r="WPX92" s="318"/>
      <c r="WPY92" s="318"/>
      <c r="WPZ92" s="318"/>
      <c r="WQA92" s="318"/>
      <c r="WQB92" s="318"/>
      <c r="WQC92" s="318"/>
      <c r="WQD92" s="318"/>
      <c r="WQE92" s="318"/>
      <c r="WQF92" s="318"/>
      <c r="WQG92" s="318"/>
      <c r="WQH92" s="318"/>
      <c r="WQI92" s="318"/>
      <c r="WQJ92" s="318"/>
      <c r="WQK92" s="318"/>
      <c r="WQL92" s="318"/>
      <c r="WQM92" s="318"/>
      <c r="WQN92" s="318"/>
      <c r="WQO92" s="318"/>
      <c r="WQP92" s="318"/>
      <c r="WQQ92" s="318"/>
      <c r="WQR92" s="318"/>
      <c r="WQS92" s="318"/>
      <c r="WQT92" s="318"/>
      <c r="WQU92" s="318"/>
      <c r="WQV92" s="318"/>
      <c r="WQW92" s="318"/>
      <c r="WQX92" s="318"/>
      <c r="WQY92" s="318"/>
      <c r="WQZ92" s="318"/>
      <c r="WRA92" s="318"/>
      <c r="WRB92" s="318"/>
      <c r="WRC92" s="318"/>
      <c r="WRD92" s="318"/>
      <c r="WRE92" s="318"/>
      <c r="WRF92" s="318"/>
      <c r="WRG92" s="318"/>
      <c r="WRH92" s="318"/>
      <c r="WRI92" s="318"/>
      <c r="WRJ92" s="318"/>
      <c r="WRK92" s="318"/>
      <c r="WRL92" s="318"/>
      <c r="WRM92" s="318"/>
      <c r="WRN92" s="318"/>
      <c r="WRO92" s="318"/>
      <c r="WRP92" s="318"/>
      <c r="WRQ92" s="318"/>
      <c r="WRR92" s="318"/>
      <c r="WRS92" s="318"/>
      <c r="WRT92" s="318"/>
      <c r="WRU92" s="318"/>
      <c r="WRV92" s="318"/>
      <c r="WRW92" s="318"/>
      <c r="WRX92" s="318"/>
      <c r="WRY92" s="318"/>
      <c r="WRZ92" s="318"/>
      <c r="WSA92" s="318"/>
      <c r="WSB92" s="318"/>
      <c r="WSC92" s="318"/>
      <c r="WSD92" s="318"/>
      <c r="WSE92" s="318"/>
      <c r="WSF92" s="318"/>
      <c r="WSG92" s="318"/>
      <c r="WSH92" s="318"/>
      <c r="WSI92" s="318"/>
      <c r="WSJ92" s="318"/>
      <c r="WSK92" s="318"/>
      <c r="WSL92" s="318"/>
      <c r="WSM92" s="318"/>
      <c r="WSN92" s="318"/>
      <c r="WSO92" s="318"/>
      <c r="WSP92" s="318"/>
      <c r="WSQ92" s="318"/>
      <c r="WSR92" s="318"/>
      <c r="WSS92" s="318"/>
      <c r="WST92" s="318"/>
      <c r="WSU92" s="318"/>
      <c r="WSV92" s="318"/>
      <c r="WSW92" s="318"/>
      <c r="WSX92" s="318"/>
      <c r="WSY92" s="318"/>
      <c r="WSZ92" s="318"/>
      <c r="WTA92" s="318"/>
      <c r="WTB92" s="318"/>
      <c r="WTC92" s="318"/>
      <c r="WTD92" s="318"/>
      <c r="WTE92" s="318"/>
      <c r="WTF92" s="318"/>
      <c r="WTG92" s="318"/>
      <c r="WTH92" s="318"/>
      <c r="WTI92" s="318"/>
      <c r="WTJ92" s="318"/>
      <c r="WTK92" s="318"/>
      <c r="WTL92" s="318"/>
      <c r="WTM92" s="318"/>
      <c r="WTN92" s="318"/>
      <c r="WTO92" s="318"/>
      <c r="WTP92" s="318"/>
      <c r="WTQ92" s="318"/>
      <c r="WTR92" s="318"/>
      <c r="WTS92" s="318"/>
      <c r="WTT92" s="318"/>
      <c r="WTU92" s="318"/>
      <c r="WTV92" s="318"/>
      <c r="WTW92" s="318"/>
      <c r="WTX92" s="318"/>
      <c r="WTY92" s="318"/>
      <c r="WTZ92" s="318"/>
      <c r="WUA92" s="318"/>
      <c r="WUB92" s="318"/>
      <c r="WUC92" s="318"/>
      <c r="WUD92" s="318"/>
      <c r="WUE92" s="318"/>
      <c r="WUF92" s="318"/>
      <c r="WUG92" s="318"/>
      <c r="WUH92" s="318"/>
      <c r="WUI92" s="318"/>
      <c r="WUJ92" s="318"/>
      <c r="WUK92" s="318"/>
      <c r="WUL92" s="318"/>
      <c r="WUM92" s="318"/>
      <c r="WUN92" s="318"/>
      <c r="WUO92" s="318"/>
      <c r="WUP92" s="318"/>
      <c r="WUQ92" s="318"/>
      <c r="WUR92" s="318"/>
      <c r="WUS92" s="318"/>
      <c r="WUT92" s="318"/>
      <c r="WUU92" s="318"/>
      <c r="WUV92" s="318"/>
      <c r="WUW92" s="318"/>
      <c r="WUX92" s="318"/>
      <c r="WUY92" s="318"/>
      <c r="WUZ92" s="318"/>
      <c r="WVA92" s="318"/>
      <c r="WVB92" s="318"/>
      <c r="WVC92" s="318"/>
      <c r="WVD92" s="318"/>
      <c r="WVE92" s="318"/>
      <c r="WVF92" s="318"/>
      <c r="WVG92" s="318"/>
      <c r="WVH92" s="318"/>
      <c r="WVI92" s="318"/>
      <c r="WVJ92" s="318"/>
    </row>
    <row r="93" spans="1:16130" ht="9" hidden="1" customHeight="1"/>
  </sheetData>
  <sheetProtection sheet="1" objects="1" scenarios="1"/>
  <hyperlinks>
    <hyperlink ref="A32:B42" location="'10.15'!A1" display="10.15"/>
    <hyperlink ref="A4:B4" location="'14.1'!A1" display="'14.1'!A1"/>
    <hyperlink ref="A5:B5" location="'14.2'!A1" display="'14.2'!A1"/>
    <hyperlink ref="A6:B6" location="'14.3'!A1" display="'14.3'!A1"/>
    <hyperlink ref="A7:B7" location="'14.4'!A1" display="'14.4'!A1"/>
    <hyperlink ref="A8:B8" location="'14.5'!A1" display="'14.5'!A1"/>
    <hyperlink ref="A9:B9" location="'14.6'!A1" display="'14.6'!A1"/>
    <hyperlink ref="A10:B10" location="'14.7'!A1" display="'14.7'!A1"/>
    <hyperlink ref="A11:B11" location="'14.8'!A1" display="'14.8'!A1"/>
    <hyperlink ref="A12:B12" location="'14.9'!A1" display="'14.9'!A1"/>
    <hyperlink ref="A13:B13" location="'14.10'!A1" display="14.10"/>
    <hyperlink ref="A14:B14" location="'14.11'!A1" display="'14.11'!A1"/>
    <hyperlink ref="A15:B15" location="'14.12'!A1" display="'14.12'!A1"/>
    <hyperlink ref="A16:B16" location="'14.13'!A1" display="'14.13'!A1"/>
    <hyperlink ref="A17:B17" location="'14.14'!A1" display="'14.14'!A1"/>
    <hyperlink ref="A18:B18" location="'14.15'!A1" display="'14.15'!A1"/>
    <hyperlink ref="A19:B19" location="'14.16'!A1" display="'14.16'!A1"/>
    <hyperlink ref="A20:B20" location="'14.17'!A1" display="'14.17'!A1"/>
    <hyperlink ref="A21:B21" location="'14.18'!A1" display="'14.18'!A1"/>
    <hyperlink ref="A22:B22" location="'14.19'!A1" display="'14.19'!A1"/>
    <hyperlink ref="A23:B23" location="'14.20'!A1" display="14.20"/>
    <hyperlink ref="A2" location="Texto!A1" display="14. Agropecuario, aprovechamiento forestal y pesca"/>
  </hyperlinks>
  <pageMargins left="0.59055118110236227" right="0.59055118110236227" top="0.98425196850393704" bottom="0.98425196850393704" header="0.39370078740157483" footer="0.39370078740157483"/>
  <pageSetup orientation="portrait" verticalDpi="0" r:id="rId1"/>
  <headerFooter>
    <oddHeader>&amp;L&amp;"Arial,Normal"&amp;10&amp;K000080INEGI. Anuario estadístico y geográfico de los Estados Unidos Mexicanos 2013.2014.</oddHeader>
    <oddFooter>&amp;C&amp;"Arial"&amp;6Página &amp;P de &amp;N</oddFooter>
  </headerFooter>
</worksheet>
</file>

<file path=xl/worksheets/sheet10.xml><?xml version="1.0" encoding="utf-8"?>
<worksheet xmlns="http://schemas.openxmlformats.org/spreadsheetml/2006/main" xmlns:r="http://schemas.openxmlformats.org/officeDocument/2006/relationships">
  <dimension ref="A1:O79"/>
  <sheetViews>
    <sheetView showGridLines="0" showRowColHeaders="0" zoomScale="140" zoomScaleNormal="140" workbookViewId="0"/>
  </sheetViews>
  <sheetFormatPr baseColWidth="10" defaultColWidth="0" defaultRowHeight="13.2" zeroHeight="1"/>
  <cols>
    <col min="1" max="1" width="0.88671875" style="1" customWidth="1"/>
    <col min="2" max="2" width="6" style="1" customWidth="1"/>
    <col min="3" max="3" width="6.44140625" style="1" customWidth="1"/>
    <col min="4" max="4" width="2.6640625" style="1" customWidth="1"/>
    <col min="5" max="5" width="10.109375" style="1" customWidth="1"/>
    <col min="6" max="6" width="3.6640625" style="1" customWidth="1"/>
    <col min="7" max="7" width="7.88671875" style="1" customWidth="1"/>
    <col min="8" max="8" width="2.109375" style="1" customWidth="1"/>
    <col min="9" max="9" width="8.33203125" style="1" customWidth="1"/>
    <col min="10" max="10" width="10.44140625" style="1" customWidth="1"/>
    <col min="11" max="12" width="0.88671875" style="1" customWidth="1"/>
    <col min="13" max="16384" width="11.44140625" style="1" hidden="1"/>
  </cols>
  <sheetData>
    <row r="1" spans="1:15" ht="4.6500000000000004" customHeight="1">
      <c r="A1" s="177"/>
      <c r="B1" s="178"/>
      <c r="C1" s="178"/>
      <c r="D1" s="178"/>
      <c r="E1" s="178"/>
      <c r="F1" s="178"/>
      <c r="G1" s="178"/>
      <c r="H1" s="178"/>
      <c r="I1" s="178"/>
      <c r="J1" s="178"/>
      <c r="K1" s="179"/>
    </row>
    <row r="2" spans="1:15" ht="11.1" customHeight="1">
      <c r="A2" s="286"/>
      <c r="B2" s="17" t="s">
        <v>261</v>
      </c>
      <c r="C2" s="182"/>
      <c r="D2" s="182"/>
      <c r="E2" s="182"/>
      <c r="F2" s="182"/>
      <c r="G2" s="182"/>
      <c r="H2" s="182"/>
      <c r="I2" s="182"/>
      <c r="J2" s="331" t="s">
        <v>262</v>
      </c>
      <c r="K2" s="227"/>
      <c r="M2" s="332"/>
      <c r="O2" s="287"/>
    </row>
    <row r="3" spans="1:15" ht="11.1" customHeight="1">
      <c r="A3" s="286"/>
      <c r="B3" s="17" t="s">
        <v>263</v>
      </c>
      <c r="C3" s="182"/>
      <c r="D3" s="182"/>
      <c r="E3" s="182"/>
      <c r="F3" s="182"/>
      <c r="G3" s="182"/>
      <c r="H3" s="182"/>
      <c r="I3" s="182"/>
      <c r="J3" s="3" t="s">
        <v>67</v>
      </c>
      <c r="K3" s="227"/>
      <c r="O3" s="287"/>
    </row>
    <row r="4" spans="1:15" ht="11.1" customHeight="1">
      <c r="A4" s="286"/>
      <c r="B4" s="288" t="s">
        <v>66</v>
      </c>
      <c r="C4" s="182"/>
      <c r="D4" s="182"/>
      <c r="E4" s="182"/>
      <c r="F4" s="182"/>
      <c r="G4" s="182"/>
      <c r="H4" s="182"/>
      <c r="I4" s="182"/>
      <c r="K4" s="227"/>
      <c r="O4" s="287"/>
    </row>
    <row r="5" spans="1:15" ht="3" customHeight="1">
      <c r="A5" s="286"/>
      <c r="B5" s="289"/>
      <c r="C5" s="11"/>
      <c r="D5" s="11"/>
      <c r="E5" s="11"/>
      <c r="F5" s="11"/>
      <c r="G5" s="11"/>
      <c r="H5" s="11"/>
      <c r="I5" s="11"/>
      <c r="J5" s="11"/>
      <c r="K5" s="227"/>
      <c r="L5" s="182"/>
      <c r="M5" s="182"/>
      <c r="O5" s="287"/>
    </row>
    <row r="6" spans="1:15" ht="3" customHeight="1">
      <c r="A6" s="286"/>
      <c r="B6" s="290"/>
      <c r="C6" s="178"/>
      <c r="D6" s="178"/>
      <c r="E6" s="178"/>
      <c r="F6" s="178"/>
      <c r="G6" s="178"/>
      <c r="H6" s="178"/>
      <c r="I6" s="178"/>
      <c r="J6" s="178"/>
      <c r="K6" s="227"/>
      <c r="L6" s="182"/>
      <c r="M6" s="182"/>
      <c r="O6" s="287"/>
    </row>
    <row r="7" spans="1:15" ht="9" customHeight="1">
      <c r="A7" s="286"/>
      <c r="B7" s="364" t="s">
        <v>6</v>
      </c>
      <c r="C7" s="366" t="s">
        <v>264</v>
      </c>
      <c r="D7" s="349"/>
      <c r="E7" s="367" t="s">
        <v>265</v>
      </c>
      <c r="F7" s="367"/>
      <c r="G7" s="368"/>
      <c r="H7" s="348"/>
      <c r="I7" s="367" t="s">
        <v>266</v>
      </c>
      <c r="J7" s="367"/>
      <c r="K7" s="291"/>
      <c r="L7" s="182"/>
      <c r="M7" s="182"/>
      <c r="O7" s="287"/>
    </row>
    <row r="8" spans="1:15" s="293" customFormat="1" ht="9" customHeight="1">
      <c r="A8" s="292"/>
      <c r="B8" s="365"/>
      <c r="C8" s="366"/>
      <c r="D8" s="349"/>
      <c r="E8" s="369"/>
      <c r="F8" s="369"/>
      <c r="G8" s="369"/>
      <c r="H8" s="348"/>
      <c r="I8" s="370"/>
      <c r="J8" s="370"/>
      <c r="K8" s="291"/>
    </row>
    <row r="9" spans="1:15" s="293" customFormat="1" ht="8.4" customHeight="1">
      <c r="A9" s="292"/>
      <c r="B9" s="365"/>
      <c r="C9" s="366"/>
      <c r="D9" s="349"/>
      <c r="E9" s="371" t="s">
        <v>267</v>
      </c>
      <c r="F9" s="371" t="s">
        <v>268</v>
      </c>
      <c r="G9" s="371"/>
      <c r="H9" s="268"/>
      <c r="I9" s="268" t="s">
        <v>80</v>
      </c>
      <c r="J9" s="268" t="s">
        <v>79</v>
      </c>
      <c r="K9" s="294"/>
    </row>
    <row r="10" spans="1:15" s="293" customFormat="1" ht="8.4" customHeight="1">
      <c r="A10" s="292"/>
      <c r="B10" s="365"/>
      <c r="C10" s="366"/>
      <c r="D10" s="349"/>
      <c r="E10" s="372"/>
      <c r="F10" s="371"/>
      <c r="G10" s="371"/>
      <c r="H10" s="259"/>
      <c r="I10" s="259"/>
      <c r="J10" s="259"/>
      <c r="K10" s="295"/>
    </row>
    <row r="11" spans="1:15" ht="3" customHeight="1">
      <c r="A11" s="286"/>
      <c r="B11" s="11"/>
      <c r="C11" s="11"/>
      <c r="D11" s="11"/>
      <c r="E11" s="11"/>
      <c r="F11" s="11"/>
      <c r="G11" s="11"/>
      <c r="H11" s="11"/>
      <c r="I11" s="11"/>
      <c r="J11" s="11"/>
      <c r="K11" s="227"/>
    </row>
    <row r="12" spans="1:15" s="224" customFormat="1" ht="3" customHeight="1">
      <c r="A12" s="226"/>
      <c r="B12" s="296"/>
      <c r="C12" s="296"/>
      <c r="D12" s="296"/>
      <c r="E12" s="296"/>
      <c r="F12" s="296"/>
      <c r="G12" s="296"/>
      <c r="H12" s="296"/>
      <c r="I12" s="296"/>
      <c r="J12" s="296"/>
      <c r="K12" s="233"/>
    </row>
    <row r="13" spans="1:15" s="223" customFormat="1" ht="8.25" customHeight="1">
      <c r="A13" s="226"/>
      <c r="B13" s="5">
        <v>1995</v>
      </c>
      <c r="C13" s="297">
        <v>5864</v>
      </c>
      <c r="D13" s="297"/>
      <c r="E13" s="382">
        <v>400</v>
      </c>
      <c r="F13" s="309"/>
      <c r="G13" s="382">
        <v>400</v>
      </c>
      <c r="H13" s="297"/>
      <c r="I13" s="298">
        <v>10.651199999999999</v>
      </c>
      <c r="J13" s="298">
        <v>2.6701000000000001</v>
      </c>
      <c r="K13" s="299"/>
    </row>
    <row r="14" spans="1:15" s="223" customFormat="1" ht="8.25" customHeight="1">
      <c r="A14" s="226"/>
      <c r="B14" s="5">
        <v>1996</v>
      </c>
      <c r="C14" s="297">
        <v>6793.4</v>
      </c>
      <c r="D14" s="297"/>
      <c r="E14" s="382">
        <v>440</v>
      </c>
      <c r="F14" s="309"/>
      <c r="G14" s="382">
        <v>484</v>
      </c>
      <c r="H14" s="297"/>
      <c r="I14" s="300">
        <v>11.1068</v>
      </c>
      <c r="J14" s="298">
        <v>3.1987000000000001</v>
      </c>
      <c r="K14" s="299"/>
    </row>
    <row r="15" spans="1:15" s="223" customFormat="1" ht="8.25" customHeight="1">
      <c r="A15" s="226"/>
      <c r="B15" s="5">
        <v>1997</v>
      </c>
      <c r="C15" s="297">
        <v>7533</v>
      </c>
      <c r="D15" s="297"/>
      <c r="E15" s="382">
        <v>484</v>
      </c>
      <c r="F15" s="309"/>
      <c r="G15" s="382">
        <v>556</v>
      </c>
      <c r="H15" s="297"/>
      <c r="I15" s="298">
        <v>10.9338</v>
      </c>
      <c r="J15" s="298">
        <v>2.9510999999999998</v>
      </c>
      <c r="K15" s="299"/>
    </row>
    <row r="16" spans="1:15" s="223" customFormat="1" ht="8.25" customHeight="1">
      <c r="A16" s="226"/>
      <c r="B16" s="5">
        <v>1998</v>
      </c>
      <c r="C16" s="297">
        <v>8491.7000000000007</v>
      </c>
      <c r="D16" s="297"/>
      <c r="E16" s="382">
        <v>556</v>
      </c>
      <c r="F16" s="309"/>
      <c r="G16" s="382">
        <v>626</v>
      </c>
      <c r="H16" s="297"/>
      <c r="I16" s="298">
        <v>10.895</v>
      </c>
      <c r="J16" s="298">
        <v>2.9741</v>
      </c>
      <c r="K16" s="299"/>
    </row>
    <row r="17" spans="1:11" s="223" customFormat="1" ht="8.25" customHeight="1">
      <c r="A17" s="226"/>
      <c r="B17" s="5">
        <v>1999</v>
      </c>
      <c r="C17" s="297">
        <v>9372.2000000000007</v>
      </c>
      <c r="D17" s="297"/>
      <c r="E17" s="382">
        <v>626</v>
      </c>
      <c r="F17" s="309"/>
      <c r="G17" s="382">
        <v>708</v>
      </c>
      <c r="H17" s="297"/>
      <c r="I17" s="298">
        <v>10.8202</v>
      </c>
      <c r="J17" s="298">
        <v>2.7073999999999998</v>
      </c>
      <c r="K17" s="299"/>
    </row>
    <row r="18" spans="1:11" s="223" customFormat="1" ht="6" customHeight="1">
      <c r="A18" s="226"/>
      <c r="B18" s="5"/>
      <c r="C18" s="297"/>
      <c r="D18" s="297"/>
      <c r="E18" s="309"/>
      <c r="F18" s="309"/>
      <c r="G18" s="309"/>
      <c r="H18" s="297"/>
      <c r="I18" s="224"/>
      <c r="J18" s="224"/>
      <c r="K18" s="233"/>
    </row>
    <row r="19" spans="1:11" s="223" customFormat="1" ht="8.25" customHeight="1">
      <c r="A19" s="226"/>
      <c r="B19" s="5">
        <v>2000</v>
      </c>
      <c r="C19" s="297">
        <v>10378.799999999999</v>
      </c>
      <c r="D19" s="297"/>
      <c r="E19" s="382">
        <v>708</v>
      </c>
      <c r="F19" s="309"/>
      <c r="G19" s="382">
        <v>778</v>
      </c>
      <c r="H19" s="297"/>
      <c r="I19" s="298">
        <v>10.750999999999999</v>
      </c>
      <c r="J19" s="298">
        <v>2.82</v>
      </c>
      <c r="K19" s="299"/>
    </row>
    <row r="20" spans="1:11" s="223" customFormat="1" ht="8.25" customHeight="1">
      <c r="A20" s="226"/>
      <c r="B20" s="5">
        <v>2001</v>
      </c>
      <c r="C20" s="297">
        <v>11004.6</v>
      </c>
      <c r="D20" s="297"/>
      <c r="E20" s="382">
        <v>778</v>
      </c>
      <c r="F20" s="309"/>
      <c r="G20" s="382">
        <v>829</v>
      </c>
      <c r="H20" s="297"/>
      <c r="I20" s="298">
        <v>10.460800000000001</v>
      </c>
      <c r="J20" s="298">
        <v>2.9594</v>
      </c>
      <c r="K20" s="301"/>
    </row>
    <row r="21" spans="1:11" s="223" customFormat="1" ht="8.25" customHeight="1">
      <c r="A21" s="226"/>
      <c r="B21" s="5">
        <v>2002</v>
      </c>
      <c r="C21" s="297">
        <v>11850.5</v>
      </c>
      <c r="D21" s="297"/>
      <c r="E21" s="382">
        <v>829</v>
      </c>
      <c r="F21" s="309"/>
      <c r="G21" s="382">
        <v>873</v>
      </c>
      <c r="H21" s="297"/>
      <c r="I21" s="298">
        <v>10.684200000000001</v>
      </c>
      <c r="J21" s="298">
        <v>3.0135000000000001</v>
      </c>
      <c r="K21" s="301"/>
    </row>
    <row r="22" spans="1:11" s="223" customFormat="1" ht="8.25" customHeight="1">
      <c r="A22" s="226"/>
      <c r="B22" s="5">
        <v>2003</v>
      </c>
      <c r="C22" s="297">
        <v>13110.7</v>
      </c>
      <c r="D22" s="297"/>
      <c r="E22" s="382">
        <v>873</v>
      </c>
      <c r="F22" s="309"/>
      <c r="G22" s="382">
        <v>1935</v>
      </c>
      <c r="H22" s="302"/>
      <c r="I22" s="298">
        <v>10.836</v>
      </c>
      <c r="J22" s="298">
        <v>2.9396</v>
      </c>
      <c r="K22" s="301"/>
    </row>
    <row r="23" spans="1:11" s="223" customFormat="1" ht="8.25" customHeight="1">
      <c r="A23" s="226"/>
      <c r="B23" s="9">
        <v>2004</v>
      </c>
      <c r="C23" s="297">
        <v>13811.7</v>
      </c>
      <c r="D23" s="297"/>
      <c r="E23" s="382">
        <v>905</v>
      </c>
      <c r="F23" s="309"/>
      <c r="G23" s="382">
        <v>2055</v>
      </c>
      <c r="H23" s="302"/>
      <c r="I23" s="298">
        <v>10.4282</v>
      </c>
      <c r="J23" s="298">
        <v>2.6514000000000002</v>
      </c>
      <c r="K23" s="301"/>
    </row>
    <row r="24" spans="1:11" s="223" customFormat="1" ht="6" customHeight="1">
      <c r="A24" s="226"/>
      <c r="B24" s="9"/>
      <c r="C24" s="297"/>
      <c r="D24" s="297"/>
      <c r="E24" s="382"/>
      <c r="F24" s="309"/>
      <c r="G24" s="382"/>
      <c r="H24" s="297"/>
      <c r="I24" s="298"/>
      <c r="J24" s="298"/>
      <c r="K24" s="301"/>
    </row>
    <row r="25" spans="1:11" s="223" customFormat="1" ht="8.25" customHeight="1">
      <c r="A25" s="226"/>
      <c r="B25" s="9">
        <v>2005</v>
      </c>
      <c r="C25" s="297">
        <v>14167.6</v>
      </c>
      <c r="D25" s="297"/>
      <c r="E25" s="382">
        <v>963</v>
      </c>
      <c r="F25" s="309"/>
      <c r="G25" s="382">
        <v>2123</v>
      </c>
      <c r="H25" s="297"/>
      <c r="I25" s="298">
        <v>9.1874000000000002</v>
      </c>
      <c r="J25" s="298">
        <v>2.8085</v>
      </c>
      <c r="K25" s="301"/>
    </row>
    <row r="26" spans="1:11" s="223" customFormat="1" ht="8.25" customHeight="1">
      <c r="A26" s="226"/>
      <c r="B26" s="9">
        <v>2006</v>
      </c>
      <c r="C26" s="297">
        <v>15024.5</v>
      </c>
      <c r="D26" s="297"/>
      <c r="E26" s="382">
        <v>963</v>
      </c>
      <c r="F26" s="309"/>
      <c r="G26" s="382">
        <v>2123</v>
      </c>
      <c r="H26" s="297"/>
      <c r="I26" s="298">
        <v>9.9389000000000003</v>
      </c>
      <c r="J26" s="298">
        <v>2.4171</v>
      </c>
      <c r="K26" s="301"/>
    </row>
    <row r="27" spans="1:11" s="223" customFormat="1" ht="8.25" customHeight="1">
      <c r="A27" s="226"/>
      <c r="B27" s="9">
        <v>2007</v>
      </c>
      <c r="C27" s="297">
        <v>15519.5</v>
      </c>
      <c r="D27" s="297"/>
      <c r="E27" s="382">
        <v>963</v>
      </c>
      <c r="F27" s="309"/>
      <c r="G27" s="382">
        <v>2123</v>
      </c>
      <c r="H27" s="297"/>
      <c r="I27" s="298">
        <v>9.6301000000000005</v>
      </c>
      <c r="J27" s="298">
        <v>2.2936999999999999</v>
      </c>
      <c r="K27" s="301"/>
    </row>
    <row r="28" spans="1:11" s="223" customFormat="1" ht="8.25" customHeight="1">
      <c r="A28" s="226"/>
      <c r="B28" s="9">
        <v>2008</v>
      </c>
      <c r="C28" s="297">
        <v>14198.6</v>
      </c>
      <c r="D28" s="297"/>
      <c r="E28" s="382">
        <v>963</v>
      </c>
      <c r="F28" s="309"/>
      <c r="G28" s="382">
        <v>2123</v>
      </c>
      <c r="H28" s="297"/>
      <c r="I28" s="298">
        <v>10.8096</v>
      </c>
      <c r="J28" s="298">
        <v>1.1860999999999999</v>
      </c>
      <c r="K28" s="301"/>
    </row>
    <row r="29" spans="1:11" s="223" customFormat="1" ht="8.25" customHeight="1">
      <c r="A29" s="226"/>
      <c r="B29" s="9">
        <v>2009</v>
      </c>
      <c r="C29" s="297">
        <v>16613.099999999999</v>
      </c>
      <c r="D29" s="297"/>
      <c r="E29" s="382">
        <v>963</v>
      </c>
      <c r="F29" s="309"/>
      <c r="G29" s="382">
        <v>3423</v>
      </c>
      <c r="H29" s="297"/>
      <c r="I29" s="298">
        <v>11.013</v>
      </c>
      <c r="J29" s="298">
        <v>2.125</v>
      </c>
      <c r="K29" s="301"/>
    </row>
    <row r="30" spans="1:11" s="223" customFormat="1" ht="6" customHeight="1">
      <c r="A30" s="226"/>
      <c r="B30" s="9"/>
      <c r="C30" s="297"/>
      <c r="D30" s="297"/>
      <c r="E30" s="382"/>
      <c r="F30" s="309"/>
      <c r="G30" s="382"/>
      <c r="H30" s="297"/>
      <c r="I30" s="298"/>
      <c r="J30" s="298"/>
      <c r="K30" s="301"/>
    </row>
    <row r="31" spans="1:11" s="223" customFormat="1" ht="8.25" customHeight="1">
      <c r="A31" s="226"/>
      <c r="B31" s="9">
        <v>2010</v>
      </c>
      <c r="C31" s="297">
        <v>14780.3</v>
      </c>
      <c r="D31" s="297"/>
      <c r="E31" s="382">
        <v>963</v>
      </c>
      <c r="F31" s="309"/>
      <c r="G31" s="382">
        <v>2263</v>
      </c>
      <c r="H31" s="297"/>
      <c r="I31" s="298">
        <v>10.892799999999999</v>
      </c>
      <c r="J31" s="298">
        <v>2.7231999999999998</v>
      </c>
      <c r="K31" s="301"/>
    </row>
    <row r="32" spans="1:11" s="223" customFormat="1" ht="8.25" customHeight="1">
      <c r="A32" s="226"/>
      <c r="B32" s="9">
        <v>2011</v>
      </c>
      <c r="C32" s="297">
        <v>13494.2</v>
      </c>
      <c r="D32" s="297"/>
      <c r="E32" s="382">
        <v>963</v>
      </c>
      <c r="F32" s="309"/>
      <c r="G32" s="382">
        <v>2263</v>
      </c>
      <c r="H32" s="297"/>
      <c r="I32" s="298">
        <v>10.0883</v>
      </c>
      <c r="J32" s="298">
        <v>2.2911000000000001</v>
      </c>
      <c r="K32" s="301"/>
    </row>
    <row r="33" spans="1:15" s="223" customFormat="1" ht="8.25" customHeight="1">
      <c r="A33" s="226"/>
      <c r="B33" s="9">
        <v>2012</v>
      </c>
      <c r="C33" s="297">
        <v>14645.6</v>
      </c>
      <c r="D33" s="297"/>
      <c r="E33" s="298" t="s">
        <v>152</v>
      </c>
      <c r="F33" s="224"/>
      <c r="G33" s="298" t="s">
        <v>152</v>
      </c>
      <c r="H33" s="297"/>
      <c r="I33" s="298">
        <v>10.6</v>
      </c>
      <c r="J33" s="298">
        <v>2.9</v>
      </c>
      <c r="K33" s="301"/>
    </row>
    <row r="34" spans="1:15" s="223" customFormat="1" ht="8.25" customHeight="1">
      <c r="A34" s="226"/>
      <c r="B34" s="224"/>
      <c r="C34" s="297"/>
      <c r="D34" s="297"/>
      <c r="E34" s="297"/>
      <c r="F34" s="297"/>
      <c r="G34" s="297"/>
      <c r="H34" s="297"/>
      <c r="I34" s="297"/>
      <c r="J34" s="297"/>
      <c r="K34" s="301"/>
    </row>
    <row r="35" spans="1:15" s="223" customFormat="1" ht="9.9" customHeight="1">
      <c r="A35" s="226"/>
      <c r="B35" s="224"/>
      <c r="C35" s="224"/>
      <c r="D35" s="224"/>
      <c r="E35" s="224"/>
      <c r="F35" s="224"/>
      <c r="G35" s="224"/>
      <c r="H35" s="224"/>
      <c r="I35" s="224"/>
      <c r="J35" s="3" t="s">
        <v>262</v>
      </c>
      <c r="K35" s="233"/>
    </row>
    <row r="36" spans="1:15" s="223" customFormat="1" ht="9.9" customHeight="1">
      <c r="A36" s="226"/>
      <c r="B36" s="224"/>
      <c r="C36" s="224"/>
      <c r="D36" s="224"/>
      <c r="E36" s="224"/>
      <c r="F36" s="224"/>
      <c r="G36" s="224"/>
      <c r="H36" s="224"/>
      <c r="I36" s="224"/>
      <c r="J36" s="3" t="s">
        <v>62</v>
      </c>
      <c r="K36" s="233"/>
    </row>
    <row r="37" spans="1:15" ht="3" customHeight="1">
      <c r="A37" s="286"/>
      <c r="B37" s="289"/>
      <c r="C37" s="11"/>
      <c r="D37" s="11"/>
      <c r="E37" s="11"/>
      <c r="F37" s="11"/>
      <c r="G37" s="11"/>
      <c r="H37" s="11"/>
      <c r="I37" s="11"/>
      <c r="J37" s="11"/>
      <c r="K37" s="227"/>
      <c r="L37" s="182"/>
      <c r="M37" s="182"/>
      <c r="O37" s="287"/>
    </row>
    <row r="38" spans="1:15" ht="3" customHeight="1">
      <c r="A38" s="286"/>
      <c r="B38" s="290"/>
      <c r="C38" s="178"/>
      <c r="D38" s="178"/>
      <c r="E38" s="178"/>
      <c r="F38" s="178"/>
      <c r="G38" s="178"/>
      <c r="H38" s="178"/>
      <c r="I38" s="178"/>
      <c r="J38" s="178"/>
      <c r="K38" s="227"/>
      <c r="L38" s="182"/>
      <c r="M38" s="182"/>
      <c r="O38" s="287"/>
    </row>
    <row r="39" spans="1:15" ht="8.4" customHeight="1">
      <c r="A39" s="286"/>
      <c r="B39" s="364" t="s">
        <v>6</v>
      </c>
      <c r="C39" s="259"/>
      <c r="D39" s="259"/>
      <c r="E39" s="259"/>
      <c r="F39" s="259"/>
      <c r="G39" s="373" t="s">
        <v>269</v>
      </c>
      <c r="H39" s="373"/>
      <c r="I39" s="373"/>
      <c r="J39" s="373"/>
      <c r="K39" s="291"/>
      <c r="L39" s="182"/>
      <c r="M39" s="182"/>
      <c r="O39" s="287"/>
    </row>
    <row r="40" spans="1:15" ht="2.4" customHeight="1">
      <c r="A40" s="286"/>
      <c r="B40" s="365"/>
      <c r="C40" s="371"/>
      <c r="D40" s="349"/>
      <c r="E40" s="303"/>
      <c r="F40" s="303"/>
      <c r="G40" s="304"/>
      <c r="H40" s="304"/>
      <c r="I40" s="304"/>
      <c r="J40" s="304"/>
      <c r="K40" s="291"/>
      <c r="L40" s="182"/>
      <c r="M40" s="182"/>
      <c r="O40" s="287"/>
    </row>
    <row r="41" spans="1:15" s="293" customFormat="1" ht="8.4" customHeight="1">
      <c r="A41" s="292"/>
      <c r="B41" s="365"/>
      <c r="C41" s="371"/>
      <c r="D41" s="349"/>
      <c r="E41" s="265"/>
      <c r="F41" s="265"/>
      <c r="G41" s="371" t="s">
        <v>270</v>
      </c>
      <c r="H41" s="350"/>
      <c r="I41" s="371" t="s">
        <v>271</v>
      </c>
      <c r="J41" s="374" t="s">
        <v>272</v>
      </c>
      <c r="K41" s="305"/>
    </row>
    <row r="42" spans="1:15" s="293" customFormat="1" ht="8.4" customHeight="1">
      <c r="A42" s="292"/>
      <c r="B42" s="365"/>
      <c r="C42" s="371"/>
      <c r="D42" s="349"/>
      <c r="E42" s="306"/>
      <c r="F42" s="306"/>
      <c r="G42" s="372"/>
      <c r="H42" s="350"/>
      <c r="I42" s="372"/>
      <c r="J42" s="372"/>
      <c r="K42" s="307"/>
    </row>
    <row r="43" spans="1:15" ht="3" customHeight="1">
      <c r="A43" s="286"/>
      <c r="B43" s="11"/>
      <c r="C43" s="11"/>
      <c r="D43" s="11"/>
      <c r="E43" s="11"/>
      <c r="F43" s="11"/>
      <c r="G43" s="11"/>
      <c r="H43" s="11"/>
      <c r="I43" s="11"/>
      <c r="J43" s="11"/>
      <c r="K43" s="227"/>
    </row>
    <row r="44" spans="1:15" s="224" customFormat="1" ht="3" customHeight="1">
      <c r="A44" s="226"/>
      <c r="B44" s="296"/>
      <c r="C44" s="296"/>
      <c r="D44" s="296"/>
      <c r="E44" s="296"/>
      <c r="F44" s="296"/>
      <c r="G44" s="296"/>
      <c r="H44" s="296"/>
      <c r="I44" s="296"/>
      <c r="J44" s="296"/>
      <c r="K44" s="233"/>
    </row>
    <row r="45" spans="1:15" s="223" customFormat="1" ht="8.25" customHeight="1">
      <c r="A45" s="226"/>
      <c r="B45" s="5">
        <v>1995</v>
      </c>
      <c r="C45" s="224"/>
      <c r="D45" s="224"/>
      <c r="E45" s="224"/>
      <c r="F45" s="224"/>
      <c r="G45" s="308">
        <v>2445</v>
      </c>
      <c r="H45" s="309"/>
      <c r="I45" s="308">
        <v>432</v>
      </c>
      <c r="J45" s="308">
        <v>57</v>
      </c>
      <c r="K45" s="310"/>
    </row>
    <row r="46" spans="1:15" s="223" customFormat="1" ht="8.25" customHeight="1">
      <c r="A46" s="226"/>
      <c r="B46" s="5">
        <v>1996</v>
      </c>
      <c r="C46" s="224"/>
      <c r="D46" s="224"/>
      <c r="E46" s="224"/>
      <c r="F46" s="224"/>
      <c r="G46" s="308">
        <v>2511</v>
      </c>
      <c r="H46" s="309"/>
      <c r="I46" s="308">
        <v>419</v>
      </c>
      <c r="J46" s="308">
        <v>57</v>
      </c>
      <c r="K46" s="310"/>
    </row>
    <row r="47" spans="1:15" s="223" customFormat="1" ht="8.25" customHeight="1">
      <c r="A47" s="226"/>
      <c r="B47" s="5">
        <v>1997</v>
      </c>
      <c r="C47" s="224"/>
      <c r="D47" s="224"/>
      <c r="E47" s="224"/>
      <c r="F47" s="224"/>
      <c r="G47" s="308">
        <v>2390</v>
      </c>
      <c r="H47" s="309"/>
      <c r="I47" s="308">
        <v>405</v>
      </c>
      <c r="J47" s="308">
        <v>55</v>
      </c>
      <c r="K47" s="310"/>
    </row>
    <row r="48" spans="1:15" s="223" customFormat="1" ht="8.25" customHeight="1">
      <c r="A48" s="226"/>
      <c r="B48" s="5">
        <v>1998</v>
      </c>
      <c r="C48" s="224"/>
      <c r="D48" s="224"/>
      <c r="E48" s="224"/>
      <c r="F48" s="224"/>
      <c r="G48" s="308">
        <v>2343</v>
      </c>
      <c r="H48" s="309"/>
      <c r="I48" s="308">
        <v>385</v>
      </c>
      <c r="J48" s="308">
        <v>52</v>
      </c>
      <c r="K48" s="310"/>
    </row>
    <row r="49" spans="1:11" s="223" customFormat="1" ht="8.25" customHeight="1">
      <c r="A49" s="226"/>
      <c r="B49" s="5">
        <v>1999</v>
      </c>
      <c r="C49" s="224"/>
      <c r="D49" s="224"/>
      <c r="E49" s="224"/>
      <c r="F49" s="224"/>
      <c r="G49" s="308">
        <v>2302</v>
      </c>
      <c r="H49" s="309"/>
      <c r="I49" s="308">
        <v>371</v>
      </c>
      <c r="J49" s="308">
        <v>51</v>
      </c>
      <c r="K49" s="310"/>
    </row>
    <row r="50" spans="1:11" s="223" customFormat="1" ht="6" customHeight="1">
      <c r="A50" s="226"/>
      <c r="B50" s="5"/>
      <c r="C50" s="224"/>
      <c r="D50" s="224"/>
      <c r="E50" s="224"/>
      <c r="F50" s="224"/>
      <c r="G50" s="309"/>
      <c r="H50" s="309"/>
      <c r="I50" s="309"/>
      <c r="J50" s="309"/>
      <c r="K50" s="311"/>
    </row>
    <row r="51" spans="1:11" s="223" customFormat="1" ht="8.25" customHeight="1">
      <c r="A51" s="226"/>
      <c r="B51" s="5">
        <v>2000</v>
      </c>
      <c r="C51" s="224"/>
      <c r="D51" s="224"/>
      <c r="E51" s="224"/>
      <c r="F51" s="224"/>
      <c r="G51" s="308">
        <v>2265</v>
      </c>
      <c r="H51" s="309"/>
      <c r="I51" s="308">
        <v>365</v>
      </c>
      <c r="J51" s="308">
        <v>51</v>
      </c>
      <c r="K51" s="310"/>
    </row>
    <row r="52" spans="1:11" s="223" customFormat="1" ht="8.25" customHeight="1">
      <c r="A52" s="226"/>
      <c r="B52" s="5">
        <v>2001</v>
      </c>
      <c r="C52" s="224"/>
      <c r="D52" s="224"/>
      <c r="E52" s="224"/>
      <c r="F52" s="224"/>
      <c r="G52" s="308">
        <v>2267</v>
      </c>
      <c r="H52" s="309"/>
      <c r="I52" s="308">
        <v>376</v>
      </c>
      <c r="J52" s="308">
        <v>52</v>
      </c>
      <c r="K52" s="310"/>
    </row>
    <row r="53" spans="1:11" s="223" customFormat="1" ht="8.25" customHeight="1">
      <c r="A53" s="226"/>
      <c r="B53" s="5">
        <v>2002</v>
      </c>
      <c r="C53" s="224"/>
      <c r="D53" s="224"/>
      <c r="E53" s="224"/>
      <c r="F53" s="224"/>
      <c r="G53" s="308">
        <v>2348</v>
      </c>
      <c r="H53" s="309"/>
      <c r="I53" s="308">
        <v>391</v>
      </c>
      <c r="J53" s="308">
        <v>53</v>
      </c>
      <c r="K53" s="310"/>
    </row>
    <row r="54" spans="1:11" s="223" customFormat="1" ht="8.25" customHeight="1">
      <c r="A54" s="226"/>
      <c r="B54" s="5">
        <v>2003</v>
      </c>
      <c r="C54" s="224"/>
      <c r="D54" s="224"/>
      <c r="E54" s="224"/>
      <c r="F54" s="224"/>
      <c r="G54" s="308">
        <v>2396</v>
      </c>
      <c r="H54" s="309"/>
      <c r="I54" s="308">
        <v>399</v>
      </c>
      <c r="J54" s="308">
        <v>54</v>
      </c>
      <c r="K54" s="310"/>
    </row>
    <row r="55" spans="1:11" s="223" customFormat="1" ht="8.25" customHeight="1">
      <c r="A55" s="226"/>
      <c r="B55" s="9">
        <v>2004</v>
      </c>
      <c r="C55" s="224"/>
      <c r="D55" s="224"/>
      <c r="E55" s="224"/>
      <c r="F55" s="224"/>
      <c r="G55" s="308">
        <v>2248</v>
      </c>
      <c r="H55" s="309"/>
      <c r="I55" s="308">
        <v>371</v>
      </c>
      <c r="J55" s="308">
        <v>54</v>
      </c>
      <c r="K55" s="310"/>
    </row>
    <row r="56" spans="1:11" s="223" customFormat="1" ht="6" customHeight="1">
      <c r="A56" s="226"/>
      <c r="B56" s="9"/>
      <c r="C56" s="224"/>
      <c r="D56" s="224"/>
      <c r="E56" s="224"/>
      <c r="F56" s="224"/>
      <c r="G56" s="308"/>
      <c r="H56" s="309"/>
      <c r="I56" s="308"/>
      <c r="J56" s="308"/>
      <c r="K56" s="310"/>
    </row>
    <row r="57" spans="1:11" s="223" customFormat="1" ht="8.25" customHeight="1">
      <c r="A57" s="226"/>
      <c r="B57" s="9">
        <v>2005</v>
      </c>
      <c r="C57" s="224"/>
      <c r="D57" s="224"/>
      <c r="E57" s="224"/>
      <c r="F57" s="224"/>
      <c r="G57" s="308">
        <v>2026</v>
      </c>
      <c r="H57" s="309"/>
      <c r="I57" s="308">
        <v>327</v>
      </c>
      <c r="J57" s="308">
        <v>46</v>
      </c>
      <c r="K57" s="310"/>
    </row>
    <row r="58" spans="1:11" s="223" customFormat="1" ht="8.25" customHeight="1">
      <c r="A58" s="226"/>
      <c r="B58" s="9">
        <v>2006</v>
      </c>
      <c r="C58" s="224"/>
      <c r="D58" s="224"/>
      <c r="E58" s="224"/>
      <c r="F58" s="224"/>
      <c r="G58" s="308">
        <v>1922</v>
      </c>
      <c r="H58" s="309"/>
      <c r="I58" s="308">
        <v>354</v>
      </c>
      <c r="J58" s="308">
        <v>45</v>
      </c>
      <c r="K58" s="310"/>
    </row>
    <row r="59" spans="1:11" s="223" customFormat="1" ht="8.25" customHeight="1">
      <c r="A59" s="226"/>
      <c r="B59" s="9">
        <v>2007</v>
      </c>
      <c r="C59" s="224"/>
      <c r="D59" s="224"/>
      <c r="E59" s="224"/>
      <c r="F59" s="224"/>
      <c r="G59" s="308">
        <v>2008</v>
      </c>
      <c r="H59" s="309"/>
      <c r="I59" s="308">
        <v>312</v>
      </c>
      <c r="J59" s="308">
        <v>52.8</v>
      </c>
      <c r="K59" s="310"/>
    </row>
    <row r="60" spans="1:11" s="223" customFormat="1" ht="8.25" customHeight="1">
      <c r="A60" s="226"/>
      <c r="B60" s="9">
        <v>2008</v>
      </c>
      <c r="C60" s="224"/>
      <c r="D60" s="224"/>
      <c r="E60" s="224"/>
      <c r="F60" s="224"/>
      <c r="G60" s="308">
        <v>2017</v>
      </c>
      <c r="H60" s="309"/>
      <c r="I60" s="308">
        <v>308.60000000000002</v>
      </c>
      <c r="J60" s="308">
        <v>66.5</v>
      </c>
      <c r="K60" s="310"/>
    </row>
    <row r="61" spans="1:11" s="223" customFormat="1" ht="8.25" customHeight="1">
      <c r="A61" s="226"/>
      <c r="B61" s="9">
        <v>2009</v>
      </c>
      <c r="C61" s="224"/>
      <c r="D61" s="224"/>
      <c r="E61" s="224"/>
      <c r="F61" s="224"/>
      <c r="G61" s="308">
        <v>2396</v>
      </c>
      <c r="H61" s="309"/>
      <c r="I61" s="308">
        <v>321</v>
      </c>
      <c r="J61" s="308">
        <v>69</v>
      </c>
      <c r="K61" s="310"/>
    </row>
    <row r="62" spans="1:11" s="223" customFormat="1" ht="6" customHeight="1">
      <c r="A62" s="226"/>
      <c r="B62" s="9"/>
      <c r="C62" s="224"/>
      <c r="D62" s="224"/>
      <c r="E62" s="224"/>
      <c r="F62" s="224"/>
      <c r="G62" s="308"/>
      <c r="H62" s="309"/>
      <c r="I62" s="308"/>
      <c r="J62" s="308"/>
      <c r="K62" s="310"/>
    </row>
    <row r="63" spans="1:11" s="223" customFormat="1" ht="8.25" customHeight="1">
      <c r="A63" s="226"/>
      <c r="B63" s="9">
        <v>2010</v>
      </c>
      <c r="C63" s="224"/>
      <c r="D63" s="224"/>
      <c r="E63" s="224"/>
      <c r="F63" s="224"/>
      <c r="G63" s="308">
        <v>2433</v>
      </c>
      <c r="H63" s="309"/>
      <c r="I63" s="308">
        <v>313</v>
      </c>
      <c r="J63" s="308">
        <v>68</v>
      </c>
      <c r="K63" s="310"/>
    </row>
    <row r="64" spans="1:11" s="223" customFormat="1" ht="8.25" customHeight="1">
      <c r="A64" s="226"/>
      <c r="B64" s="9">
        <v>2011</v>
      </c>
      <c r="C64" s="224"/>
      <c r="D64" s="224"/>
      <c r="E64" s="224"/>
      <c r="F64" s="224"/>
      <c r="G64" s="308">
        <v>2279.3000000000002</v>
      </c>
      <c r="H64" s="309"/>
      <c r="I64" s="308">
        <v>298.60000000000002</v>
      </c>
      <c r="J64" s="308">
        <v>70.8</v>
      </c>
      <c r="K64" s="310"/>
    </row>
    <row r="65" spans="1:12" s="223" customFormat="1" ht="8.25" customHeight="1">
      <c r="A65" s="226"/>
      <c r="B65" s="9">
        <v>2012</v>
      </c>
      <c r="C65" s="224"/>
      <c r="D65" s="224"/>
      <c r="E65" s="224"/>
      <c r="F65" s="224"/>
      <c r="G65" s="298" t="s">
        <v>152</v>
      </c>
      <c r="H65" s="309"/>
      <c r="I65" s="298" t="s">
        <v>152</v>
      </c>
      <c r="J65" s="298" t="s">
        <v>152</v>
      </c>
      <c r="K65" s="310"/>
    </row>
    <row r="66" spans="1:12" s="223" customFormat="1" ht="3" customHeight="1">
      <c r="A66" s="226"/>
      <c r="B66" s="312"/>
      <c r="C66" s="312"/>
      <c r="D66" s="312"/>
      <c r="E66" s="312"/>
      <c r="F66" s="312"/>
      <c r="G66" s="312"/>
      <c r="H66" s="312"/>
      <c r="I66" s="312"/>
      <c r="J66" s="312"/>
      <c r="K66" s="233"/>
    </row>
    <row r="67" spans="1:12" s="223" customFormat="1" ht="3" customHeight="1">
      <c r="A67" s="226"/>
      <c r="B67" s="296"/>
      <c r="C67" s="296"/>
      <c r="D67" s="296"/>
      <c r="E67" s="296"/>
      <c r="F67" s="296"/>
      <c r="G67" s="296"/>
      <c r="H67" s="296"/>
      <c r="I67" s="296"/>
      <c r="J67" s="296"/>
      <c r="K67" s="233"/>
    </row>
    <row r="68" spans="1:12" s="223" customFormat="1" ht="9" customHeight="1">
      <c r="A68" s="226"/>
      <c r="B68" s="313" t="s">
        <v>273</v>
      </c>
      <c r="C68" s="224"/>
      <c r="D68" s="224"/>
      <c r="E68" s="224"/>
      <c r="F68" s="224"/>
      <c r="G68" s="224"/>
      <c r="H68" s="224"/>
      <c r="I68" s="224"/>
      <c r="J68" s="224"/>
      <c r="K68" s="233"/>
    </row>
    <row r="69" spans="1:12" s="223" customFormat="1" ht="9" customHeight="1">
      <c r="A69" s="226"/>
      <c r="B69" s="313" t="s">
        <v>274</v>
      </c>
      <c r="C69" s="224"/>
      <c r="D69" s="224"/>
      <c r="E69" s="224"/>
      <c r="F69" s="224"/>
      <c r="G69" s="224"/>
      <c r="H69" s="224"/>
      <c r="I69" s="224"/>
      <c r="J69" s="224"/>
      <c r="K69" s="233"/>
    </row>
    <row r="70" spans="1:12" s="223" customFormat="1" ht="9" customHeight="1">
      <c r="A70" s="226"/>
      <c r="B70" s="313" t="s">
        <v>275</v>
      </c>
      <c r="C70" s="224"/>
      <c r="D70" s="224"/>
      <c r="E70" s="224"/>
      <c r="F70" s="224"/>
      <c r="G70" s="224"/>
      <c r="H70" s="224"/>
      <c r="I70" s="224"/>
      <c r="J70" s="224"/>
      <c r="K70" s="233"/>
    </row>
    <row r="71" spans="1:12" s="223" customFormat="1" ht="9" customHeight="1">
      <c r="A71" s="226"/>
      <c r="B71" s="313" t="s">
        <v>276</v>
      </c>
      <c r="C71" s="224"/>
      <c r="D71" s="224"/>
      <c r="E71" s="224"/>
      <c r="F71" s="224"/>
      <c r="G71" s="224"/>
      <c r="H71" s="224"/>
      <c r="I71" s="224"/>
      <c r="J71" s="224"/>
      <c r="K71" s="233"/>
    </row>
    <row r="72" spans="1:12" s="223" customFormat="1" ht="9" customHeight="1">
      <c r="A72" s="226"/>
      <c r="B72" s="265" t="s">
        <v>277</v>
      </c>
      <c r="C72" s="224"/>
      <c r="D72" s="224"/>
      <c r="E72" s="224"/>
      <c r="F72" s="224"/>
      <c r="G72" s="224"/>
      <c r="H72" s="224"/>
      <c r="I72" s="224"/>
      <c r="J72" s="224"/>
      <c r="K72" s="233"/>
    </row>
    <row r="73" spans="1:12" s="223" customFormat="1" ht="4.6500000000000004" customHeight="1">
      <c r="A73" s="314"/>
      <c r="B73" s="6"/>
      <c r="C73" s="312"/>
      <c r="D73" s="312"/>
      <c r="E73" s="312"/>
      <c r="F73" s="312"/>
      <c r="G73" s="312"/>
      <c r="H73" s="312"/>
      <c r="I73" s="312"/>
      <c r="J73" s="312"/>
      <c r="K73" s="315"/>
    </row>
    <row r="74" spans="1:12" s="223" customFormat="1" ht="6" hidden="1" customHeight="1">
      <c r="L74" s="223" t="s">
        <v>5</v>
      </c>
    </row>
    <row r="75" spans="1:12" s="223" customFormat="1" ht="6" hidden="1" customHeight="1"/>
    <row r="76" spans="1:12" s="223" customFormat="1" ht="6" hidden="1" customHeight="1"/>
    <row r="77" spans="1:12" s="223" customFormat="1" ht="6" hidden="1" customHeight="1"/>
    <row r="78" spans="1:12" s="223" customFormat="1" ht="6" hidden="1" customHeight="1"/>
    <row r="79" spans="1:12" ht="12.6" hidden="1" customHeight="1"/>
  </sheetData>
  <sheetProtection sheet="1" objects="1" scenarios="1"/>
  <mergeCells count="12">
    <mergeCell ref="B39:B42"/>
    <mergeCell ref="G39:J39"/>
    <mergeCell ref="C40:C42"/>
    <mergeCell ref="G41:G42"/>
    <mergeCell ref="I41:I42"/>
    <mergeCell ref="J41:J42"/>
    <mergeCell ref="B7:B10"/>
    <mergeCell ref="C7:C10"/>
    <mergeCell ref="E7:G8"/>
    <mergeCell ref="I7:J8"/>
    <mergeCell ref="E9:E10"/>
    <mergeCell ref="F9:G10"/>
  </mergeCells>
  <hyperlinks>
    <hyperlink ref="J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1.xml><?xml version="1.0" encoding="utf-8"?>
<worksheet xmlns="http://schemas.openxmlformats.org/spreadsheetml/2006/main" xmlns:r="http://schemas.openxmlformats.org/officeDocument/2006/relationships">
  <dimension ref="A1:AK42"/>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5.6640625" style="48" customWidth="1"/>
    <col min="3" max="3" width="4.44140625" style="48" customWidth="1"/>
    <col min="4" max="4" width="5.109375" style="48" customWidth="1"/>
    <col min="5" max="6" width="5" style="48" customWidth="1"/>
    <col min="7" max="7" width="5.33203125" style="48" customWidth="1"/>
    <col min="8" max="8" width="1.6640625" style="48" customWidth="1"/>
    <col min="9" max="9" width="4.6640625" style="48" customWidth="1"/>
    <col min="10" max="10" width="5.6640625" style="48" customWidth="1"/>
    <col min="11" max="11" width="5" style="48" customWidth="1"/>
    <col min="12" max="12" width="4.44140625" style="48" customWidth="1"/>
    <col min="13" max="13" width="5.5546875" style="48" customWidth="1"/>
    <col min="14" max="15" width="0.88671875" style="48" customWidth="1"/>
    <col min="16" max="16384" width="11.44140625" style="48" hidden="1"/>
  </cols>
  <sheetData>
    <row r="1" spans="1:37" s="24" customFormat="1" ht="4.6500000000000004" customHeight="1">
      <c r="A1" s="21"/>
      <c r="B1" s="22"/>
      <c r="C1" s="22"/>
      <c r="D1" s="22"/>
      <c r="E1" s="22"/>
      <c r="F1" s="22"/>
      <c r="G1" s="22"/>
      <c r="H1" s="22"/>
      <c r="I1" s="22"/>
      <c r="J1" s="22"/>
      <c r="K1" s="22"/>
      <c r="L1" s="22"/>
      <c r="M1" s="22"/>
      <c r="N1" s="23"/>
    </row>
    <row r="2" spans="1:37" s="24" customFormat="1" ht="11.1" customHeight="1">
      <c r="A2" s="32"/>
      <c r="B2" s="89" t="s">
        <v>127</v>
      </c>
      <c r="C2" s="345"/>
      <c r="D2" s="345"/>
      <c r="E2" s="345"/>
      <c r="F2" s="345"/>
      <c r="G2" s="345"/>
      <c r="H2" s="345"/>
      <c r="I2" s="345"/>
      <c r="J2" s="345"/>
      <c r="K2" s="345"/>
      <c r="L2" s="345"/>
      <c r="M2" s="331" t="s">
        <v>128</v>
      </c>
      <c r="N2" s="161"/>
      <c r="Q2" s="90"/>
    </row>
    <row r="3" spans="1:37" s="24" customFormat="1" ht="11.1" customHeight="1">
      <c r="A3" s="32"/>
      <c r="B3" s="89" t="s">
        <v>129</v>
      </c>
      <c r="C3" s="345"/>
      <c r="D3" s="345"/>
      <c r="E3" s="345"/>
      <c r="F3" s="345"/>
      <c r="G3" s="345"/>
      <c r="H3" s="345"/>
      <c r="I3" s="345"/>
      <c r="J3" s="345"/>
      <c r="K3" s="345"/>
      <c r="L3" s="345"/>
      <c r="M3" s="345"/>
      <c r="N3" s="161"/>
    </row>
    <row r="4" spans="1:37" s="24" customFormat="1" ht="11.1" customHeight="1">
      <c r="A4" s="32"/>
      <c r="B4" s="89" t="s">
        <v>66</v>
      </c>
      <c r="C4" s="345"/>
      <c r="D4" s="345"/>
      <c r="E4" s="345"/>
      <c r="F4" s="345"/>
      <c r="G4" s="345"/>
      <c r="H4" s="345"/>
      <c r="I4" s="345"/>
      <c r="J4" s="345"/>
      <c r="K4" s="345"/>
      <c r="L4" s="345"/>
      <c r="M4" s="345"/>
      <c r="N4" s="161"/>
    </row>
    <row r="5" spans="1:37" s="24" customFormat="1" ht="11.1" customHeight="1">
      <c r="A5" s="32"/>
      <c r="B5" s="51" t="s">
        <v>121</v>
      </c>
      <c r="C5" s="345"/>
      <c r="D5" s="345"/>
      <c r="E5" s="345"/>
      <c r="F5" s="345"/>
      <c r="G5" s="345"/>
      <c r="H5" s="345"/>
      <c r="I5" s="345"/>
      <c r="J5" s="345"/>
      <c r="K5" s="345"/>
      <c r="L5" s="345"/>
      <c r="M5" s="345"/>
      <c r="N5" s="161"/>
    </row>
    <row r="6" spans="1:37" s="24" customFormat="1" ht="3" customHeight="1">
      <c r="A6" s="32"/>
      <c r="B6" s="162"/>
      <c r="C6" s="33"/>
      <c r="D6" s="33"/>
      <c r="E6" s="33"/>
      <c r="F6" s="33"/>
      <c r="G6" s="33"/>
      <c r="H6" s="33"/>
      <c r="I6" s="33"/>
      <c r="J6" s="33"/>
      <c r="K6" s="33"/>
      <c r="L6" s="33"/>
      <c r="M6" s="33"/>
      <c r="N6" s="163"/>
    </row>
    <row r="7" spans="1:37" s="24" customFormat="1" ht="3" customHeight="1">
      <c r="A7" s="32"/>
      <c r="B7" s="108"/>
      <c r="C7" s="345"/>
      <c r="D7" s="345"/>
      <c r="E7" s="345"/>
      <c r="F7" s="345"/>
      <c r="G7" s="345"/>
      <c r="H7" s="345"/>
      <c r="I7" s="345"/>
      <c r="J7" s="345"/>
      <c r="K7" s="345"/>
      <c r="L7" s="345"/>
      <c r="M7" s="345"/>
      <c r="N7" s="163"/>
    </row>
    <row r="8" spans="1:37" s="24" customFormat="1" ht="9" customHeight="1">
      <c r="A8" s="32"/>
      <c r="B8" s="354" t="s">
        <v>6</v>
      </c>
      <c r="C8" s="360" t="s">
        <v>130</v>
      </c>
      <c r="D8" s="360"/>
      <c r="E8" s="360"/>
      <c r="F8" s="360"/>
      <c r="G8" s="360"/>
      <c r="H8" s="130"/>
      <c r="I8" s="360" t="s">
        <v>131</v>
      </c>
      <c r="J8" s="360"/>
      <c r="K8" s="360"/>
      <c r="L8" s="360"/>
      <c r="M8" s="360"/>
      <c r="N8" s="164"/>
    </row>
    <row r="9" spans="1:37" s="24" customFormat="1" ht="8.6999999999999993" customHeight="1">
      <c r="A9" s="32"/>
      <c r="B9" s="359"/>
      <c r="C9" s="35" t="s">
        <v>65</v>
      </c>
      <c r="D9" s="35" t="s">
        <v>64</v>
      </c>
      <c r="E9" s="35" t="s">
        <v>61</v>
      </c>
      <c r="F9" s="35" t="s">
        <v>60</v>
      </c>
      <c r="G9" s="165" t="s">
        <v>132</v>
      </c>
      <c r="H9" s="345"/>
      <c r="I9" s="35" t="s">
        <v>65</v>
      </c>
      <c r="J9" s="35" t="s">
        <v>64</v>
      </c>
      <c r="K9" s="35" t="s">
        <v>61</v>
      </c>
      <c r="L9" s="35" t="s">
        <v>60</v>
      </c>
      <c r="M9" s="165" t="s">
        <v>132</v>
      </c>
      <c r="N9" s="164"/>
    </row>
    <row r="10" spans="1:37" s="24" customFormat="1" ht="3" customHeight="1">
      <c r="A10" s="32"/>
      <c r="B10" s="33"/>
      <c r="C10" s="33"/>
      <c r="D10" s="33"/>
      <c r="E10" s="33"/>
      <c r="F10" s="33"/>
      <c r="G10" s="33"/>
      <c r="H10" s="33"/>
      <c r="I10" s="33"/>
      <c r="J10" s="33"/>
      <c r="K10" s="33"/>
      <c r="L10" s="33"/>
      <c r="M10" s="33"/>
      <c r="N10" s="164"/>
    </row>
    <row r="11" spans="1:37" s="24" customFormat="1" ht="3" customHeight="1">
      <c r="A11" s="32"/>
      <c r="B11" s="345"/>
      <c r="C11" s="345"/>
      <c r="D11" s="345"/>
      <c r="E11" s="345"/>
      <c r="F11" s="345"/>
      <c r="G11" s="345"/>
      <c r="H11" s="345"/>
      <c r="I11" s="345"/>
      <c r="J11" s="345"/>
      <c r="K11" s="345"/>
      <c r="L11" s="345"/>
      <c r="M11" s="345"/>
      <c r="N11" s="164"/>
    </row>
    <row r="12" spans="1:37" s="24" customFormat="1" ht="9" customHeight="1">
      <c r="A12" s="32"/>
      <c r="B12" s="40">
        <v>1995</v>
      </c>
      <c r="C12" s="54">
        <v>2624.4989999999998</v>
      </c>
      <c r="D12" s="54">
        <v>1165.3989999999999</v>
      </c>
      <c r="E12" s="54">
        <v>77.12</v>
      </c>
      <c r="F12" s="54">
        <v>61.018000000000001</v>
      </c>
      <c r="G12" s="54">
        <v>1579.0419999999999</v>
      </c>
      <c r="H12" s="166"/>
      <c r="I12" s="103">
        <v>1412.336</v>
      </c>
      <c r="J12" s="103">
        <v>921.57600000000002</v>
      </c>
      <c r="K12" s="103">
        <v>37.677999999999997</v>
      </c>
      <c r="L12" s="103">
        <v>29.887</v>
      </c>
      <c r="M12" s="103">
        <v>1283.867</v>
      </c>
      <c r="N12" s="167"/>
      <c r="O12" s="168"/>
      <c r="P12" s="168"/>
      <c r="Y12" s="168"/>
      <c r="AA12" s="123"/>
      <c r="AB12" s="123"/>
      <c r="AC12" s="123"/>
      <c r="AD12" s="123"/>
      <c r="AE12" s="123"/>
      <c r="AF12" s="123"/>
      <c r="AG12" s="123"/>
      <c r="AH12" s="123"/>
      <c r="AI12" s="123"/>
      <c r="AJ12" s="123"/>
      <c r="AK12" s="123"/>
    </row>
    <row r="13" spans="1:37" s="24" customFormat="1" ht="9" customHeight="1">
      <c r="A13" s="32"/>
      <c r="B13" s="40">
        <v>1996</v>
      </c>
      <c r="C13" s="54">
        <v>2458.7370000000001</v>
      </c>
      <c r="D13" s="54">
        <v>1154.259</v>
      </c>
      <c r="E13" s="54">
        <v>72.036000000000001</v>
      </c>
      <c r="F13" s="54">
        <v>58.969000000000001</v>
      </c>
      <c r="G13" s="54">
        <v>1550.559</v>
      </c>
      <c r="H13" s="166"/>
      <c r="I13" s="103">
        <v>1329.9469999999999</v>
      </c>
      <c r="J13" s="103">
        <v>910.29</v>
      </c>
      <c r="K13" s="103">
        <v>35.878999999999998</v>
      </c>
      <c r="L13" s="103">
        <v>29.443000000000001</v>
      </c>
      <c r="M13" s="103">
        <v>1264.366</v>
      </c>
      <c r="N13" s="167"/>
      <c r="O13" s="168"/>
      <c r="P13" s="168"/>
      <c r="Y13" s="168"/>
      <c r="AA13" s="123"/>
      <c r="AB13" s="123"/>
      <c r="AC13" s="123"/>
      <c r="AD13" s="123"/>
      <c r="AE13" s="123"/>
      <c r="AF13" s="123"/>
      <c r="AG13" s="123"/>
      <c r="AH13" s="123"/>
      <c r="AI13" s="123"/>
      <c r="AJ13" s="123"/>
      <c r="AK13" s="123"/>
    </row>
    <row r="14" spans="1:37" s="24" customFormat="1" ht="9" customHeight="1">
      <c r="A14" s="32"/>
      <c r="B14" s="40">
        <v>1997</v>
      </c>
      <c r="C14" s="54">
        <v>2441.7689999999998</v>
      </c>
      <c r="D14" s="54">
        <v>1182.4449999999999</v>
      </c>
      <c r="E14" s="54">
        <v>69.239000000000004</v>
      </c>
      <c r="F14" s="54">
        <v>58.255000000000003</v>
      </c>
      <c r="G14" s="54">
        <v>1762.0060000000001</v>
      </c>
      <c r="H14" s="166"/>
      <c r="I14" s="103">
        <v>1340.0709999999999</v>
      </c>
      <c r="J14" s="103">
        <v>939.245</v>
      </c>
      <c r="K14" s="103">
        <v>35.268999999999998</v>
      </c>
      <c r="L14" s="103">
        <v>30.161000000000001</v>
      </c>
      <c r="M14" s="103">
        <v>1441.905</v>
      </c>
      <c r="N14" s="167"/>
      <c r="O14" s="168"/>
      <c r="P14" s="168"/>
      <c r="Y14" s="168"/>
      <c r="AA14" s="123"/>
      <c r="AB14" s="123"/>
      <c r="AC14" s="123"/>
      <c r="AD14" s="123"/>
      <c r="AE14" s="123"/>
      <c r="AF14" s="123"/>
      <c r="AG14" s="123"/>
      <c r="AH14" s="123"/>
      <c r="AI14" s="123"/>
      <c r="AJ14" s="123"/>
      <c r="AK14" s="123"/>
    </row>
    <row r="15" spans="1:37" s="24" customFormat="1" ht="9" customHeight="1">
      <c r="A15" s="32"/>
      <c r="B15" s="40">
        <v>1998</v>
      </c>
      <c r="C15" s="54">
        <v>2610.3710000000001</v>
      </c>
      <c r="D15" s="54">
        <v>1231.538</v>
      </c>
      <c r="E15" s="54">
        <v>76.513000000000005</v>
      </c>
      <c r="F15" s="54">
        <v>59.738</v>
      </c>
      <c r="G15" s="54">
        <v>2040.2950000000001</v>
      </c>
      <c r="H15" s="169"/>
      <c r="I15" s="103">
        <v>1379.768</v>
      </c>
      <c r="J15" s="103">
        <v>960.68899999999996</v>
      </c>
      <c r="K15" s="103">
        <v>38.264000000000003</v>
      </c>
      <c r="L15" s="103">
        <v>30.388999999999999</v>
      </c>
      <c r="M15" s="103">
        <v>1621.355</v>
      </c>
      <c r="N15" s="167"/>
      <c r="O15" s="168"/>
      <c r="P15" s="168"/>
      <c r="Y15" s="168"/>
      <c r="AA15" s="123"/>
      <c r="AB15" s="123"/>
      <c r="AC15" s="123"/>
      <c r="AD15" s="123"/>
      <c r="AE15" s="123"/>
      <c r="AF15" s="123"/>
      <c r="AG15" s="123"/>
      <c r="AH15" s="123"/>
      <c r="AI15" s="123"/>
      <c r="AJ15" s="123"/>
      <c r="AK15" s="123"/>
    </row>
    <row r="16" spans="1:37" s="24" customFormat="1" ht="9" customHeight="1">
      <c r="A16" s="32"/>
      <c r="B16" s="40">
        <v>1999</v>
      </c>
      <c r="C16" s="54">
        <v>2689.4119999999998</v>
      </c>
      <c r="D16" s="54">
        <v>1317.5840000000001</v>
      </c>
      <c r="E16" s="54">
        <v>74.596999999999994</v>
      </c>
      <c r="F16" s="54">
        <v>61.21</v>
      </c>
      <c r="G16" s="54">
        <v>2266.116</v>
      </c>
      <c r="H16" s="169"/>
      <c r="I16" s="103">
        <v>1399.6289999999999</v>
      </c>
      <c r="J16" s="103">
        <v>994.18600000000004</v>
      </c>
      <c r="K16" s="103">
        <v>37.430999999999997</v>
      </c>
      <c r="L16" s="103">
        <v>30.785</v>
      </c>
      <c r="M16" s="103">
        <v>1754.489</v>
      </c>
      <c r="N16" s="170"/>
      <c r="AA16" s="123"/>
      <c r="AB16" s="123"/>
      <c r="AC16" s="123"/>
      <c r="AD16" s="123"/>
      <c r="AE16" s="123"/>
      <c r="AF16" s="123"/>
      <c r="AG16" s="123"/>
      <c r="AH16" s="123"/>
      <c r="AI16" s="123"/>
      <c r="AJ16" s="123"/>
      <c r="AK16" s="123"/>
    </row>
    <row r="17" spans="1:37" s="24" customFormat="1" ht="9" customHeight="1">
      <c r="A17" s="32"/>
      <c r="B17" s="40"/>
      <c r="C17" s="166"/>
      <c r="D17" s="166"/>
      <c r="E17" s="166"/>
      <c r="F17" s="54"/>
      <c r="G17" s="54"/>
      <c r="H17" s="166"/>
      <c r="I17" s="103"/>
      <c r="J17" s="103"/>
      <c r="K17" s="103"/>
      <c r="L17" s="103"/>
      <c r="M17" s="103"/>
      <c r="N17" s="167"/>
      <c r="O17" s="168"/>
      <c r="P17" s="168"/>
      <c r="Y17" s="168"/>
      <c r="AA17" s="123"/>
      <c r="AB17" s="123"/>
      <c r="AC17" s="123"/>
      <c r="AD17" s="123"/>
      <c r="AE17" s="123"/>
      <c r="AF17" s="123"/>
      <c r="AG17" s="123"/>
      <c r="AH17" s="123"/>
      <c r="AI17" s="123"/>
      <c r="AJ17" s="123"/>
      <c r="AK17" s="123"/>
    </row>
    <row r="18" spans="1:37" s="24" customFormat="1" ht="9" customHeight="1">
      <c r="A18" s="32"/>
      <c r="B18" s="40">
        <v>2000</v>
      </c>
      <c r="C18" s="54">
        <v>2705.893</v>
      </c>
      <c r="D18" s="54">
        <v>1359.3520000000001</v>
      </c>
      <c r="E18" s="54">
        <v>76.551000000000002</v>
      </c>
      <c r="F18" s="54">
        <v>65.385000000000005</v>
      </c>
      <c r="G18" s="54">
        <v>2360.2049999999999</v>
      </c>
      <c r="H18" s="169"/>
      <c r="I18" s="103">
        <v>1408.6179999999999</v>
      </c>
      <c r="J18" s="103">
        <v>1029.9549999999999</v>
      </c>
      <c r="K18" s="103">
        <v>38.76</v>
      </c>
      <c r="L18" s="103">
        <v>33.39</v>
      </c>
      <c r="M18" s="103">
        <v>1848.7339999999999</v>
      </c>
      <c r="N18" s="170"/>
      <c r="P18" s="87"/>
      <c r="Q18" s="87"/>
      <c r="R18" s="87"/>
      <c r="S18" s="87"/>
      <c r="T18" s="87"/>
      <c r="U18" s="87"/>
      <c r="V18" s="87"/>
      <c r="W18" s="87"/>
      <c r="X18" s="87"/>
      <c r="AA18" s="123"/>
      <c r="AB18" s="123"/>
      <c r="AC18" s="123"/>
      <c r="AD18" s="123"/>
      <c r="AE18" s="123"/>
      <c r="AF18" s="123"/>
      <c r="AG18" s="123"/>
      <c r="AH18" s="123"/>
      <c r="AI18" s="123"/>
      <c r="AJ18" s="123"/>
      <c r="AK18" s="123"/>
    </row>
    <row r="19" spans="1:37" s="24" customFormat="1" ht="9" customHeight="1">
      <c r="A19" s="32"/>
      <c r="B19" s="40">
        <v>2001</v>
      </c>
      <c r="C19" s="54">
        <v>2746.9169999999999</v>
      </c>
      <c r="D19" s="54">
        <v>1409.723</v>
      </c>
      <c r="E19" s="54">
        <v>76.406999999999996</v>
      </c>
      <c r="F19" s="54">
        <v>71.816000000000003</v>
      </c>
      <c r="G19" s="54">
        <v>2452.4169999999999</v>
      </c>
      <c r="H19" s="166"/>
      <c r="I19" s="103">
        <v>1444.6210000000001</v>
      </c>
      <c r="J19" s="103">
        <v>1057.8430000000001</v>
      </c>
      <c r="K19" s="103">
        <v>38.838999999999999</v>
      </c>
      <c r="L19" s="103">
        <v>36.220999999999997</v>
      </c>
      <c r="M19" s="103">
        <v>1952.288</v>
      </c>
      <c r="N19" s="170"/>
      <c r="P19" s="87"/>
      <c r="Q19" s="87"/>
      <c r="R19" s="87"/>
      <c r="S19" s="87"/>
      <c r="T19" s="87"/>
      <c r="U19" s="87"/>
      <c r="V19" s="87"/>
      <c r="W19" s="87"/>
      <c r="X19" s="87"/>
      <c r="AA19" s="123"/>
      <c r="AB19" s="123"/>
      <c r="AC19" s="123"/>
      <c r="AD19" s="123"/>
      <c r="AE19" s="123"/>
      <c r="AF19" s="123"/>
      <c r="AG19" s="123"/>
      <c r="AH19" s="123"/>
      <c r="AI19" s="123"/>
      <c r="AJ19" s="123"/>
      <c r="AK19" s="123"/>
    </row>
    <row r="20" spans="1:37" s="24" customFormat="1" ht="9" customHeight="1">
      <c r="A20" s="32"/>
      <c r="B20" s="40">
        <v>2002</v>
      </c>
      <c r="C20" s="54">
        <v>2809.049</v>
      </c>
      <c r="D20" s="54">
        <v>1394.5340000000001</v>
      </c>
      <c r="E20" s="54">
        <v>82.2</v>
      </c>
      <c r="F20" s="54">
        <v>74.427999999999997</v>
      </c>
      <c r="G20" s="54">
        <v>2617.835</v>
      </c>
      <c r="H20" s="166"/>
      <c r="I20" s="103">
        <v>1467.5740000000001</v>
      </c>
      <c r="J20" s="103">
        <v>1070.2460000000001</v>
      </c>
      <c r="K20" s="103">
        <v>42.234000000000002</v>
      </c>
      <c r="L20" s="103">
        <v>38.195999999999998</v>
      </c>
      <c r="M20" s="103">
        <v>2102.6669999999999</v>
      </c>
      <c r="N20" s="170"/>
      <c r="P20" s="87"/>
      <c r="Q20" s="87"/>
      <c r="R20" s="87"/>
      <c r="S20" s="87"/>
      <c r="T20" s="87"/>
      <c r="U20" s="87"/>
      <c r="V20" s="87"/>
      <c r="W20" s="87"/>
      <c r="X20" s="87"/>
      <c r="AA20" s="123"/>
      <c r="AB20" s="123"/>
      <c r="AC20" s="123"/>
      <c r="AD20" s="123"/>
      <c r="AE20" s="123"/>
      <c r="AF20" s="123"/>
      <c r="AG20" s="123"/>
      <c r="AH20" s="123"/>
      <c r="AI20" s="123"/>
      <c r="AJ20" s="123"/>
      <c r="AK20" s="123"/>
    </row>
    <row r="21" spans="1:37" s="24" customFormat="1" ht="9" customHeight="1">
      <c r="A21" s="32"/>
      <c r="B21" s="40">
        <v>2003</v>
      </c>
      <c r="C21" s="54">
        <v>2859.6669999999999</v>
      </c>
      <c r="D21" s="54">
        <v>1344.4570000000001</v>
      </c>
      <c r="E21" s="54">
        <v>82.489000000000004</v>
      </c>
      <c r="F21" s="54">
        <v>82.313000000000002</v>
      </c>
      <c r="G21" s="54">
        <v>2709.6170000000002</v>
      </c>
      <c r="H21" s="166"/>
      <c r="I21" s="103">
        <v>1503.76</v>
      </c>
      <c r="J21" s="103">
        <v>1035.308</v>
      </c>
      <c r="K21" s="103">
        <v>42.195</v>
      </c>
      <c r="L21" s="103">
        <v>42.165999999999997</v>
      </c>
      <c r="M21" s="103">
        <v>2180.9679999999998</v>
      </c>
      <c r="N21" s="170"/>
      <c r="P21" s="87"/>
      <c r="Q21" s="87"/>
      <c r="R21" s="87"/>
      <c r="S21" s="87"/>
      <c r="T21" s="87"/>
      <c r="U21" s="87"/>
      <c r="V21" s="87"/>
      <c r="W21" s="87"/>
      <c r="X21" s="87"/>
      <c r="AA21" s="123"/>
      <c r="AB21" s="123"/>
      <c r="AC21" s="123"/>
      <c r="AD21" s="123"/>
      <c r="AE21" s="123"/>
      <c r="AF21" s="123"/>
      <c r="AG21" s="123"/>
      <c r="AH21" s="123"/>
      <c r="AI21" s="123"/>
      <c r="AJ21" s="123"/>
      <c r="AK21" s="123"/>
    </row>
    <row r="22" spans="1:37" s="24" customFormat="1" ht="9" customHeight="1">
      <c r="A22" s="32"/>
      <c r="B22" s="40">
        <v>2004</v>
      </c>
      <c r="C22" s="54">
        <v>2898.605</v>
      </c>
      <c r="D22" s="54">
        <v>1376.98</v>
      </c>
      <c r="E22" s="54">
        <v>80.527000000000001</v>
      </c>
      <c r="F22" s="54">
        <v>86.38</v>
      </c>
      <c r="G22" s="54">
        <v>2866.0210000000002</v>
      </c>
      <c r="H22" s="166"/>
      <c r="I22" s="103">
        <v>1543.73</v>
      </c>
      <c r="J22" s="103">
        <v>1064.3820000000001</v>
      </c>
      <c r="K22" s="103">
        <v>42.029000000000003</v>
      </c>
      <c r="L22" s="103">
        <v>44.314999999999998</v>
      </c>
      <c r="M22" s="103">
        <v>2304.1509999999998</v>
      </c>
      <c r="N22" s="170"/>
      <c r="P22" s="87"/>
      <c r="Q22" s="87"/>
      <c r="R22" s="87"/>
      <c r="S22" s="87"/>
      <c r="T22" s="87"/>
      <c r="U22" s="87"/>
      <c r="V22" s="87"/>
      <c r="W22" s="87"/>
      <c r="X22" s="87"/>
      <c r="AA22" s="123"/>
      <c r="AB22" s="123"/>
      <c r="AC22" s="123"/>
      <c r="AD22" s="123"/>
      <c r="AE22" s="123"/>
      <c r="AF22" s="123"/>
      <c r="AG22" s="123"/>
      <c r="AH22" s="123"/>
      <c r="AI22" s="123"/>
      <c r="AJ22" s="123"/>
      <c r="AK22" s="123"/>
    </row>
    <row r="23" spans="1:37" s="24" customFormat="1" ht="9" customHeight="1">
      <c r="A23" s="32"/>
      <c r="B23" s="40"/>
      <c r="C23" s="54"/>
      <c r="D23" s="54"/>
      <c r="E23" s="54"/>
      <c r="F23" s="54"/>
      <c r="G23" s="54"/>
      <c r="H23" s="166"/>
      <c r="I23" s="103"/>
      <c r="J23" s="103"/>
      <c r="K23" s="103"/>
      <c r="L23" s="103"/>
      <c r="M23" s="103"/>
      <c r="N23" s="170"/>
      <c r="P23" s="87"/>
      <c r="Q23" s="87"/>
      <c r="R23" s="87"/>
      <c r="S23" s="87"/>
      <c r="T23" s="87"/>
      <c r="U23" s="87"/>
      <c r="V23" s="87"/>
      <c r="W23" s="87"/>
      <c r="X23" s="87"/>
      <c r="AA23" s="123"/>
      <c r="AB23" s="123"/>
      <c r="AC23" s="123"/>
      <c r="AD23" s="123"/>
      <c r="AE23" s="123"/>
      <c r="AF23" s="123"/>
      <c r="AG23" s="123"/>
      <c r="AH23" s="123"/>
      <c r="AI23" s="123"/>
      <c r="AJ23" s="123"/>
      <c r="AK23" s="123"/>
    </row>
    <row r="24" spans="1:37" s="24" customFormat="1" ht="9" customHeight="1">
      <c r="A24" s="32"/>
      <c r="B24" s="40">
        <v>2005</v>
      </c>
      <c r="C24" s="54">
        <v>2900.4639999999999</v>
      </c>
      <c r="D24" s="54">
        <v>1427.886</v>
      </c>
      <c r="E24" s="54">
        <v>80.025000000000006</v>
      </c>
      <c r="F24" s="54">
        <v>88.998999999999995</v>
      </c>
      <c r="G24" s="54">
        <v>3070.6280000000002</v>
      </c>
      <c r="H24" s="166"/>
      <c r="I24" s="103">
        <v>1557.7070000000001</v>
      </c>
      <c r="J24" s="103">
        <v>1102.94</v>
      </c>
      <c r="K24" s="103">
        <v>42.389000000000003</v>
      </c>
      <c r="L24" s="103">
        <v>46.228999999999999</v>
      </c>
      <c r="M24" s="103">
        <v>2460.3150000000001</v>
      </c>
      <c r="N24" s="170"/>
      <c r="P24" s="87"/>
      <c r="Q24" s="87"/>
      <c r="R24" s="87"/>
      <c r="S24" s="87"/>
      <c r="T24" s="87"/>
      <c r="U24" s="87"/>
      <c r="V24" s="87"/>
      <c r="W24" s="87"/>
      <c r="X24" s="87"/>
      <c r="AA24" s="123"/>
      <c r="AB24" s="123"/>
      <c r="AC24" s="123"/>
      <c r="AD24" s="123"/>
      <c r="AE24" s="123"/>
      <c r="AF24" s="123"/>
      <c r="AG24" s="123"/>
      <c r="AH24" s="123"/>
      <c r="AI24" s="123"/>
      <c r="AJ24" s="123"/>
      <c r="AK24" s="123"/>
    </row>
    <row r="25" spans="1:37" s="24" customFormat="1" ht="9" customHeight="1">
      <c r="A25" s="32"/>
      <c r="B25" s="40">
        <v>2006</v>
      </c>
      <c r="C25" s="54">
        <v>3025.0340000000001</v>
      </c>
      <c r="D25" s="54">
        <v>1423.816</v>
      </c>
      <c r="E25" s="54">
        <v>82.295000000000002</v>
      </c>
      <c r="F25" s="54">
        <v>93.207999999999998</v>
      </c>
      <c r="G25" s="54">
        <v>3152.71</v>
      </c>
      <c r="H25" s="166"/>
      <c r="I25" s="103">
        <v>1612.992</v>
      </c>
      <c r="J25" s="103">
        <v>1108.942</v>
      </c>
      <c r="K25" s="103">
        <v>42.728000000000002</v>
      </c>
      <c r="L25" s="103">
        <v>47.834000000000003</v>
      </c>
      <c r="M25" s="103">
        <v>2485.1840000000002</v>
      </c>
      <c r="N25" s="170"/>
      <c r="P25" s="87"/>
      <c r="Q25" s="87"/>
      <c r="R25" s="87"/>
      <c r="S25" s="87"/>
      <c r="T25" s="87"/>
      <c r="U25" s="87"/>
      <c r="V25" s="87"/>
      <c r="W25" s="87"/>
      <c r="X25" s="87"/>
      <c r="AA25" s="123"/>
      <c r="AB25" s="123"/>
      <c r="AC25" s="123"/>
      <c r="AD25" s="123"/>
      <c r="AE25" s="123"/>
      <c r="AF25" s="123"/>
      <c r="AG25" s="123"/>
      <c r="AH25" s="123"/>
      <c r="AI25" s="123"/>
      <c r="AJ25" s="123"/>
      <c r="AK25" s="123"/>
    </row>
    <row r="26" spans="1:37" s="24" customFormat="1" ht="9" customHeight="1">
      <c r="A26" s="32"/>
      <c r="B26" s="40">
        <v>2007</v>
      </c>
      <c r="C26" s="54">
        <v>3085.0758700000001</v>
      </c>
      <c r="D26" s="54">
        <v>1469.7002</v>
      </c>
      <c r="E26" s="54">
        <v>84.505619999999993</v>
      </c>
      <c r="F26" s="54">
        <v>96.128880000000009</v>
      </c>
      <c r="G26" s="54">
        <v>3247.7200800000001</v>
      </c>
      <c r="H26" s="166"/>
      <c r="I26" s="103">
        <v>1635.03955</v>
      </c>
      <c r="J26" s="103">
        <v>1152.0033999999998</v>
      </c>
      <c r="K26" s="103">
        <v>42.873080000000002</v>
      </c>
      <c r="L26" s="103">
        <v>48.53387</v>
      </c>
      <c r="M26" s="103">
        <v>2564.1989100000001</v>
      </c>
      <c r="N26" s="170"/>
      <c r="P26" s="87"/>
      <c r="Q26" s="87"/>
      <c r="R26" s="87"/>
      <c r="S26" s="87"/>
      <c r="T26" s="87"/>
      <c r="U26" s="87"/>
      <c r="V26" s="87"/>
      <c r="W26" s="87"/>
      <c r="X26" s="87"/>
      <c r="AA26" s="123"/>
      <c r="AB26" s="123"/>
      <c r="AC26" s="123"/>
      <c r="AD26" s="123"/>
      <c r="AE26" s="123"/>
      <c r="AF26" s="123"/>
      <c r="AG26" s="123"/>
      <c r="AH26" s="123"/>
      <c r="AI26" s="123"/>
      <c r="AJ26" s="123"/>
      <c r="AK26" s="123"/>
    </row>
    <row r="27" spans="1:37" s="24" customFormat="1" ht="9" customHeight="1">
      <c r="A27" s="32"/>
      <c r="B27" s="40">
        <v>2008</v>
      </c>
      <c r="C27" s="54">
        <v>3156.51379</v>
      </c>
      <c r="D27" s="54">
        <v>1488.9592500000001</v>
      </c>
      <c r="E27" s="54">
        <v>85.247910000000005</v>
      </c>
      <c r="F27" s="54">
        <v>101.40611</v>
      </c>
      <c r="G27" s="54">
        <v>3277.3629799999999</v>
      </c>
      <c r="H27" s="166"/>
      <c r="I27" s="103">
        <v>1667.13626</v>
      </c>
      <c r="J27" s="103">
        <v>1160.67741</v>
      </c>
      <c r="K27" s="103">
        <v>43.127780000000001</v>
      </c>
      <c r="L27" s="103">
        <v>51.274980000000006</v>
      </c>
      <c r="M27" s="103">
        <v>2604.5932900000003</v>
      </c>
      <c r="N27" s="170"/>
      <c r="AA27" s="123"/>
      <c r="AB27" s="123"/>
      <c r="AC27" s="123"/>
      <c r="AD27" s="123"/>
      <c r="AE27" s="123"/>
      <c r="AF27" s="123"/>
      <c r="AG27" s="123"/>
      <c r="AH27" s="123"/>
      <c r="AI27" s="123"/>
      <c r="AJ27" s="123"/>
      <c r="AK27" s="123"/>
    </row>
    <row r="28" spans="1:37" s="24" customFormat="1" ht="9" customHeight="1">
      <c r="A28" s="32"/>
      <c r="B28" s="40">
        <v>2009</v>
      </c>
      <c r="C28" s="54">
        <v>3212.5082000000002</v>
      </c>
      <c r="D28" s="54">
        <v>1519.41147</v>
      </c>
      <c r="E28" s="54">
        <v>84.992940000000004</v>
      </c>
      <c r="F28" s="54">
        <v>106.32344999999999</v>
      </c>
      <c r="G28" s="54">
        <v>3357.85689</v>
      </c>
      <c r="H28" s="166"/>
      <c r="I28" s="103">
        <v>1704.9854800000001</v>
      </c>
      <c r="J28" s="103">
        <v>1162.39769</v>
      </c>
      <c r="K28" s="103">
        <v>43.242260000000002</v>
      </c>
      <c r="L28" s="103">
        <v>53.740480000000005</v>
      </c>
      <c r="M28" s="103">
        <v>2657.3603400000002</v>
      </c>
      <c r="N28" s="170"/>
      <c r="AA28" s="123"/>
      <c r="AB28" s="123"/>
      <c r="AC28" s="123"/>
      <c r="AD28" s="123"/>
      <c r="AE28" s="123"/>
      <c r="AF28" s="123"/>
      <c r="AG28" s="123"/>
      <c r="AH28" s="123"/>
      <c r="AI28" s="123"/>
      <c r="AJ28" s="123"/>
      <c r="AK28" s="123"/>
    </row>
    <row r="29" spans="1:37" s="24" customFormat="1" ht="9" customHeight="1">
      <c r="A29" s="32"/>
      <c r="C29" s="54"/>
      <c r="D29" s="54"/>
      <c r="E29" s="54"/>
      <c r="F29" s="54"/>
      <c r="G29" s="54"/>
      <c r="H29" s="166"/>
      <c r="I29" s="103"/>
      <c r="J29" s="103"/>
      <c r="K29" s="103"/>
      <c r="L29" s="103"/>
      <c r="M29" s="103"/>
      <c r="N29" s="170"/>
      <c r="AA29" s="123"/>
      <c r="AB29" s="123"/>
      <c r="AC29" s="123"/>
      <c r="AD29" s="123"/>
      <c r="AE29" s="123"/>
      <c r="AF29" s="123"/>
      <c r="AG29" s="123"/>
      <c r="AH29" s="123"/>
      <c r="AI29" s="123"/>
      <c r="AJ29" s="123"/>
      <c r="AK29" s="123"/>
    </row>
    <row r="30" spans="1:37" s="24" customFormat="1" ht="9" customHeight="1">
      <c r="A30" s="32"/>
      <c r="B30" s="40">
        <v>2010</v>
      </c>
      <c r="C30" s="54">
        <v>3333.4732000000004</v>
      </c>
      <c r="D30" s="54">
        <v>1550.89553</v>
      </c>
      <c r="E30" s="54">
        <v>87.777350000000013</v>
      </c>
      <c r="F30" s="54">
        <v>108.65819999999999</v>
      </c>
      <c r="G30" s="54">
        <v>3397.6942800000002</v>
      </c>
      <c r="H30" s="166"/>
      <c r="I30" s="103">
        <v>1744.7372800000001</v>
      </c>
      <c r="J30" s="103">
        <v>1174.5813799999999</v>
      </c>
      <c r="K30" s="103">
        <v>43.867319999999999</v>
      </c>
      <c r="L30" s="103">
        <v>54.965510000000002</v>
      </c>
      <c r="M30" s="103">
        <v>2701.9683499999996</v>
      </c>
      <c r="N30" s="170"/>
      <c r="AA30" s="123"/>
      <c r="AB30" s="123"/>
      <c r="AC30" s="123"/>
      <c r="AD30" s="123"/>
      <c r="AE30" s="123"/>
      <c r="AF30" s="123"/>
      <c r="AG30" s="123"/>
      <c r="AH30" s="123"/>
      <c r="AI30" s="123"/>
      <c r="AJ30" s="123"/>
      <c r="AK30" s="123"/>
    </row>
    <row r="31" spans="1:37" s="24" customFormat="1" ht="9" customHeight="1">
      <c r="A31" s="32"/>
      <c r="B31" s="40">
        <v>2011</v>
      </c>
      <c r="C31" s="54">
        <v>3416.0552600000001</v>
      </c>
      <c r="D31" s="54">
        <v>1566.8542500000001</v>
      </c>
      <c r="E31" s="54">
        <v>85.415980000000005</v>
      </c>
      <c r="F31" s="54">
        <v>111.33553999999999</v>
      </c>
      <c r="G31" s="54">
        <v>3463.13715</v>
      </c>
      <c r="H31" s="166"/>
      <c r="I31" s="103">
        <v>1803.9315799999999</v>
      </c>
      <c r="J31" s="103">
        <v>1201.9980700000001</v>
      </c>
      <c r="K31" s="103">
        <v>43.838900000000002</v>
      </c>
      <c r="L31" s="103">
        <v>56.545999999999999</v>
      </c>
      <c r="M31" s="103">
        <v>2786.02025</v>
      </c>
      <c r="N31" s="170"/>
      <c r="AA31" s="123"/>
      <c r="AB31" s="123"/>
      <c r="AC31" s="123"/>
      <c r="AD31" s="123"/>
      <c r="AE31" s="123"/>
      <c r="AF31" s="123"/>
      <c r="AG31" s="123"/>
      <c r="AH31" s="123"/>
      <c r="AI31" s="123"/>
      <c r="AJ31" s="123"/>
      <c r="AK31" s="123"/>
    </row>
    <row r="32" spans="1:37" s="24" customFormat="1" ht="9" customHeight="1">
      <c r="A32" s="32"/>
      <c r="B32" s="40">
        <v>2012</v>
      </c>
      <c r="C32" s="54">
        <v>3464.7811499999998</v>
      </c>
      <c r="D32" s="54">
        <v>1599.4169199999999</v>
      </c>
      <c r="E32" s="54">
        <v>80.877289999999988</v>
      </c>
      <c r="F32" s="54">
        <v>112.9922</v>
      </c>
      <c r="G32" s="54">
        <v>3490.0902699999997</v>
      </c>
      <c r="H32" s="166"/>
      <c r="I32" s="103">
        <v>1820.5468600000002</v>
      </c>
      <c r="J32" s="103">
        <v>1238.6253200000001</v>
      </c>
      <c r="K32" s="103">
        <v>41.492110000000004</v>
      </c>
      <c r="L32" s="103">
        <v>57.691650000000003</v>
      </c>
      <c r="M32" s="103">
        <v>2812.2797399999999</v>
      </c>
      <c r="N32" s="170"/>
      <c r="AA32" s="123"/>
      <c r="AB32" s="123"/>
      <c r="AC32" s="123"/>
      <c r="AD32" s="123"/>
      <c r="AE32" s="123"/>
      <c r="AF32" s="123"/>
      <c r="AG32" s="123"/>
      <c r="AH32" s="123"/>
      <c r="AI32" s="123"/>
      <c r="AJ32" s="123"/>
      <c r="AK32" s="123"/>
    </row>
    <row r="33" spans="1:15" s="24" customFormat="1" ht="3" customHeight="1">
      <c r="A33" s="32"/>
      <c r="B33" s="171"/>
      <c r="C33" s="33"/>
      <c r="D33" s="33"/>
      <c r="E33" s="33"/>
      <c r="F33" s="33"/>
      <c r="G33" s="33"/>
      <c r="H33" s="33"/>
      <c r="I33" s="33"/>
      <c r="J33" s="33"/>
      <c r="K33" s="33"/>
      <c r="L33" s="33"/>
      <c r="M33" s="33"/>
      <c r="N33" s="170"/>
    </row>
    <row r="34" spans="1:15" s="24" customFormat="1" ht="3" customHeight="1">
      <c r="A34" s="32"/>
      <c r="B34" s="40"/>
      <c r="C34" s="345"/>
      <c r="D34" s="345"/>
      <c r="E34" s="345"/>
      <c r="F34" s="345"/>
      <c r="G34" s="345"/>
      <c r="H34" s="345"/>
      <c r="I34" s="345"/>
      <c r="J34" s="345"/>
      <c r="K34" s="345"/>
      <c r="L34" s="345"/>
      <c r="M34" s="345"/>
      <c r="N34" s="170"/>
    </row>
    <row r="35" spans="1:15" s="24" customFormat="1" ht="9" customHeight="1">
      <c r="A35" s="32"/>
      <c r="B35" s="342" t="s">
        <v>133</v>
      </c>
      <c r="C35" s="345"/>
      <c r="D35" s="345"/>
      <c r="E35" s="345"/>
      <c r="F35" s="345"/>
      <c r="G35" s="345"/>
      <c r="H35" s="345"/>
      <c r="I35" s="345"/>
      <c r="J35" s="345"/>
      <c r="K35" s="345"/>
      <c r="L35" s="345"/>
      <c r="M35" s="345"/>
      <c r="N35" s="170"/>
    </row>
    <row r="36" spans="1:15" s="24" customFormat="1" ht="9" customHeight="1">
      <c r="A36" s="32"/>
      <c r="B36" s="345" t="s">
        <v>134</v>
      </c>
      <c r="C36" s="345"/>
      <c r="D36" s="345"/>
      <c r="E36" s="345"/>
      <c r="F36" s="345"/>
      <c r="G36" s="345"/>
      <c r="H36" s="345"/>
      <c r="I36" s="345"/>
      <c r="J36" s="345"/>
      <c r="K36" s="345"/>
      <c r="L36" s="345"/>
      <c r="M36" s="345"/>
      <c r="N36" s="170"/>
    </row>
    <row r="37" spans="1:15" s="24" customFormat="1" ht="9" customHeight="1">
      <c r="A37" s="32"/>
      <c r="B37" s="172" t="s">
        <v>85</v>
      </c>
      <c r="C37" s="345"/>
      <c r="D37" s="345"/>
      <c r="E37" s="345"/>
      <c r="F37" s="345"/>
      <c r="G37" s="345"/>
      <c r="H37" s="345"/>
      <c r="I37" s="345"/>
      <c r="J37" s="345"/>
      <c r="K37" s="345"/>
      <c r="L37" s="345"/>
      <c r="M37" s="345"/>
      <c r="N37" s="170"/>
    </row>
    <row r="38" spans="1:15" s="24" customFormat="1" ht="4.6500000000000004" customHeight="1">
      <c r="A38" s="45"/>
      <c r="B38" s="33"/>
      <c r="C38" s="33"/>
      <c r="D38" s="33"/>
      <c r="E38" s="33"/>
      <c r="F38" s="33"/>
      <c r="G38" s="33"/>
      <c r="H38" s="33"/>
      <c r="I38" s="33"/>
      <c r="J38" s="33"/>
      <c r="K38" s="33"/>
      <c r="L38" s="33"/>
      <c r="M38" s="33"/>
      <c r="N38" s="173"/>
    </row>
    <row r="39" spans="1:15" ht="13.2" hidden="1">
      <c r="O39" s="48" t="s">
        <v>5</v>
      </c>
    </row>
    <row r="40" spans="1:15" ht="13.2" hidden="1">
      <c r="C40" s="54"/>
      <c r="D40" s="54"/>
      <c r="E40" s="54"/>
      <c r="F40" s="54"/>
      <c r="G40" s="54"/>
      <c r="I40" s="54"/>
      <c r="J40" s="54"/>
      <c r="K40" s="54"/>
      <c r="L40" s="54"/>
      <c r="M40" s="54"/>
    </row>
    <row r="41" spans="1:15" ht="13.2" hidden="1">
      <c r="C41" s="54"/>
      <c r="D41" s="54"/>
      <c r="E41" s="54"/>
      <c r="F41" s="54"/>
      <c r="G41" s="54"/>
      <c r="I41" s="54"/>
      <c r="J41" s="54"/>
      <c r="K41" s="54"/>
      <c r="L41" s="54"/>
      <c r="M41" s="54"/>
    </row>
    <row r="42" spans="1:15" ht="13.2" hidden="1">
      <c r="C42" s="54"/>
      <c r="D42" s="54"/>
      <c r="E42" s="54"/>
      <c r="F42" s="54"/>
      <c r="G42" s="54"/>
      <c r="I42" s="54"/>
      <c r="J42" s="54"/>
      <c r="K42" s="54"/>
      <c r="L42" s="54"/>
      <c r="M42" s="54"/>
    </row>
  </sheetData>
  <sheetProtection sheet="1" objects="1" scenarios="1"/>
  <mergeCells count="3">
    <mergeCell ref="B8:B9"/>
    <mergeCell ref="C8:G8"/>
    <mergeCell ref="I8:M8"/>
  </mergeCells>
  <hyperlinks>
    <hyperlink ref="M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2.xml><?xml version="1.0" encoding="utf-8"?>
<worksheet xmlns="http://schemas.openxmlformats.org/spreadsheetml/2006/main" xmlns:r="http://schemas.openxmlformats.org/officeDocument/2006/relationships">
  <dimension ref="A1:W63"/>
  <sheetViews>
    <sheetView showGridLines="0" showRowColHeaders="0" zoomScale="140" zoomScaleNormal="140" workbookViewId="0">
      <pane xSplit="2" ySplit="9" topLeftCell="C10" activePane="bottomRight" state="frozen"/>
      <selection activeCell="G38" sqref="G38"/>
      <selection pane="topRight" activeCell="G38" sqref="G38"/>
      <selection pane="bottomLeft" activeCell="G38" sqref="G38"/>
      <selection pane="bottomRight"/>
    </sheetView>
  </sheetViews>
  <sheetFormatPr baseColWidth="10" defaultColWidth="0" defaultRowHeight="12.75" customHeight="1" zeroHeight="1"/>
  <cols>
    <col min="1" max="1" width="0.88671875" style="48" customWidth="1"/>
    <col min="2" max="2" width="12.44140625" style="48" customWidth="1"/>
    <col min="3" max="3" width="6" style="48" customWidth="1"/>
    <col min="4" max="4" width="8.44140625" style="48" customWidth="1"/>
    <col min="5" max="5" width="8.5546875" style="48" customWidth="1"/>
    <col min="6" max="6" width="7.33203125" style="48" customWidth="1"/>
    <col min="7" max="7" width="7" style="48" customWidth="1"/>
    <col min="8" max="8" width="1.44140625" style="48" customWidth="1"/>
    <col min="9" max="9" width="6.5546875" style="48" customWidth="1"/>
    <col min="10" max="11" width="0.88671875" style="48" customWidth="1"/>
    <col min="12" max="17" width="8" style="48" hidden="1" customWidth="1"/>
    <col min="18" max="16384" width="11.44140625" style="48" hidden="1"/>
  </cols>
  <sheetData>
    <row r="1" spans="1:23" s="24" customFormat="1" ht="4.6500000000000004" customHeight="1">
      <c r="A1" s="21"/>
      <c r="B1" s="22"/>
      <c r="C1" s="22"/>
      <c r="D1" s="22"/>
      <c r="E1" s="22"/>
      <c r="F1" s="22"/>
      <c r="G1" s="22"/>
      <c r="H1" s="22"/>
      <c r="I1" s="22"/>
      <c r="J1" s="23"/>
    </row>
    <row r="2" spans="1:23" s="24" customFormat="1" ht="11.1" customHeight="1">
      <c r="A2" s="32"/>
      <c r="B2" s="89" t="s">
        <v>135</v>
      </c>
      <c r="C2" s="345"/>
      <c r="D2" s="345"/>
      <c r="E2" s="345"/>
      <c r="F2" s="345"/>
      <c r="G2" s="345"/>
      <c r="H2" s="345"/>
      <c r="I2" s="331" t="s">
        <v>136</v>
      </c>
      <c r="J2" s="34"/>
      <c r="Q2" s="90"/>
    </row>
    <row r="3" spans="1:23" s="24" customFormat="1" ht="11.1" customHeight="1">
      <c r="A3" s="32"/>
      <c r="B3" s="89" t="s">
        <v>137</v>
      </c>
      <c r="C3" s="345"/>
      <c r="D3" s="345"/>
      <c r="E3" s="345"/>
      <c r="F3" s="345"/>
      <c r="G3" s="345"/>
      <c r="H3" s="345"/>
      <c r="I3" s="35"/>
      <c r="J3" s="34"/>
    </row>
    <row r="4" spans="1:23" s="24" customFormat="1" ht="11.1" customHeight="1">
      <c r="A4" s="32"/>
      <c r="B4" s="89" t="s">
        <v>66</v>
      </c>
      <c r="C4" s="345"/>
      <c r="D4" s="345"/>
      <c r="E4" s="345"/>
      <c r="F4" s="345"/>
      <c r="G4" s="345"/>
      <c r="H4" s="345"/>
      <c r="I4" s="345"/>
      <c r="J4" s="34"/>
    </row>
    <row r="5" spans="1:23" s="24" customFormat="1" ht="3" customHeight="1">
      <c r="A5" s="32"/>
      <c r="B5" s="162"/>
      <c r="C5" s="33"/>
      <c r="D5" s="33"/>
      <c r="E5" s="33"/>
      <c r="F5" s="33"/>
      <c r="G5" s="33"/>
      <c r="H5" s="33"/>
      <c r="I5" s="33"/>
      <c r="J5" s="34"/>
    </row>
    <row r="6" spans="1:23" s="24" customFormat="1" ht="3" customHeight="1">
      <c r="A6" s="32"/>
      <c r="B6" s="108"/>
      <c r="C6" s="36"/>
      <c r="D6" s="36"/>
      <c r="E6" s="345"/>
      <c r="F6" s="345"/>
      <c r="G6" s="345"/>
      <c r="H6" s="345"/>
      <c r="I6" s="345"/>
      <c r="J6" s="34"/>
    </row>
    <row r="7" spans="1:23" s="24" customFormat="1" ht="8.6999999999999993" customHeight="1">
      <c r="A7" s="32"/>
      <c r="B7" s="354" t="s">
        <v>6</v>
      </c>
      <c r="C7" s="375" t="s">
        <v>138</v>
      </c>
      <c r="D7" s="360"/>
      <c r="E7" s="357" t="s">
        <v>139</v>
      </c>
      <c r="F7" s="35" t="s">
        <v>140</v>
      </c>
      <c r="G7" s="357" t="s">
        <v>141</v>
      </c>
      <c r="H7" s="346"/>
      <c r="I7" s="357" t="s">
        <v>142</v>
      </c>
      <c r="J7" s="34"/>
    </row>
    <row r="8" spans="1:23" s="24" customFormat="1" ht="8.6999999999999993" customHeight="1">
      <c r="A8" s="32"/>
      <c r="B8" s="359"/>
      <c r="C8" s="35" t="s">
        <v>65</v>
      </c>
      <c r="D8" s="35" t="s">
        <v>61</v>
      </c>
      <c r="E8" s="357"/>
      <c r="F8" s="35"/>
      <c r="G8" s="357"/>
      <c r="H8" s="346"/>
      <c r="I8" s="357"/>
      <c r="J8" s="34"/>
    </row>
    <row r="9" spans="1:23" s="24" customFormat="1" ht="3" customHeight="1">
      <c r="A9" s="32"/>
      <c r="B9" s="33"/>
      <c r="C9" s="33"/>
      <c r="D9" s="33"/>
      <c r="E9" s="33"/>
      <c r="F9" s="33"/>
      <c r="G9" s="33"/>
      <c r="H9" s="33"/>
      <c r="I9" s="33"/>
      <c r="J9" s="34"/>
    </row>
    <row r="10" spans="1:23" s="24" customFormat="1" ht="3" customHeight="1">
      <c r="A10" s="32"/>
      <c r="B10" s="345"/>
      <c r="C10" s="345"/>
      <c r="D10" s="345"/>
      <c r="E10" s="345"/>
      <c r="F10" s="345"/>
      <c r="G10" s="345"/>
      <c r="H10" s="345"/>
      <c r="I10" s="345"/>
      <c r="J10" s="34"/>
    </row>
    <row r="11" spans="1:23" s="24" customFormat="1" ht="9" customHeight="1">
      <c r="A11" s="32"/>
      <c r="B11" s="108" t="s">
        <v>143</v>
      </c>
      <c r="C11" s="345"/>
      <c r="D11" s="345"/>
      <c r="E11" s="345"/>
      <c r="F11" s="345"/>
      <c r="G11" s="345"/>
      <c r="H11" s="345"/>
      <c r="I11" s="345"/>
      <c r="J11" s="34"/>
    </row>
    <row r="12" spans="1:23" s="24" customFormat="1" ht="9" customHeight="1">
      <c r="A12" s="32"/>
      <c r="B12" s="40">
        <v>1995</v>
      </c>
      <c r="C12" s="166">
        <v>7398598</v>
      </c>
      <c r="D12" s="166">
        <v>139049</v>
      </c>
      <c r="E12" s="166">
        <v>1241987</v>
      </c>
      <c r="F12" s="166">
        <v>49228</v>
      </c>
      <c r="G12" s="166">
        <v>1912</v>
      </c>
      <c r="H12" s="166"/>
      <c r="I12" s="166">
        <v>4055</v>
      </c>
      <c r="J12" s="34"/>
      <c r="R12" s="136"/>
      <c r="S12" s="136"/>
      <c r="T12" s="136"/>
      <c r="U12" s="136"/>
      <c r="V12" s="136"/>
      <c r="W12" s="136"/>
    </row>
    <row r="13" spans="1:23" s="24" customFormat="1" ht="9" customHeight="1">
      <c r="A13" s="32"/>
      <c r="B13" s="40">
        <v>1996</v>
      </c>
      <c r="C13" s="166">
        <v>7586422</v>
      </c>
      <c r="D13" s="166">
        <v>122925</v>
      </c>
      <c r="E13" s="166">
        <v>1235872</v>
      </c>
      <c r="F13" s="166">
        <v>49178</v>
      </c>
      <c r="G13" s="166">
        <v>1952</v>
      </c>
      <c r="H13" s="166"/>
      <c r="I13" s="166">
        <v>3906</v>
      </c>
      <c r="J13" s="34"/>
      <c r="R13" s="136"/>
      <c r="S13" s="136"/>
      <c r="T13" s="136"/>
      <c r="U13" s="136"/>
      <c r="V13" s="136"/>
      <c r="W13" s="136"/>
    </row>
    <row r="14" spans="1:23" s="24" customFormat="1" ht="9" customHeight="1">
      <c r="A14" s="32"/>
      <c r="B14" s="40">
        <v>1997</v>
      </c>
      <c r="C14" s="166">
        <v>7848105</v>
      </c>
      <c r="D14" s="166">
        <v>120528</v>
      </c>
      <c r="E14" s="166">
        <v>1328935</v>
      </c>
      <c r="F14" s="166">
        <v>53681</v>
      </c>
      <c r="G14" s="166">
        <v>1898</v>
      </c>
      <c r="H14" s="166"/>
      <c r="I14" s="166">
        <v>4349</v>
      </c>
      <c r="J14" s="34"/>
      <c r="R14" s="136"/>
      <c r="S14" s="136"/>
      <c r="T14" s="136"/>
      <c r="U14" s="136"/>
      <c r="V14" s="136"/>
      <c r="W14" s="136"/>
    </row>
    <row r="15" spans="1:23" s="24" customFormat="1" ht="9" customHeight="1">
      <c r="A15" s="32"/>
      <c r="B15" s="40">
        <v>1998</v>
      </c>
      <c r="C15" s="166">
        <v>8315711</v>
      </c>
      <c r="D15" s="166">
        <v>127744</v>
      </c>
      <c r="E15" s="166">
        <v>1461153</v>
      </c>
      <c r="F15" s="166">
        <v>55297</v>
      </c>
      <c r="G15" s="166">
        <v>2299</v>
      </c>
      <c r="H15" s="166"/>
      <c r="I15" s="166">
        <v>4170</v>
      </c>
      <c r="J15" s="34"/>
      <c r="R15" s="136"/>
      <c r="S15" s="136"/>
      <c r="T15" s="136"/>
      <c r="U15" s="136"/>
      <c r="V15" s="136"/>
      <c r="W15" s="136"/>
    </row>
    <row r="16" spans="1:23" s="24" customFormat="1" ht="9" customHeight="1">
      <c r="A16" s="32"/>
      <c r="B16" s="40">
        <v>1999</v>
      </c>
      <c r="C16" s="166">
        <v>8877314</v>
      </c>
      <c r="D16" s="166">
        <v>130998</v>
      </c>
      <c r="E16" s="166">
        <v>1634793</v>
      </c>
      <c r="F16" s="166">
        <v>55323</v>
      </c>
      <c r="G16" s="166">
        <v>1948</v>
      </c>
      <c r="H16" s="166"/>
      <c r="I16" s="166">
        <v>4170</v>
      </c>
      <c r="J16" s="34"/>
      <c r="R16" s="136"/>
      <c r="S16" s="136"/>
      <c r="T16" s="136"/>
      <c r="U16" s="136"/>
      <c r="V16" s="136"/>
      <c r="W16" s="136"/>
    </row>
    <row r="17" spans="1:23" s="24" customFormat="1" ht="9" customHeight="1">
      <c r="A17" s="32"/>
      <c r="B17" s="40"/>
      <c r="C17" s="166"/>
      <c r="D17" s="166"/>
      <c r="E17" s="166"/>
      <c r="F17" s="166"/>
      <c r="G17" s="166"/>
      <c r="H17" s="166"/>
      <c r="I17" s="166"/>
      <c r="J17" s="34"/>
      <c r="R17" s="136"/>
      <c r="S17" s="136"/>
      <c r="T17" s="136"/>
      <c r="U17" s="136"/>
      <c r="V17" s="136"/>
      <c r="W17" s="136"/>
    </row>
    <row r="18" spans="1:23" s="24" customFormat="1" ht="9" customHeight="1">
      <c r="A18" s="32"/>
      <c r="B18" s="40">
        <v>2000</v>
      </c>
      <c r="C18" s="166">
        <v>9311444</v>
      </c>
      <c r="D18" s="166">
        <v>131177</v>
      </c>
      <c r="E18" s="166">
        <v>1787942</v>
      </c>
      <c r="F18" s="166">
        <v>58935</v>
      </c>
      <c r="G18" s="166">
        <v>2340</v>
      </c>
      <c r="H18" s="166"/>
      <c r="I18" s="166">
        <v>4176</v>
      </c>
      <c r="J18" s="34"/>
      <c r="L18" s="87"/>
      <c r="M18" s="87"/>
      <c r="N18" s="87"/>
      <c r="O18" s="87"/>
      <c r="P18" s="87"/>
      <c r="Q18" s="87"/>
      <c r="R18" s="136"/>
      <c r="S18" s="136"/>
      <c r="T18" s="136"/>
      <c r="U18" s="136"/>
      <c r="V18" s="136"/>
      <c r="W18" s="136"/>
    </row>
    <row r="19" spans="1:23" s="24" customFormat="1" ht="9" customHeight="1">
      <c r="A19" s="32"/>
      <c r="B19" s="40">
        <v>2001</v>
      </c>
      <c r="C19" s="166">
        <v>9472293</v>
      </c>
      <c r="D19" s="166">
        <v>139873</v>
      </c>
      <c r="E19" s="166">
        <v>1892143</v>
      </c>
      <c r="F19" s="166">
        <v>59069</v>
      </c>
      <c r="G19" s="166">
        <v>2148</v>
      </c>
      <c r="H19" s="166"/>
      <c r="I19" s="166">
        <v>4323</v>
      </c>
      <c r="J19" s="34"/>
      <c r="L19" s="87"/>
      <c r="M19" s="87"/>
      <c r="N19" s="87"/>
      <c r="O19" s="87"/>
      <c r="P19" s="87"/>
      <c r="Q19" s="87"/>
      <c r="R19" s="136"/>
      <c r="S19" s="136"/>
      <c r="T19" s="136"/>
      <c r="U19" s="136"/>
      <c r="V19" s="136"/>
      <c r="W19" s="136"/>
    </row>
    <row r="20" spans="1:23" s="24" customFormat="1" ht="9" customHeight="1">
      <c r="A20" s="32"/>
      <c r="B20" s="40">
        <v>2002</v>
      </c>
      <c r="C20" s="166">
        <v>9658282</v>
      </c>
      <c r="D20" s="166">
        <v>146468</v>
      </c>
      <c r="E20" s="166">
        <v>1900608</v>
      </c>
      <c r="F20" s="166">
        <v>58890</v>
      </c>
      <c r="G20" s="166">
        <v>2482</v>
      </c>
      <c r="H20" s="166"/>
      <c r="I20" s="166">
        <v>4170</v>
      </c>
      <c r="J20" s="34"/>
      <c r="L20" s="87"/>
      <c r="M20" s="87"/>
      <c r="N20" s="87"/>
      <c r="O20" s="87"/>
      <c r="P20" s="87"/>
      <c r="Q20" s="87"/>
      <c r="R20" s="136"/>
      <c r="S20" s="136"/>
      <c r="T20" s="136"/>
      <c r="U20" s="136"/>
      <c r="V20" s="136"/>
      <c r="W20" s="136"/>
    </row>
    <row r="21" spans="1:23" s="24" customFormat="1" ht="9" customHeight="1">
      <c r="A21" s="32"/>
      <c r="B21" s="40">
        <v>2003</v>
      </c>
      <c r="C21" s="166">
        <v>9784355</v>
      </c>
      <c r="D21" s="166">
        <v>151842</v>
      </c>
      <c r="E21" s="166">
        <v>1872532</v>
      </c>
      <c r="F21" s="166">
        <v>57045</v>
      </c>
      <c r="G21" s="166">
        <v>2305</v>
      </c>
      <c r="H21" s="166"/>
      <c r="I21" s="166">
        <v>4469</v>
      </c>
      <c r="J21" s="34"/>
      <c r="L21" s="87"/>
      <c r="M21" s="87"/>
      <c r="N21" s="87"/>
      <c r="O21" s="87"/>
      <c r="P21" s="87"/>
      <c r="Q21" s="87"/>
      <c r="R21" s="136"/>
      <c r="S21" s="136"/>
      <c r="T21" s="136"/>
      <c r="U21" s="136"/>
      <c r="V21" s="136"/>
      <c r="W21" s="136"/>
    </row>
    <row r="22" spans="1:23" s="24" customFormat="1" ht="9" customHeight="1">
      <c r="A22" s="32"/>
      <c r="B22" s="40">
        <v>2004</v>
      </c>
      <c r="C22" s="166">
        <v>9864300</v>
      </c>
      <c r="D22" s="166">
        <v>160960</v>
      </c>
      <c r="E22" s="166">
        <v>2001627</v>
      </c>
      <c r="F22" s="166">
        <v>56917</v>
      </c>
      <c r="G22" s="166">
        <v>2312</v>
      </c>
      <c r="H22" s="166"/>
      <c r="I22" s="166">
        <v>4545</v>
      </c>
      <c r="J22" s="34"/>
      <c r="L22" s="87"/>
      <c r="M22" s="87"/>
      <c r="N22" s="87"/>
      <c r="O22" s="87"/>
      <c r="P22" s="87"/>
      <c r="Q22" s="87"/>
      <c r="R22" s="136"/>
      <c r="S22" s="136"/>
      <c r="T22" s="136"/>
      <c r="U22" s="136"/>
      <c r="V22" s="136"/>
      <c r="W22" s="136"/>
    </row>
    <row r="23" spans="1:23" s="24" customFormat="1" ht="9" customHeight="1">
      <c r="A23" s="32"/>
      <c r="B23" s="40"/>
      <c r="C23" s="166"/>
      <c r="D23" s="166"/>
      <c r="E23" s="166"/>
      <c r="F23" s="166"/>
      <c r="G23" s="166"/>
      <c r="H23" s="166"/>
      <c r="I23" s="166"/>
      <c r="J23" s="34"/>
      <c r="L23" s="87"/>
      <c r="M23" s="87"/>
      <c r="N23" s="87"/>
      <c r="O23" s="87"/>
      <c r="P23" s="87"/>
      <c r="Q23" s="87"/>
      <c r="R23" s="136"/>
      <c r="S23" s="136"/>
      <c r="T23" s="136"/>
      <c r="U23" s="136"/>
      <c r="V23" s="136"/>
      <c r="W23" s="136"/>
    </row>
    <row r="24" spans="1:23" s="24" customFormat="1" ht="9" customHeight="1">
      <c r="A24" s="32"/>
      <c r="B24" s="40">
        <v>2005</v>
      </c>
      <c r="C24" s="166">
        <v>9868301</v>
      </c>
      <c r="D24" s="166">
        <v>164247</v>
      </c>
      <c r="E24" s="166">
        <v>2024723</v>
      </c>
      <c r="F24" s="166">
        <v>50631</v>
      </c>
      <c r="G24" s="166">
        <v>1964</v>
      </c>
      <c r="H24" s="166"/>
      <c r="I24" s="166">
        <v>4234</v>
      </c>
      <c r="J24" s="34"/>
      <c r="L24" s="87"/>
      <c r="M24" s="87"/>
      <c r="N24" s="87"/>
      <c r="O24" s="87"/>
      <c r="P24" s="87"/>
      <c r="Q24" s="87"/>
      <c r="R24" s="136"/>
      <c r="S24" s="136"/>
      <c r="T24" s="136"/>
      <c r="U24" s="136"/>
      <c r="V24" s="136"/>
      <c r="W24" s="136"/>
    </row>
    <row r="25" spans="1:23" s="24" customFormat="1" ht="9" customHeight="1">
      <c r="A25" s="32"/>
      <c r="B25" s="40">
        <v>2006</v>
      </c>
      <c r="C25" s="166">
        <v>10088551</v>
      </c>
      <c r="D25" s="166">
        <v>163958</v>
      </c>
      <c r="E25" s="166">
        <v>2290062</v>
      </c>
      <c r="F25" s="166">
        <v>55970</v>
      </c>
      <c r="G25" s="166">
        <v>2152</v>
      </c>
      <c r="H25" s="166"/>
      <c r="I25" s="166">
        <v>4312</v>
      </c>
      <c r="J25" s="34"/>
      <c r="L25" s="87"/>
      <c r="M25" s="87"/>
      <c r="N25" s="87"/>
      <c r="O25" s="87"/>
      <c r="P25" s="87"/>
      <c r="Q25" s="87"/>
      <c r="R25" s="136"/>
      <c r="S25" s="136"/>
      <c r="T25" s="136"/>
      <c r="U25" s="136"/>
      <c r="V25" s="136"/>
      <c r="W25" s="136"/>
    </row>
    <row r="26" spans="1:23" s="24" customFormat="1" ht="9" customHeight="1">
      <c r="A26" s="32"/>
      <c r="B26" s="40">
        <v>2007</v>
      </c>
      <c r="C26" s="166">
        <v>10345981.529999999</v>
      </c>
      <c r="D26" s="166">
        <v>167423.14000000001</v>
      </c>
      <c r="E26" s="166">
        <v>2290832.5699999998</v>
      </c>
      <c r="F26" s="166">
        <v>55459.34</v>
      </c>
      <c r="G26" s="166">
        <v>2046.77</v>
      </c>
      <c r="H26" s="166"/>
      <c r="I26" s="166">
        <v>4518.72</v>
      </c>
      <c r="J26" s="34"/>
      <c r="L26" s="87"/>
      <c r="M26" s="87"/>
      <c r="N26" s="87"/>
      <c r="O26" s="87"/>
      <c r="P26" s="87"/>
      <c r="Q26" s="87"/>
      <c r="R26" s="136"/>
      <c r="S26" s="136"/>
      <c r="T26" s="136"/>
      <c r="U26" s="136"/>
      <c r="V26" s="136"/>
      <c r="W26" s="136"/>
    </row>
    <row r="27" spans="1:23" s="24" customFormat="1" ht="9" customHeight="1">
      <c r="A27" s="32"/>
      <c r="B27" s="40">
        <v>2008</v>
      </c>
      <c r="C27" s="166">
        <v>10589480.77</v>
      </c>
      <c r="D27" s="166">
        <v>165196.47</v>
      </c>
      <c r="E27" s="166">
        <v>2337215.06</v>
      </c>
      <c r="F27" s="166">
        <v>59682.17</v>
      </c>
      <c r="G27" s="166">
        <v>2192.48</v>
      </c>
      <c r="H27" s="166"/>
      <c r="I27" s="166">
        <v>4509.09</v>
      </c>
      <c r="J27" s="34"/>
      <c r="R27" s="136"/>
      <c r="S27" s="136"/>
      <c r="T27" s="136"/>
      <c r="U27" s="136"/>
      <c r="V27" s="136"/>
      <c r="W27" s="136"/>
    </row>
    <row r="28" spans="1:23" s="24" customFormat="1" ht="9" customHeight="1">
      <c r="A28" s="32"/>
      <c r="B28" s="40">
        <v>2009</v>
      </c>
      <c r="C28" s="166">
        <v>10549038.300000001</v>
      </c>
      <c r="D28" s="166">
        <v>164755.9</v>
      </c>
      <c r="E28" s="166">
        <v>2360301.13</v>
      </c>
      <c r="F28" s="166">
        <v>56071.02</v>
      </c>
      <c r="G28" s="166">
        <v>2217.9499999999998</v>
      </c>
      <c r="H28" s="166"/>
      <c r="I28" s="166">
        <v>4754.18</v>
      </c>
      <c r="J28" s="34"/>
      <c r="R28" s="136"/>
      <c r="S28" s="136"/>
      <c r="T28" s="136"/>
      <c r="U28" s="136"/>
      <c r="V28" s="136"/>
      <c r="W28" s="136"/>
    </row>
    <row r="29" spans="1:23" s="24" customFormat="1" ht="9" customHeight="1">
      <c r="A29" s="32"/>
      <c r="C29" s="166"/>
      <c r="D29" s="166"/>
      <c r="E29" s="166"/>
      <c r="F29" s="166"/>
      <c r="G29" s="166"/>
      <c r="H29" s="166"/>
      <c r="I29" s="166"/>
      <c r="J29" s="34"/>
      <c r="R29" s="136"/>
      <c r="S29" s="136"/>
      <c r="T29" s="136"/>
      <c r="U29" s="136"/>
      <c r="V29" s="136"/>
      <c r="W29" s="136"/>
    </row>
    <row r="30" spans="1:23" s="24" customFormat="1" ht="9" customHeight="1">
      <c r="A30" s="32"/>
      <c r="B30" s="40">
        <v>2010</v>
      </c>
      <c r="C30" s="166">
        <v>10676691.1</v>
      </c>
      <c r="D30" s="166">
        <v>161795.75</v>
      </c>
      <c r="E30" s="166">
        <v>2381375.42</v>
      </c>
      <c r="F30" s="166">
        <v>55684.12</v>
      </c>
      <c r="G30" s="166">
        <v>2016.14</v>
      </c>
      <c r="H30" s="166"/>
      <c r="I30" s="166">
        <v>4683.25</v>
      </c>
      <c r="J30" s="34"/>
      <c r="L30" s="166"/>
      <c r="M30" s="166"/>
      <c r="N30" s="166"/>
      <c r="O30" s="166"/>
      <c r="P30" s="166"/>
      <c r="Q30" s="166"/>
      <c r="R30" s="136"/>
      <c r="S30" s="136"/>
      <c r="T30" s="136"/>
      <c r="U30" s="136"/>
      <c r="V30" s="136"/>
      <c r="W30" s="136"/>
    </row>
    <row r="31" spans="1:23" s="24" customFormat="1" ht="9" customHeight="1">
      <c r="A31" s="32"/>
      <c r="B31" s="40">
        <v>2011</v>
      </c>
      <c r="C31" s="166">
        <v>10724288</v>
      </c>
      <c r="D31" s="166">
        <v>161712</v>
      </c>
      <c r="E31" s="166">
        <v>2458732</v>
      </c>
      <c r="F31" s="166">
        <v>57783</v>
      </c>
      <c r="G31" s="166">
        <v>1966</v>
      </c>
      <c r="H31" s="166"/>
      <c r="I31" s="166">
        <v>4696</v>
      </c>
      <c r="J31" s="34"/>
      <c r="L31" s="166"/>
      <c r="M31" s="166"/>
      <c r="N31" s="166"/>
      <c r="O31" s="166"/>
      <c r="P31" s="166"/>
      <c r="Q31" s="166"/>
      <c r="R31" s="136"/>
      <c r="S31" s="136"/>
      <c r="T31" s="136"/>
      <c r="U31" s="136"/>
      <c r="V31" s="136"/>
      <c r="W31" s="136"/>
    </row>
    <row r="32" spans="1:23" s="24" customFormat="1" ht="9" customHeight="1">
      <c r="A32" s="32"/>
      <c r="B32" s="40">
        <v>2012</v>
      </c>
      <c r="C32" s="166">
        <v>10880869.880000001</v>
      </c>
      <c r="D32" s="166">
        <v>155636.04999999999</v>
      </c>
      <c r="E32" s="166">
        <v>2318260.73</v>
      </c>
      <c r="F32" s="166">
        <v>58601.72</v>
      </c>
      <c r="G32" s="166">
        <v>1867.89</v>
      </c>
      <c r="I32" s="166">
        <v>5042.18</v>
      </c>
      <c r="J32" s="34"/>
      <c r="L32" s="166"/>
      <c r="M32" s="166"/>
      <c r="N32" s="166"/>
      <c r="O32" s="166"/>
      <c r="P32" s="166"/>
      <c r="Q32" s="166"/>
      <c r="R32" s="136"/>
      <c r="S32" s="136"/>
      <c r="T32" s="136"/>
      <c r="U32" s="136"/>
      <c r="V32" s="136"/>
      <c r="W32" s="136"/>
    </row>
    <row r="33" spans="1:23" s="24" customFormat="1" ht="9" customHeight="1">
      <c r="A33" s="32"/>
      <c r="B33" s="40"/>
      <c r="C33" s="166"/>
      <c r="D33" s="166"/>
      <c r="E33" s="166"/>
      <c r="F33" s="166"/>
      <c r="G33" s="166"/>
      <c r="H33" s="166"/>
      <c r="I33" s="166"/>
      <c r="J33" s="34"/>
      <c r="R33" s="136"/>
      <c r="S33" s="136"/>
      <c r="T33" s="136"/>
      <c r="U33" s="136"/>
      <c r="V33" s="136"/>
      <c r="W33" s="136"/>
    </row>
    <row r="34" spans="1:23" s="24" customFormat="1" ht="9" customHeight="1">
      <c r="A34" s="32"/>
      <c r="B34" s="108" t="s">
        <v>144</v>
      </c>
      <c r="C34" s="345"/>
      <c r="D34" s="345"/>
      <c r="E34" s="345"/>
      <c r="F34" s="345"/>
      <c r="G34" s="345"/>
      <c r="H34" s="345"/>
      <c r="I34" s="345"/>
      <c r="J34" s="34"/>
    </row>
    <row r="35" spans="1:23" s="24" customFormat="1" ht="9" customHeight="1">
      <c r="A35" s="32"/>
      <c r="B35" s="40">
        <v>1995</v>
      </c>
      <c r="C35" s="166">
        <v>10894596</v>
      </c>
      <c r="D35" s="166">
        <v>183184</v>
      </c>
      <c r="E35" s="166">
        <v>5803474</v>
      </c>
      <c r="F35" s="166">
        <v>362287</v>
      </c>
      <c r="G35" s="166">
        <v>20515</v>
      </c>
      <c r="H35" s="166"/>
      <c r="I35" s="166">
        <v>6671</v>
      </c>
      <c r="J35" s="34"/>
      <c r="L35" s="87"/>
      <c r="M35" s="87"/>
      <c r="N35" s="87"/>
      <c r="O35" s="87"/>
      <c r="P35" s="87"/>
      <c r="Q35" s="87"/>
      <c r="R35" s="136"/>
      <c r="S35" s="136"/>
      <c r="T35" s="136"/>
      <c r="U35" s="136"/>
      <c r="V35" s="136"/>
      <c r="W35" s="136"/>
    </row>
    <row r="36" spans="1:23" s="24" customFormat="1" ht="9" customHeight="1">
      <c r="A36" s="32"/>
      <c r="B36" s="40">
        <v>1996</v>
      </c>
      <c r="C36" s="166">
        <v>17754222</v>
      </c>
      <c r="D36" s="166">
        <v>275935</v>
      </c>
      <c r="E36" s="166">
        <v>9343749</v>
      </c>
      <c r="F36" s="166">
        <v>691934</v>
      </c>
      <c r="G36" s="166">
        <v>37608</v>
      </c>
      <c r="H36" s="166"/>
      <c r="I36" s="166">
        <v>9527</v>
      </c>
      <c r="J36" s="34"/>
      <c r="L36" s="87"/>
      <c r="M36" s="87"/>
      <c r="N36" s="87"/>
      <c r="O36" s="87"/>
      <c r="P36" s="87"/>
      <c r="Q36" s="87"/>
      <c r="R36" s="136"/>
      <c r="S36" s="136"/>
      <c r="T36" s="136"/>
      <c r="U36" s="136"/>
      <c r="V36" s="136"/>
      <c r="W36" s="136"/>
    </row>
    <row r="37" spans="1:23" s="24" customFormat="1" ht="9" customHeight="1">
      <c r="A37" s="32"/>
      <c r="B37" s="40">
        <v>1997</v>
      </c>
      <c r="C37" s="166">
        <v>20372539</v>
      </c>
      <c r="D37" s="166">
        <v>320542</v>
      </c>
      <c r="E37" s="166">
        <v>10502510</v>
      </c>
      <c r="F37" s="166">
        <v>908550</v>
      </c>
      <c r="G37" s="166">
        <v>40987</v>
      </c>
      <c r="H37" s="166"/>
      <c r="I37" s="166">
        <v>16117</v>
      </c>
      <c r="J37" s="34"/>
      <c r="L37" s="87"/>
      <c r="M37" s="87"/>
      <c r="N37" s="87"/>
      <c r="O37" s="87"/>
      <c r="P37" s="87"/>
      <c r="Q37" s="87"/>
      <c r="R37" s="136"/>
      <c r="S37" s="136"/>
      <c r="T37" s="136"/>
      <c r="U37" s="136"/>
      <c r="V37" s="136"/>
      <c r="W37" s="136"/>
    </row>
    <row r="38" spans="1:23" s="24" customFormat="1" ht="9" customHeight="1">
      <c r="A38" s="32"/>
      <c r="B38" s="40">
        <v>1998</v>
      </c>
      <c r="C38" s="166">
        <v>23796755</v>
      </c>
      <c r="D38" s="166">
        <v>398814</v>
      </c>
      <c r="E38" s="166">
        <v>10502683</v>
      </c>
      <c r="F38" s="166">
        <v>879685</v>
      </c>
      <c r="G38" s="166">
        <v>58641</v>
      </c>
      <c r="H38" s="166"/>
      <c r="I38" s="166">
        <v>24605</v>
      </c>
      <c r="J38" s="34"/>
      <c r="L38" s="87"/>
      <c r="M38" s="87"/>
      <c r="N38" s="87"/>
      <c r="O38" s="87"/>
      <c r="P38" s="87"/>
      <c r="Q38" s="87"/>
      <c r="R38" s="136"/>
      <c r="S38" s="136"/>
      <c r="T38" s="136"/>
      <c r="U38" s="136"/>
      <c r="V38" s="136"/>
      <c r="W38" s="136"/>
    </row>
    <row r="39" spans="1:23" s="24" customFormat="1" ht="9" customHeight="1">
      <c r="A39" s="32"/>
      <c r="B39" s="40">
        <v>1999</v>
      </c>
      <c r="C39" s="166">
        <v>26404552</v>
      </c>
      <c r="D39" s="166">
        <v>436745</v>
      </c>
      <c r="E39" s="166">
        <v>10835192</v>
      </c>
      <c r="F39" s="166">
        <v>910607</v>
      </c>
      <c r="G39" s="166">
        <v>55955</v>
      </c>
      <c r="H39" s="166"/>
      <c r="I39" s="166">
        <v>22951</v>
      </c>
      <c r="J39" s="34"/>
      <c r="L39" s="87"/>
      <c r="M39" s="87"/>
      <c r="N39" s="87"/>
      <c r="O39" s="87"/>
      <c r="P39" s="87"/>
      <c r="Q39" s="87"/>
      <c r="R39" s="136"/>
      <c r="S39" s="136"/>
      <c r="T39" s="136"/>
      <c r="U39" s="136"/>
      <c r="V39" s="136"/>
      <c r="W39" s="136"/>
    </row>
    <row r="40" spans="1:23" s="24" customFormat="1" ht="9" customHeight="1">
      <c r="A40" s="32"/>
      <c r="B40" s="40"/>
      <c r="C40" s="166"/>
      <c r="D40" s="166"/>
      <c r="E40" s="166"/>
      <c r="F40" s="166"/>
      <c r="G40" s="166"/>
      <c r="H40" s="166"/>
      <c r="I40" s="166"/>
      <c r="J40" s="34"/>
      <c r="L40" s="87"/>
      <c r="M40" s="87"/>
      <c r="N40" s="87"/>
      <c r="O40" s="87"/>
      <c r="P40" s="87"/>
      <c r="Q40" s="87"/>
      <c r="R40" s="136"/>
      <c r="S40" s="136"/>
      <c r="T40" s="136"/>
      <c r="U40" s="136"/>
      <c r="V40" s="136"/>
      <c r="W40" s="136"/>
    </row>
    <row r="41" spans="1:23" s="24" customFormat="1" ht="9" customHeight="1">
      <c r="A41" s="32"/>
      <c r="B41" s="40">
        <v>2000</v>
      </c>
      <c r="C41" s="166">
        <v>29725151</v>
      </c>
      <c r="D41" s="166">
        <v>439205</v>
      </c>
      <c r="E41" s="166">
        <v>13036939</v>
      </c>
      <c r="F41" s="166">
        <v>996025</v>
      </c>
      <c r="G41" s="166">
        <v>80398</v>
      </c>
      <c r="H41" s="166"/>
      <c r="I41" s="166">
        <v>23161</v>
      </c>
      <c r="J41" s="34"/>
      <c r="L41" s="87"/>
      <c r="M41" s="87"/>
      <c r="N41" s="87"/>
      <c r="O41" s="87"/>
      <c r="P41" s="87"/>
      <c r="Q41" s="87"/>
      <c r="R41" s="136"/>
      <c r="S41" s="136"/>
      <c r="T41" s="136"/>
      <c r="U41" s="136"/>
      <c r="V41" s="136"/>
      <c r="W41" s="136"/>
    </row>
    <row r="42" spans="1:23" s="24" customFormat="1" ht="9" customHeight="1">
      <c r="A42" s="32"/>
      <c r="B42" s="40">
        <v>2001</v>
      </c>
      <c r="C42" s="166">
        <v>30355737</v>
      </c>
      <c r="D42" s="166">
        <v>515188</v>
      </c>
      <c r="E42" s="166">
        <v>14904589</v>
      </c>
      <c r="F42" s="166">
        <v>1006736</v>
      </c>
      <c r="G42" s="166">
        <v>90347</v>
      </c>
      <c r="H42" s="166"/>
      <c r="I42" s="166">
        <v>24554</v>
      </c>
      <c r="J42" s="34"/>
      <c r="L42" s="87"/>
      <c r="M42" s="87"/>
      <c r="N42" s="87"/>
      <c r="O42" s="87"/>
      <c r="P42" s="87"/>
      <c r="Q42" s="87"/>
      <c r="R42" s="136"/>
      <c r="S42" s="136"/>
      <c r="T42" s="136"/>
      <c r="U42" s="136"/>
      <c r="V42" s="136"/>
      <c r="W42" s="136"/>
    </row>
    <row r="43" spans="1:23" s="24" customFormat="1" ht="9" customHeight="1">
      <c r="A43" s="32"/>
      <c r="B43" s="40">
        <v>2002</v>
      </c>
      <c r="C43" s="54">
        <v>30418103</v>
      </c>
      <c r="D43" s="54">
        <v>541994</v>
      </c>
      <c r="E43" s="54">
        <v>14272439</v>
      </c>
      <c r="F43" s="54">
        <v>1032916</v>
      </c>
      <c r="G43" s="54">
        <v>120446</v>
      </c>
      <c r="H43" s="54"/>
      <c r="I43" s="54">
        <v>22598</v>
      </c>
      <c r="J43" s="34"/>
      <c r="L43" s="87"/>
      <c r="M43" s="87"/>
      <c r="N43" s="87"/>
      <c r="O43" s="87"/>
      <c r="P43" s="87"/>
      <c r="Q43" s="87"/>
      <c r="R43" s="136"/>
      <c r="S43" s="136"/>
      <c r="T43" s="136"/>
      <c r="U43" s="136"/>
      <c r="V43" s="136"/>
      <c r="W43" s="136"/>
    </row>
    <row r="44" spans="1:23" s="24" customFormat="1" ht="9" customHeight="1">
      <c r="A44" s="32"/>
      <c r="B44" s="40">
        <v>2003</v>
      </c>
      <c r="C44" s="54">
        <v>31531371</v>
      </c>
      <c r="D44" s="54">
        <v>584043</v>
      </c>
      <c r="E44" s="54">
        <v>16502456</v>
      </c>
      <c r="F44" s="54">
        <v>1208825</v>
      </c>
      <c r="G44" s="54">
        <v>112422</v>
      </c>
      <c r="H44" s="54"/>
      <c r="I44" s="54">
        <v>23808</v>
      </c>
      <c r="J44" s="34"/>
      <c r="L44" s="87"/>
      <c r="M44" s="87"/>
      <c r="N44" s="87"/>
      <c r="O44" s="87"/>
      <c r="P44" s="87"/>
      <c r="Q44" s="87"/>
      <c r="R44" s="136"/>
      <c r="S44" s="136"/>
      <c r="T44" s="136"/>
      <c r="U44" s="136"/>
      <c r="V44" s="136"/>
      <c r="W44" s="136"/>
    </row>
    <row r="45" spans="1:23" s="24" customFormat="1" ht="9" customHeight="1">
      <c r="A45" s="32"/>
      <c r="B45" s="40">
        <v>2004</v>
      </c>
      <c r="C45" s="54">
        <v>34547413</v>
      </c>
      <c r="D45" s="54">
        <v>671708</v>
      </c>
      <c r="E45" s="54">
        <v>19808294</v>
      </c>
      <c r="F45" s="54">
        <v>1351853</v>
      </c>
      <c r="G45" s="54">
        <v>116566</v>
      </c>
      <c r="H45" s="54"/>
      <c r="I45" s="54">
        <v>25343</v>
      </c>
      <c r="J45" s="34"/>
      <c r="L45" s="87"/>
      <c r="M45" s="87"/>
      <c r="N45" s="87"/>
      <c r="O45" s="87"/>
      <c r="P45" s="87"/>
      <c r="Q45" s="87"/>
      <c r="R45" s="136"/>
      <c r="S45" s="136"/>
      <c r="T45" s="136"/>
      <c r="U45" s="136"/>
      <c r="V45" s="136"/>
      <c r="W45" s="136"/>
    </row>
    <row r="46" spans="1:23" s="24" customFormat="1" ht="9" customHeight="1">
      <c r="A46" s="32"/>
      <c r="B46" s="40"/>
      <c r="C46" s="54"/>
      <c r="D46" s="54"/>
      <c r="E46" s="54"/>
      <c r="F46" s="54"/>
      <c r="G46" s="54"/>
      <c r="H46" s="54"/>
      <c r="I46" s="54"/>
      <c r="J46" s="34"/>
      <c r="L46" s="87"/>
      <c r="M46" s="87"/>
      <c r="N46" s="87"/>
      <c r="O46" s="87"/>
      <c r="P46" s="87"/>
      <c r="Q46" s="87"/>
      <c r="R46" s="136"/>
      <c r="S46" s="136"/>
      <c r="T46" s="136"/>
      <c r="U46" s="136"/>
      <c r="V46" s="136"/>
      <c r="W46" s="136"/>
    </row>
    <row r="47" spans="1:23" s="24" customFormat="1" ht="9" customHeight="1">
      <c r="A47" s="32"/>
      <c r="B47" s="40">
        <v>2005</v>
      </c>
      <c r="C47" s="54">
        <v>37078797</v>
      </c>
      <c r="D47" s="54">
        <v>775372</v>
      </c>
      <c r="E47" s="54">
        <v>16962803</v>
      </c>
      <c r="F47" s="54">
        <v>1323089</v>
      </c>
      <c r="G47" s="54">
        <v>108922</v>
      </c>
      <c r="H47" s="54"/>
      <c r="I47" s="54">
        <v>22043</v>
      </c>
      <c r="J47" s="34"/>
      <c r="L47" s="87"/>
      <c r="M47" s="87"/>
      <c r="N47" s="87"/>
      <c r="O47" s="87"/>
      <c r="P47" s="87"/>
      <c r="Q47" s="87"/>
      <c r="R47" s="136"/>
      <c r="S47" s="136"/>
      <c r="T47" s="136"/>
      <c r="U47" s="136"/>
      <c r="V47" s="136"/>
      <c r="W47" s="136"/>
    </row>
    <row r="48" spans="1:23" s="24" customFormat="1" ht="9" customHeight="1">
      <c r="A48" s="32"/>
      <c r="B48" s="40">
        <v>2006</v>
      </c>
      <c r="C48" s="54">
        <v>38232681</v>
      </c>
      <c r="D48" s="54">
        <v>813012</v>
      </c>
      <c r="E48" s="54">
        <v>20162095</v>
      </c>
      <c r="F48" s="54">
        <v>1341254</v>
      </c>
      <c r="G48" s="54">
        <v>115872</v>
      </c>
      <c r="H48" s="54"/>
      <c r="I48" s="54">
        <v>21943</v>
      </c>
      <c r="J48" s="34"/>
      <c r="L48" s="87"/>
      <c r="M48" s="87"/>
      <c r="N48" s="87"/>
      <c r="O48" s="87"/>
      <c r="P48" s="87"/>
      <c r="Q48" s="87"/>
      <c r="R48" s="136"/>
      <c r="S48" s="136"/>
      <c r="T48" s="136"/>
      <c r="U48" s="136"/>
      <c r="V48" s="136"/>
      <c r="W48" s="136"/>
    </row>
    <row r="49" spans="1:23" s="24" customFormat="1" ht="9" customHeight="1">
      <c r="A49" s="32"/>
      <c r="B49" s="40">
        <v>2007</v>
      </c>
      <c r="C49" s="54">
        <v>41720669.340000004</v>
      </c>
      <c r="D49" s="54">
        <v>873605.96</v>
      </c>
      <c r="E49" s="54">
        <v>22214227.09</v>
      </c>
      <c r="F49" s="54">
        <v>1359632.16</v>
      </c>
      <c r="G49" s="54">
        <v>111647.49</v>
      </c>
      <c r="H49" s="54"/>
      <c r="I49" s="54">
        <v>15805.23</v>
      </c>
      <c r="J49" s="34"/>
      <c r="L49" s="87"/>
      <c r="M49" s="87"/>
      <c r="N49" s="87"/>
      <c r="O49" s="87"/>
      <c r="P49" s="87"/>
      <c r="Q49" s="87"/>
      <c r="R49" s="136"/>
      <c r="S49" s="136"/>
      <c r="T49" s="136"/>
      <c r="U49" s="136"/>
      <c r="V49" s="136"/>
      <c r="W49" s="136"/>
    </row>
    <row r="50" spans="1:23" s="24" customFormat="1" ht="9" customHeight="1">
      <c r="A50" s="32"/>
      <c r="B50" s="40">
        <v>2008</v>
      </c>
      <c r="C50" s="54">
        <v>45775180.009999998</v>
      </c>
      <c r="D50" s="54">
        <v>910024.44</v>
      </c>
      <c r="E50" s="54">
        <v>29024723.620000001</v>
      </c>
      <c r="F50" s="54">
        <v>1399103.24</v>
      </c>
      <c r="G50" s="54">
        <v>115881.93</v>
      </c>
      <c r="H50" s="54"/>
      <c r="I50" s="54">
        <v>15428.21</v>
      </c>
      <c r="J50" s="34"/>
      <c r="L50" s="87"/>
      <c r="M50" s="87"/>
      <c r="N50" s="87"/>
      <c r="O50" s="87"/>
      <c r="P50" s="87"/>
      <c r="Q50" s="87"/>
      <c r="R50" s="136"/>
      <c r="S50" s="136"/>
      <c r="T50" s="136"/>
      <c r="U50" s="136"/>
      <c r="V50" s="136"/>
      <c r="W50" s="136"/>
    </row>
    <row r="51" spans="1:23" s="24" customFormat="1" ht="9" customHeight="1">
      <c r="A51" s="32"/>
      <c r="B51" s="40">
        <v>2009</v>
      </c>
      <c r="C51" s="54">
        <v>50004284.689999998</v>
      </c>
      <c r="D51" s="54">
        <v>693761.54</v>
      </c>
      <c r="E51" s="54">
        <v>30740161.670000002</v>
      </c>
      <c r="F51" s="54">
        <v>1648360.95</v>
      </c>
      <c r="G51" s="54">
        <v>112623.85</v>
      </c>
      <c r="H51" s="54"/>
      <c r="I51" s="54">
        <v>16097.15</v>
      </c>
      <c r="J51" s="34"/>
      <c r="L51" s="87"/>
      <c r="M51" s="87"/>
      <c r="N51" s="87"/>
      <c r="O51" s="87"/>
      <c r="P51" s="87"/>
      <c r="Q51" s="87"/>
      <c r="R51" s="136"/>
      <c r="S51" s="136"/>
      <c r="T51" s="136"/>
      <c r="U51" s="136"/>
      <c r="V51" s="136"/>
      <c r="W51" s="136"/>
    </row>
    <row r="52" spans="1:23" s="24" customFormat="1" ht="9" customHeight="1">
      <c r="A52" s="32"/>
      <c r="C52" s="54"/>
      <c r="D52" s="54"/>
      <c r="E52" s="54"/>
      <c r="F52" s="54"/>
      <c r="G52" s="54"/>
      <c r="H52" s="54"/>
      <c r="I52" s="54"/>
      <c r="J52" s="34"/>
      <c r="L52" s="87"/>
      <c r="M52" s="87"/>
      <c r="N52" s="87"/>
      <c r="O52" s="87"/>
      <c r="P52" s="87"/>
      <c r="Q52" s="87"/>
      <c r="R52" s="136"/>
      <c r="S52" s="136"/>
      <c r="T52" s="136"/>
      <c r="U52" s="136"/>
      <c r="V52" s="136"/>
      <c r="W52" s="136"/>
    </row>
    <row r="53" spans="1:23" s="24" customFormat="1" ht="9" customHeight="1">
      <c r="A53" s="32"/>
      <c r="B53" s="40">
        <v>2010</v>
      </c>
      <c r="C53" s="54">
        <v>50801772.969999999</v>
      </c>
      <c r="D53" s="54">
        <v>722967.62</v>
      </c>
      <c r="E53" s="54">
        <v>30906503.789999999</v>
      </c>
      <c r="F53" s="54">
        <v>1725901.41</v>
      </c>
      <c r="G53" s="54">
        <v>106258.81</v>
      </c>
      <c r="H53" s="54"/>
      <c r="I53" s="54">
        <v>16742.96</v>
      </c>
      <c r="J53" s="34"/>
      <c r="L53" s="87"/>
      <c r="M53" s="87"/>
      <c r="N53" s="87"/>
      <c r="O53" s="87"/>
      <c r="P53" s="87"/>
      <c r="Q53" s="87"/>
      <c r="R53" s="136"/>
      <c r="S53" s="136"/>
      <c r="T53" s="136"/>
      <c r="U53" s="136"/>
      <c r="V53" s="136"/>
      <c r="W53" s="136"/>
    </row>
    <row r="54" spans="1:23" s="24" customFormat="1" ht="9" customHeight="1">
      <c r="A54" s="32"/>
      <c r="B54" s="40">
        <v>2011</v>
      </c>
      <c r="C54" s="54">
        <v>53029602</v>
      </c>
      <c r="D54" s="54">
        <v>731773</v>
      </c>
      <c r="E54" s="54">
        <v>32505819</v>
      </c>
      <c r="F54" s="54">
        <v>1914194</v>
      </c>
      <c r="G54" s="54">
        <v>111535</v>
      </c>
      <c r="H54" s="54"/>
      <c r="I54" s="54">
        <v>18160</v>
      </c>
      <c r="J54" s="34"/>
      <c r="L54" s="87"/>
      <c r="M54" s="87"/>
      <c r="N54" s="87"/>
      <c r="O54" s="87"/>
      <c r="P54" s="87"/>
      <c r="Q54" s="87"/>
      <c r="R54" s="136"/>
      <c r="S54" s="136"/>
      <c r="T54" s="136"/>
      <c r="U54" s="136"/>
      <c r="V54" s="136"/>
      <c r="W54" s="136"/>
    </row>
    <row r="55" spans="1:23" s="24" customFormat="1" ht="9" customHeight="1">
      <c r="A55" s="32"/>
      <c r="B55" s="40">
        <v>2012</v>
      </c>
      <c r="C55" s="54">
        <v>56445379.520000003</v>
      </c>
      <c r="D55" s="54">
        <v>731178.91</v>
      </c>
      <c r="E55" s="54">
        <v>38166797.149999999</v>
      </c>
      <c r="F55" s="54">
        <v>2002802.29</v>
      </c>
      <c r="G55" s="54">
        <v>115567</v>
      </c>
      <c r="H55" s="54"/>
      <c r="I55" s="54">
        <v>19573.62</v>
      </c>
      <c r="J55" s="34"/>
      <c r="L55" s="87"/>
      <c r="M55" s="87"/>
      <c r="N55" s="87"/>
      <c r="O55" s="87"/>
      <c r="P55" s="87"/>
      <c r="Q55" s="87"/>
      <c r="R55" s="136"/>
      <c r="S55" s="136"/>
      <c r="T55" s="136"/>
      <c r="U55" s="136"/>
      <c r="V55" s="136"/>
      <c r="W55" s="136"/>
    </row>
    <row r="56" spans="1:23" s="24" customFormat="1" ht="3" customHeight="1">
      <c r="A56" s="32"/>
      <c r="B56" s="171"/>
      <c r="C56" s="174"/>
      <c r="D56" s="174"/>
      <c r="E56" s="174"/>
      <c r="F56" s="174"/>
      <c r="G56" s="174"/>
      <c r="H56" s="174"/>
      <c r="I56" s="174"/>
      <c r="J56" s="34"/>
    </row>
    <row r="57" spans="1:23" s="24" customFormat="1" ht="3" customHeight="1">
      <c r="A57" s="32"/>
      <c r="B57" s="40"/>
      <c r="C57" s="345"/>
      <c r="D57" s="345"/>
      <c r="E57" s="345"/>
      <c r="F57" s="345"/>
      <c r="G57" s="345"/>
      <c r="H57" s="345"/>
      <c r="I57" s="345"/>
      <c r="J57" s="34"/>
    </row>
    <row r="58" spans="1:23" s="24" customFormat="1" ht="9" customHeight="1">
      <c r="A58" s="32"/>
      <c r="B58" s="40" t="s">
        <v>145</v>
      </c>
      <c r="C58" s="345"/>
      <c r="D58" s="345"/>
      <c r="E58" s="345"/>
      <c r="F58" s="345"/>
      <c r="G58" s="345"/>
      <c r="H58" s="345"/>
      <c r="I58" s="345"/>
      <c r="J58" s="34"/>
    </row>
    <row r="59" spans="1:23" s="24" customFormat="1" ht="9" customHeight="1">
      <c r="A59" s="32"/>
      <c r="B59" s="345" t="s">
        <v>85</v>
      </c>
      <c r="C59" s="345"/>
      <c r="D59" s="345"/>
      <c r="E59" s="345"/>
      <c r="F59" s="345"/>
      <c r="G59" s="345"/>
      <c r="H59" s="345"/>
      <c r="I59" s="345"/>
      <c r="J59" s="34"/>
    </row>
    <row r="60" spans="1:23" s="24" customFormat="1" ht="4.6500000000000004" customHeight="1">
      <c r="A60" s="45"/>
      <c r="B60" s="33"/>
      <c r="C60" s="33"/>
      <c r="D60" s="33"/>
      <c r="E60" s="33"/>
      <c r="F60" s="33"/>
      <c r="G60" s="33"/>
      <c r="H60" s="33"/>
      <c r="I60" s="33"/>
      <c r="J60" s="46"/>
    </row>
    <row r="61" spans="1:23" ht="13.2" hidden="1">
      <c r="K61" s="48" t="s">
        <v>5</v>
      </c>
    </row>
    <row r="62" spans="1:23" ht="13.2" hidden="1">
      <c r="C62" s="54"/>
      <c r="D62" s="54"/>
      <c r="E62" s="54"/>
      <c r="F62" s="54"/>
      <c r="G62" s="54"/>
      <c r="I62" s="54"/>
    </row>
    <row r="63" spans="1:23" ht="13.2" hidden="1">
      <c r="C63" s="54"/>
      <c r="D63" s="54"/>
      <c r="E63" s="54"/>
      <c r="F63" s="54"/>
      <c r="G63" s="54"/>
      <c r="I63" s="54"/>
    </row>
  </sheetData>
  <sheetProtection sheet="1" objects="1" scenarios="1"/>
  <mergeCells count="5">
    <mergeCell ref="B7:B8"/>
    <mergeCell ref="C7:D7"/>
    <mergeCell ref="E7:E8"/>
    <mergeCell ref="G7:G8"/>
    <mergeCell ref="I7:I8"/>
  </mergeCells>
  <hyperlinks>
    <hyperlink ref="I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3.xml><?xml version="1.0" encoding="utf-8"?>
<worksheet xmlns="http://schemas.openxmlformats.org/spreadsheetml/2006/main" xmlns:r="http://schemas.openxmlformats.org/officeDocument/2006/relationships">
  <dimension ref="A1:M77"/>
  <sheetViews>
    <sheetView showGridLines="0" showRowColHeaders="0" zoomScale="140" zoomScaleNormal="140" workbookViewId="0"/>
  </sheetViews>
  <sheetFormatPr baseColWidth="10" defaultColWidth="0" defaultRowHeight="13.5" customHeight="1" zeroHeight="1"/>
  <cols>
    <col min="1" max="1" width="0.88671875" style="59" customWidth="1"/>
    <col min="2" max="2" width="4.33203125" style="59" customWidth="1"/>
    <col min="3" max="3" width="6.33203125" style="59" customWidth="1"/>
    <col min="4" max="4" width="6" style="59" customWidth="1"/>
    <col min="5" max="5" width="7.33203125" style="59" customWidth="1"/>
    <col min="6" max="6" width="6.44140625" style="59" customWidth="1"/>
    <col min="7" max="7" width="2" style="59" customWidth="1"/>
    <col min="8" max="8" width="6.33203125" style="59" customWidth="1"/>
    <col min="9" max="9" width="5.5546875" style="59" customWidth="1"/>
    <col min="10" max="10" width="7" style="59" customWidth="1"/>
    <col min="11" max="11" width="6.6640625" style="59" customWidth="1"/>
    <col min="12" max="13" width="0.88671875" style="59" customWidth="1"/>
    <col min="14" max="16384" width="11.44140625" style="59" hidden="1"/>
  </cols>
  <sheetData>
    <row r="1" spans="1:13" ht="4.6500000000000004" customHeight="1">
      <c r="A1" s="83"/>
      <c r="B1" s="82"/>
      <c r="C1" s="82"/>
      <c r="D1" s="82"/>
      <c r="E1" s="82"/>
      <c r="F1" s="82"/>
      <c r="G1" s="82"/>
      <c r="H1" s="82"/>
      <c r="I1" s="82"/>
      <c r="J1" s="82"/>
      <c r="K1" s="82"/>
      <c r="L1" s="81"/>
    </row>
    <row r="2" spans="1:13" s="75" customFormat="1" ht="11.1" customHeight="1">
      <c r="A2" s="80"/>
      <c r="B2" s="79" t="s">
        <v>69</v>
      </c>
      <c r="C2" s="77"/>
      <c r="D2" s="77"/>
      <c r="E2" s="77"/>
      <c r="F2" s="77"/>
      <c r="G2" s="77"/>
      <c r="H2" s="77"/>
      <c r="I2" s="77"/>
      <c r="J2" s="77"/>
      <c r="K2" s="331" t="s">
        <v>63</v>
      </c>
      <c r="L2" s="76"/>
    </row>
    <row r="3" spans="1:13" s="75" customFormat="1" ht="11.1" customHeight="1">
      <c r="A3" s="80"/>
      <c r="B3" s="79" t="s">
        <v>68</v>
      </c>
      <c r="C3" s="77"/>
      <c r="D3" s="77"/>
      <c r="E3" s="77"/>
      <c r="F3" s="77"/>
      <c r="G3" s="77"/>
      <c r="H3" s="77"/>
      <c r="I3" s="77"/>
      <c r="J3" s="77"/>
      <c r="K3" s="71" t="s">
        <v>67</v>
      </c>
      <c r="L3" s="76"/>
    </row>
    <row r="4" spans="1:13" s="75" customFormat="1" ht="11.1" customHeight="1">
      <c r="A4" s="80"/>
      <c r="B4" s="79" t="s">
        <v>66</v>
      </c>
      <c r="C4" s="77"/>
      <c r="D4" s="77"/>
      <c r="E4" s="77"/>
      <c r="F4" s="78"/>
      <c r="G4" s="77"/>
      <c r="H4" s="77"/>
      <c r="I4" s="77"/>
      <c r="J4" s="77"/>
      <c r="K4" s="77"/>
      <c r="L4" s="76"/>
    </row>
    <row r="5" spans="1:13" s="60" customFormat="1" ht="2.4" customHeight="1">
      <c r="A5" s="66"/>
      <c r="B5" s="62"/>
      <c r="C5" s="62"/>
      <c r="D5" s="62"/>
      <c r="E5" s="62"/>
      <c r="F5" s="63"/>
      <c r="G5" s="62"/>
      <c r="H5" s="62"/>
      <c r="I5" s="62"/>
      <c r="J5" s="62"/>
      <c r="K5" s="62"/>
      <c r="L5" s="65"/>
    </row>
    <row r="6" spans="1:13" s="60" customFormat="1" ht="2.4" customHeight="1">
      <c r="A6" s="66"/>
      <c r="B6" s="67"/>
      <c r="C6" s="67"/>
      <c r="D6" s="67"/>
      <c r="E6" s="67"/>
      <c r="F6" s="67"/>
      <c r="G6" s="67"/>
      <c r="H6" s="67"/>
      <c r="I6" s="67"/>
      <c r="J6" s="67"/>
      <c r="K6" s="67"/>
      <c r="L6" s="65"/>
    </row>
    <row r="7" spans="1:13" s="60" customFormat="1" ht="8.4" customHeight="1">
      <c r="A7" s="66"/>
      <c r="B7" s="377" t="s">
        <v>6</v>
      </c>
      <c r="C7" s="378" t="s">
        <v>65</v>
      </c>
      <c r="D7" s="378"/>
      <c r="E7" s="378"/>
      <c r="F7" s="378"/>
      <c r="G7" s="67"/>
      <c r="H7" s="378" t="s">
        <v>64</v>
      </c>
      <c r="I7" s="378"/>
      <c r="J7" s="378"/>
      <c r="K7" s="378"/>
      <c r="L7" s="65"/>
    </row>
    <row r="8" spans="1:13" s="60" customFormat="1" ht="2.4" customHeight="1">
      <c r="A8" s="66"/>
      <c r="B8" s="377"/>
      <c r="C8" s="72"/>
      <c r="D8" s="72"/>
      <c r="E8" s="72"/>
      <c r="F8" s="72"/>
      <c r="G8" s="67"/>
      <c r="H8" s="72"/>
      <c r="I8" s="72"/>
      <c r="J8" s="72"/>
      <c r="K8" s="72"/>
      <c r="L8" s="65"/>
    </row>
    <row r="9" spans="1:13" s="60" customFormat="1" ht="8.4" customHeight="1">
      <c r="A9" s="66"/>
      <c r="B9" s="377"/>
      <c r="C9" s="376" t="s">
        <v>59</v>
      </c>
      <c r="D9" s="376" t="s">
        <v>58</v>
      </c>
      <c r="E9" s="376" t="s">
        <v>57</v>
      </c>
      <c r="F9" s="376" t="s">
        <v>56</v>
      </c>
      <c r="G9" s="71"/>
      <c r="H9" s="376" t="s">
        <v>59</v>
      </c>
      <c r="I9" s="376" t="s">
        <v>58</v>
      </c>
      <c r="J9" s="376" t="s">
        <v>57</v>
      </c>
      <c r="K9" s="376" t="s">
        <v>56</v>
      </c>
      <c r="L9" s="65"/>
    </row>
    <row r="10" spans="1:13" s="60" customFormat="1" ht="8.4" customHeight="1">
      <c r="A10" s="66"/>
      <c r="B10" s="377"/>
      <c r="C10" s="376"/>
      <c r="D10" s="376"/>
      <c r="E10" s="376"/>
      <c r="F10" s="376"/>
      <c r="G10" s="71"/>
      <c r="H10" s="376"/>
      <c r="I10" s="376"/>
      <c r="J10" s="376"/>
      <c r="K10" s="376"/>
      <c r="L10" s="65"/>
    </row>
    <row r="11" spans="1:13" s="60" customFormat="1" ht="8.4" customHeight="1">
      <c r="A11" s="66"/>
      <c r="B11" s="377"/>
      <c r="C11" s="376"/>
      <c r="D11" s="376"/>
      <c r="E11" s="376"/>
      <c r="F11" s="376"/>
      <c r="G11" s="71"/>
      <c r="H11" s="376"/>
      <c r="I11" s="376"/>
      <c r="J11" s="376"/>
      <c r="K11" s="376"/>
      <c r="L11" s="65"/>
    </row>
    <row r="12" spans="1:13" s="60" customFormat="1" ht="8.4" customHeight="1">
      <c r="A12" s="66"/>
      <c r="B12" s="377"/>
      <c r="C12" s="376"/>
      <c r="D12" s="376"/>
      <c r="E12" s="376"/>
      <c r="F12" s="376"/>
      <c r="G12" s="71"/>
      <c r="H12" s="376"/>
      <c r="I12" s="376"/>
      <c r="J12" s="376"/>
      <c r="K12" s="376"/>
      <c r="L12" s="65"/>
    </row>
    <row r="13" spans="1:13" s="60" customFormat="1" ht="2.4" customHeight="1">
      <c r="A13" s="66"/>
      <c r="B13" s="62"/>
      <c r="C13" s="62"/>
      <c r="D13" s="62"/>
      <c r="E13" s="62"/>
      <c r="F13" s="63"/>
      <c r="G13" s="62"/>
      <c r="H13" s="62"/>
      <c r="I13" s="62"/>
      <c r="J13" s="62"/>
      <c r="K13" s="62"/>
      <c r="L13" s="65"/>
    </row>
    <row r="14" spans="1:13" s="60" customFormat="1" ht="2.4" customHeight="1">
      <c r="A14" s="66"/>
      <c r="B14" s="70"/>
      <c r="C14" s="67"/>
      <c r="D14" s="67"/>
      <c r="E14" s="67"/>
      <c r="F14" s="67"/>
      <c r="G14" s="67"/>
      <c r="H14" s="67"/>
      <c r="I14" s="67"/>
      <c r="J14" s="67"/>
      <c r="K14" s="67"/>
      <c r="L14" s="65"/>
    </row>
    <row r="15" spans="1:13" s="60" customFormat="1" ht="8.4" customHeight="1">
      <c r="A15" s="66"/>
      <c r="B15" s="352">
        <v>1995</v>
      </c>
      <c r="C15" s="73">
        <v>3495305</v>
      </c>
      <c r="D15" s="73">
        <v>674509</v>
      </c>
      <c r="E15" s="73">
        <v>8355353</v>
      </c>
      <c r="F15" s="74">
        <v>12.39</v>
      </c>
      <c r="G15" s="73"/>
      <c r="H15" s="73">
        <v>4674010</v>
      </c>
      <c r="I15" s="73">
        <v>322134</v>
      </c>
      <c r="J15" s="73">
        <v>3911096</v>
      </c>
      <c r="K15" s="74">
        <v>12.14</v>
      </c>
      <c r="L15" s="65"/>
      <c r="M15" s="73"/>
    </row>
    <row r="16" spans="1:13" s="60" customFormat="1" ht="8.4" customHeight="1">
      <c r="A16" s="66"/>
      <c r="B16" s="352">
        <v>1996</v>
      </c>
      <c r="C16" s="73">
        <v>3367876</v>
      </c>
      <c r="D16" s="73">
        <v>653041</v>
      </c>
      <c r="E16" s="73">
        <v>9821713</v>
      </c>
      <c r="F16" s="74">
        <v>15.04</v>
      </c>
      <c r="G16" s="73"/>
      <c r="H16" s="73">
        <v>4162559</v>
      </c>
      <c r="I16" s="73">
        <v>288112</v>
      </c>
      <c r="J16" s="73">
        <v>4234994</v>
      </c>
      <c r="K16" s="74">
        <v>14.7</v>
      </c>
      <c r="L16" s="65"/>
      <c r="M16" s="73"/>
    </row>
    <row r="17" spans="1:13" s="60" customFormat="1" ht="8.4" customHeight="1">
      <c r="A17" s="66"/>
      <c r="B17" s="352">
        <v>1997</v>
      </c>
      <c r="C17" s="73">
        <v>2971414</v>
      </c>
      <c r="D17" s="73">
        <v>576274</v>
      </c>
      <c r="E17" s="73">
        <v>10445170</v>
      </c>
      <c r="F17" s="74">
        <v>18.125</v>
      </c>
      <c r="G17" s="73"/>
      <c r="H17" s="73">
        <v>4084401</v>
      </c>
      <c r="I17" s="73">
        <v>284383</v>
      </c>
      <c r="J17" s="73">
        <v>5167789</v>
      </c>
      <c r="K17" s="74">
        <v>18.172000000000001</v>
      </c>
      <c r="L17" s="65"/>
      <c r="M17" s="73"/>
    </row>
    <row r="18" spans="1:13" s="60" customFormat="1" ht="8.4" customHeight="1">
      <c r="A18" s="66"/>
      <c r="B18" s="352">
        <v>1998</v>
      </c>
      <c r="C18" s="73">
        <v>2949238</v>
      </c>
      <c r="D18" s="73">
        <v>573710</v>
      </c>
      <c r="E18" s="73">
        <v>11201395</v>
      </c>
      <c r="F18" s="74">
        <v>19.524000000000001</v>
      </c>
      <c r="G18" s="73"/>
      <c r="H18" s="73">
        <v>4557089</v>
      </c>
      <c r="I18" s="73">
        <v>315276</v>
      </c>
      <c r="J18" s="73">
        <v>5856837</v>
      </c>
      <c r="K18" s="74">
        <v>18.577000000000002</v>
      </c>
      <c r="L18" s="65"/>
      <c r="M18" s="73"/>
    </row>
    <row r="19" spans="1:13" s="60" customFormat="1" ht="8.4" customHeight="1">
      <c r="A19" s="66"/>
      <c r="B19" s="352">
        <v>1999</v>
      </c>
      <c r="C19" s="73">
        <v>2974040</v>
      </c>
      <c r="D19" s="73">
        <v>598579</v>
      </c>
      <c r="E19" s="73">
        <v>12383493</v>
      </c>
      <c r="F19" s="74">
        <v>20.687999999999999</v>
      </c>
      <c r="G19" s="73"/>
      <c r="H19" s="73">
        <v>4951619</v>
      </c>
      <c r="I19" s="73">
        <v>351452</v>
      </c>
      <c r="J19" s="73">
        <v>6907014</v>
      </c>
      <c r="K19" s="74">
        <v>19.652999999999999</v>
      </c>
      <c r="L19" s="65"/>
      <c r="M19" s="73"/>
    </row>
    <row r="20" spans="1:13" s="60" customFormat="1" ht="6" customHeight="1">
      <c r="A20" s="66"/>
      <c r="B20" s="352"/>
      <c r="C20" s="73"/>
      <c r="D20" s="73"/>
      <c r="E20" s="73"/>
      <c r="F20" s="74"/>
      <c r="G20" s="73"/>
      <c r="H20" s="73"/>
      <c r="I20" s="73"/>
      <c r="J20" s="73"/>
      <c r="K20" s="74"/>
      <c r="L20" s="65"/>
      <c r="M20" s="73"/>
    </row>
    <row r="21" spans="1:13" s="60" customFormat="1" ht="8.1" customHeight="1">
      <c r="A21" s="66"/>
      <c r="B21" s="352">
        <v>2000</v>
      </c>
      <c r="C21" s="73">
        <v>3018923</v>
      </c>
      <c r="D21" s="73">
        <v>598734</v>
      </c>
      <c r="E21" s="73">
        <v>12840240</v>
      </c>
      <c r="F21" s="74">
        <v>21.446000000000002</v>
      </c>
      <c r="G21" s="73"/>
      <c r="H21" s="73">
        <v>4887316</v>
      </c>
      <c r="I21" s="73">
        <v>339801</v>
      </c>
      <c r="J21" s="73">
        <v>7236483</v>
      </c>
      <c r="K21" s="74">
        <v>21.295999999999999</v>
      </c>
      <c r="L21" s="65"/>
    </row>
    <row r="22" spans="1:13" s="60" customFormat="1" ht="8.1" customHeight="1">
      <c r="A22" s="66"/>
      <c r="B22" s="352">
        <v>2001</v>
      </c>
      <c r="C22" s="73">
        <v>3086651</v>
      </c>
      <c r="D22" s="73">
        <v>625179</v>
      </c>
      <c r="E22" s="73">
        <v>14144262</v>
      </c>
      <c r="F22" s="74">
        <v>22.623999999999999</v>
      </c>
      <c r="G22" s="73"/>
      <c r="H22" s="73">
        <v>5110724</v>
      </c>
      <c r="I22" s="73">
        <v>354531</v>
      </c>
      <c r="J22" s="73">
        <v>7919124</v>
      </c>
      <c r="K22" s="74">
        <v>22.337</v>
      </c>
      <c r="L22" s="65"/>
    </row>
    <row r="23" spans="1:13" s="60" customFormat="1" ht="8.1" customHeight="1">
      <c r="A23" s="66"/>
      <c r="B23" s="352">
        <v>2002</v>
      </c>
      <c r="C23" s="73">
        <v>2942270</v>
      </c>
      <c r="D23" s="73">
        <v>606909</v>
      </c>
      <c r="E23" s="73">
        <v>14188194</v>
      </c>
      <c r="F23" s="74">
        <v>23.378</v>
      </c>
      <c r="G23" s="73"/>
      <c r="H23" s="73">
        <v>5118075</v>
      </c>
      <c r="I23" s="73">
        <v>362224</v>
      </c>
      <c r="J23" s="73">
        <v>8294929</v>
      </c>
      <c r="K23" s="74">
        <v>22.9</v>
      </c>
      <c r="L23" s="65"/>
    </row>
    <row r="24" spans="1:13" s="60" customFormat="1" ht="8.1" customHeight="1">
      <c r="A24" s="66"/>
      <c r="B24" s="352">
        <v>2003</v>
      </c>
      <c r="C24" s="73">
        <v>3084837</v>
      </c>
      <c r="D24" s="73">
        <v>661696</v>
      </c>
      <c r="E24" s="73">
        <v>15683218</v>
      </c>
      <c r="F24" s="74">
        <v>23.702000000000002</v>
      </c>
      <c r="G24" s="73"/>
      <c r="H24" s="73">
        <v>5082637</v>
      </c>
      <c r="I24" s="73">
        <v>353143</v>
      </c>
      <c r="J24" s="73">
        <v>8486199</v>
      </c>
      <c r="K24" s="74">
        <v>24.03</v>
      </c>
      <c r="L24" s="65"/>
    </row>
    <row r="25" spans="1:13" s="60" customFormat="1" ht="8.1" customHeight="1">
      <c r="A25" s="66"/>
      <c r="B25" s="352">
        <v>2004</v>
      </c>
      <c r="C25" s="73">
        <v>3100150</v>
      </c>
      <c r="D25" s="73">
        <v>668099</v>
      </c>
      <c r="E25" s="73">
        <v>17812188</v>
      </c>
      <c r="F25" s="74">
        <v>26.661000000000001</v>
      </c>
      <c r="G25" s="73"/>
      <c r="H25" s="73">
        <v>4808893</v>
      </c>
      <c r="I25" s="73">
        <v>324748</v>
      </c>
      <c r="J25" s="73">
        <v>8892388</v>
      </c>
      <c r="K25" s="74">
        <v>27.382999999999999</v>
      </c>
      <c r="L25" s="65"/>
    </row>
    <row r="26" spans="1:13" s="60" customFormat="1" ht="6" customHeight="1">
      <c r="A26" s="66"/>
      <c r="B26" s="352"/>
      <c r="C26" s="73"/>
      <c r="D26" s="73"/>
      <c r="E26" s="73"/>
      <c r="F26" s="74"/>
      <c r="G26" s="73"/>
      <c r="H26" s="73"/>
      <c r="I26" s="73"/>
      <c r="J26" s="73"/>
      <c r="K26" s="74"/>
      <c r="L26" s="65"/>
    </row>
    <row r="27" spans="1:13" s="60" customFormat="1" ht="8.4" customHeight="1">
      <c r="A27" s="66"/>
      <c r="B27" s="352">
        <v>2005</v>
      </c>
      <c r="C27" s="73">
        <v>2747560</v>
      </c>
      <c r="D27" s="73">
        <v>608388</v>
      </c>
      <c r="E27" s="73">
        <v>17754127</v>
      </c>
      <c r="F27" s="74">
        <v>29.18</v>
      </c>
      <c r="G27" s="73"/>
      <c r="H27" s="73">
        <v>4707199</v>
      </c>
      <c r="I27" s="73">
        <v>307640</v>
      </c>
      <c r="J27" s="73">
        <v>8422655</v>
      </c>
      <c r="K27" s="74">
        <v>27.38</v>
      </c>
      <c r="L27" s="65"/>
    </row>
    <row r="28" spans="1:13" s="60" customFormat="1" ht="8.4" customHeight="1">
      <c r="A28" s="66"/>
      <c r="B28" s="352">
        <v>2006</v>
      </c>
      <c r="C28" s="73">
        <v>2646449</v>
      </c>
      <c r="D28" s="73">
        <v>619533</v>
      </c>
      <c r="E28" s="73">
        <v>17844502</v>
      </c>
      <c r="F28" s="74">
        <v>28.8</v>
      </c>
      <c r="G28" s="73"/>
      <c r="H28" s="73">
        <v>4838674</v>
      </c>
      <c r="I28" s="73">
        <v>333236</v>
      </c>
      <c r="J28" s="73">
        <v>8653577</v>
      </c>
      <c r="K28" s="74">
        <v>25.97</v>
      </c>
      <c r="L28" s="65"/>
    </row>
    <row r="29" spans="1:13" s="60" customFormat="1" ht="8.4" customHeight="1">
      <c r="A29" s="66"/>
      <c r="B29" s="352">
        <v>2007</v>
      </c>
      <c r="C29" s="73">
        <v>2684407</v>
      </c>
      <c r="D29" s="73">
        <v>639466</v>
      </c>
      <c r="E29" s="73">
        <v>18789082</v>
      </c>
      <c r="F29" s="74">
        <v>29.382000000000001</v>
      </c>
      <c r="G29" s="73"/>
      <c r="H29" s="73">
        <v>5185523</v>
      </c>
      <c r="I29" s="73">
        <v>358642</v>
      </c>
      <c r="J29" s="73">
        <v>9375163</v>
      </c>
      <c r="K29" s="74">
        <v>26.140999999999998</v>
      </c>
      <c r="L29" s="65"/>
    </row>
    <row r="30" spans="1:13" s="60" customFormat="1" ht="8.4" customHeight="1">
      <c r="A30" s="66"/>
      <c r="B30" s="352">
        <v>2008</v>
      </c>
      <c r="C30" s="73">
        <v>2750697</v>
      </c>
      <c r="D30" s="73">
        <v>650060</v>
      </c>
      <c r="E30" s="73">
        <v>19148254</v>
      </c>
      <c r="F30" s="74">
        <v>29.456</v>
      </c>
      <c r="G30" s="73"/>
      <c r="H30" s="73">
        <v>4996003</v>
      </c>
      <c r="I30" s="73">
        <v>347876</v>
      </c>
      <c r="J30" s="73">
        <v>9718719</v>
      </c>
      <c r="K30" s="74">
        <v>27.937000000000001</v>
      </c>
      <c r="L30" s="65"/>
    </row>
    <row r="31" spans="1:13" s="60" customFormat="1" ht="8.4" customHeight="1">
      <c r="A31" s="66"/>
      <c r="B31" s="352">
        <v>2009</v>
      </c>
      <c r="C31" s="73">
        <v>2887745</v>
      </c>
      <c r="D31" s="73">
        <v>685132</v>
      </c>
      <c r="E31" s="73">
        <v>21377485</v>
      </c>
      <c r="F31" s="74">
        <v>31.202000000000002</v>
      </c>
      <c r="G31" s="73"/>
      <c r="H31" s="73">
        <v>4421900</v>
      </c>
      <c r="I31" s="73">
        <v>307948</v>
      </c>
      <c r="J31" s="73">
        <v>8241268</v>
      </c>
      <c r="K31" s="74">
        <v>26.762</v>
      </c>
      <c r="L31" s="65"/>
    </row>
    <row r="32" spans="1:13" s="60" customFormat="1" ht="6" customHeight="1">
      <c r="A32" s="66"/>
      <c r="B32" s="352"/>
      <c r="C32" s="73"/>
      <c r="D32" s="73"/>
      <c r="E32" s="73"/>
      <c r="F32" s="74"/>
      <c r="G32" s="73"/>
      <c r="H32" s="73"/>
      <c r="I32" s="73"/>
      <c r="J32" s="73"/>
      <c r="K32" s="74"/>
      <c r="L32" s="65"/>
    </row>
    <row r="33" spans="1:12" s="60" customFormat="1" ht="8.4" customHeight="1">
      <c r="A33" s="66"/>
      <c r="B33" s="352">
        <v>2010</v>
      </c>
      <c r="C33" s="73">
        <v>2809604</v>
      </c>
      <c r="D33" s="73">
        <v>681224</v>
      </c>
      <c r="E33" s="73">
        <v>21362036</v>
      </c>
      <c r="F33" s="74">
        <v>31.358000000000001</v>
      </c>
      <c r="G33" s="73"/>
      <c r="H33" s="73">
        <v>4412421</v>
      </c>
      <c r="I33" s="73">
        <v>308078</v>
      </c>
      <c r="J33" s="73">
        <v>8299309</v>
      </c>
      <c r="K33" s="74">
        <v>26.939</v>
      </c>
      <c r="L33" s="65"/>
    </row>
    <row r="34" spans="1:12" s="60" customFormat="1" ht="8.4" customHeight="1">
      <c r="A34" s="66"/>
      <c r="B34" s="352">
        <v>2011</v>
      </c>
      <c r="C34" s="73">
        <v>2924706</v>
      </c>
      <c r="D34" s="73">
        <v>698730</v>
      </c>
      <c r="E34" s="73">
        <v>23181851</v>
      </c>
      <c r="F34" s="74">
        <v>33.177</v>
      </c>
      <c r="G34" s="73"/>
      <c r="H34" s="73">
        <v>4572471</v>
      </c>
      <c r="I34" s="73">
        <v>321157</v>
      </c>
      <c r="J34" s="73">
        <v>8921129</v>
      </c>
      <c r="K34" s="74">
        <v>27.777999999999999</v>
      </c>
      <c r="L34" s="65"/>
    </row>
    <row r="35" spans="1:12" s="60" customFormat="1" ht="8.4" customHeight="1">
      <c r="A35" s="66"/>
      <c r="B35" s="352">
        <v>2012</v>
      </c>
      <c r="C35" s="73">
        <v>2775454</v>
      </c>
      <c r="D35" s="73">
        <v>654530</v>
      </c>
      <c r="E35" s="73">
        <v>24940430</v>
      </c>
      <c r="F35" s="74">
        <v>38.103999999999999</v>
      </c>
      <c r="G35" s="73"/>
      <c r="H35" s="73">
        <v>4578654</v>
      </c>
      <c r="I35" s="73">
        <v>322065</v>
      </c>
      <c r="J35" s="73">
        <v>9835867</v>
      </c>
      <c r="K35" s="74">
        <v>30.54</v>
      </c>
      <c r="L35" s="65"/>
    </row>
    <row r="36" spans="1:12" s="60" customFormat="1" ht="5.0999999999999996" customHeight="1">
      <c r="A36" s="66"/>
      <c r="B36" s="352"/>
      <c r="C36" s="73"/>
      <c r="D36" s="73"/>
      <c r="E36" s="73"/>
      <c r="F36" s="74"/>
      <c r="G36" s="73"/>
      <c r="H36" s="73"/>
      <c r="I36" s="73"/>
      <c r="J36" s="73"/>
      <c r="K36" s="74"/>
      <c r="L36" s="65"/>
    </row>
    <row r="37" spans="1:12" s="60" customFormat="1" ht="9" customHeight="1">
      <c r="A37" s="66"/>
      <c r="B37" s="352"/>
      <c r="C37" s="73"/>
      <c r="D37" s="73"/>
      <c r="E37" s="73"/>
      <c r="F37" s="74"/>
      <c r="G37" s="73"/>
      <c r="H37" s="73"/>
      <c r="I37" s="73"/>
      <c r="J37" s="73"/>
      <c r="K37" s="74"/>
      <c r="L37" s="65"/>
    </row>
    <row r="38" spans="1:12" s="60" customFormat="1" ht="7.5" customHeight="1">
      <c r="A38" s="66"/>
      <c r="B38" s="352"/>
      <c r="C38" s="73"/>
      <c r="D38" s="73"/>
      <c r="E38" s="73"/>
      <c r="F38" s="74"/>
      <c r="G38" s="73"/>
      <c r="H38" s="73"/>
      <c r="I38" s="73"/>
      <c r="J38" s="73"/>
      <c r="K38" s="74"/>
      <c r="L38" s="65"/>
    </row>
    <row r="39" spans="1:12" s="60" customFormat="1" ht="9" customHeight="1">
      <c r="A39" s="66"/>
      <c r="B39" s="352"/>
      <c r="C39" s="73"/>
      <c r="D39" s="73"/>
      <c r="E39" s="73"/>
      <c r="F39" s="74"/>
      <c r="G39" s="73"/>
      <c r="H39" s="73"/>
      <c r="I39" s="73"/>
      <c r="J39" s="73"/>
      <c r="K39" s="71" t="s">
        <v>63</v>
      </c>
      <c r="L39" s="65"/>
    </row>
    <row r="40" spans="1:12" s="60" customFormat="1" ht="9" customHeight="1">
      <c r="A40" s="66"/>
      <c r="B40" s="67"/>
      <c r="C40" s="67"/>
      <c r="D40" s="67"/>
      <c r="E40" s="67"/>
      <c r="F40" s="67"/>
      <c r="G40" s="67"/>
      <c r="H40" s="67"/>
      <c r="I40" s="67"/>
      <c r="J40" s="67"/>
      <c r="K40" s="71" t="s">
        <v>62</v>
      </c>
      <c r="L40" s="65"/>
    </row>
    <row r="41" spans="1:12" s="60" customFormat="1" ht="2.4" customHeight="1">
      <c r="A41" s="66"/>
      <c r="B41" s="62"/>
      <c r="C41" s="62"/>
      <c r="D41" s="62"/>
      <c r="E41" s="62"/>
      <c r="F41" s="62"/>
      <c r="G41" s="62"/>
      <c r="H41" s="62"/>
      <c r="I41" s="62"/>
      <c r="J41" s="62"/>
      <c r="K41" s="62"/>
      <c r="L41" s="65"/>
    </row>
    <row r="42" spans="1:12" s="60" customFormat="1" ht="2.4" customHeight="1">
      <c r="A42" s="66"/>
      <c r="B42" s="67"/>
      <c r="C42" s="67"/>
      <c r="D42" s="67"/>
      <c r="E42" s="67"/>
      <c r="F42" s="67"/>
      <c r="G42" s="67"/>
      <c r="H42" s="67"/>
      <c r="I42" s="67"/>
      <c r="J42" s="67"/>
      <c r="K42" s="67"/>
      <c r="L42" s="65"/>
    </row>
    <row r="43" spans="1:12" s="60" customFormat="1" ht="8.4" customHeight="1">
      <c r="A43" s="66"/>
      <c r="B43" s="377" t="s">
        <v>6</v>
      </c>
      <c r="C43" s="378" t="s">
        <v>61</v>
      </c>
      <c r="D43" s="378"/>
      <c r="E43" s="378"/>
      <c r="F43" s="378"/>
      <c r="G43" s="67"/>
      <c r="H43" s="378" t="s">
        <v>60</v>
      </c>
      <c r="I43" s="378"/>
      <c r="J43" s="378"/>
      <c r="K43" s="378"/>
      <c r="L43" s="65"/>
    </row>
    <row r="44" spans="1:12" s="60" customFormat="1" ht="2.4" customHeight="1">
      <c r="A44" s="66"/>
      <c r="B44" s="377"/>
      <c r="C44" s="72"/>
      <c r="D44" s="72"/>
      <c r="E44" s="72"/>
      <c r="F44" s="72"/>
      <c r="G44" s="67"/>
      <c r="H44" s="72"/>
      <c r="I44" s="72"/>
      <c r="J44" s="72"/>
      <c r="K44" s="72"/>
      <c r="L44" s="65"/>
    </row>
    <row r="45" spans="1:12" s="60" customFormat="1" ht="8.4" customHeight="1">
      <c r="A45" s="66"/>
      <c r="B45" s="377"/>
      <c r="C45" s="376" t="s">
        <v>59</v>
      </c>
      <c r="D45" s="376" t="s">
        <v>58</v>
      </c>
      <c r="E45" s="376" t="s">
        <v>57</v>
      </c>
      <c r="F45" s="376" t="s">
        <v>56</v>
      </c>
      <c r="G45" s="71"/>
      <c r="H45" s="376" t="s">
        <v>59</v>
      </c>
      <c r="I45" s="376" t="s">
        <v>58</v>
      </c>
      <c r="J45" s="376" t="s">
        <v>57</v>
      </c>
      <c r="K45" s="376" t="s">
        <v>56</v>
      </c>
      <c r="L45" s="65"/>
    </row>
    <row r="46" spans="1:12" s="60" customFormat="1" ht="8.4" customHeight="1">
      <c r="A46" s="66"/>
      <c r="B46" s="377"/>
      <c r="C46" s="376"/>
      <c r="D46" s="376"/>
      <c r="E46" s="376"/>
      <c r="F46" s="376"/>
      <c r="G46" s="71"/>
      <c r="H46" s="376"/>
      <c r="I46" s="376"/>
      <c r="J46" s="376"/>
      <c r="K46" s="376"/>
      <c r="L46" s="65"/>
    </row>
    <row r="47" spans="1:12" s="60" customFormat="1" ht="8.4" customHeight="1">
      <c r="A47" s="66"/>
      <c r="B47" s="377"/>
      <c r="C47" s="376"/>
      <c r="D47" s="376"/>
      <c r="E47" s="376"/>
      <c r="F47" s="376"/>
      <c r="G47" s="71"/>
      <c r="H47" s="376"/>
      <c r="I47" s="376"/>
      <c r="J47" s="376"/>
      <c r="K47" s="376"/>
      <c r="L47" s="65"/>
    </row>
    <row r="48" spans="1:12" s="60" customFormat="1" ht="8.4" customHeight="1">
      <c r="A48" s="66"/>
      <c r="B48" s="377"/>
      <c r="C48" s="376"/>
      <c r="D48" s="376"/>
      <c r="E48" s="376"/>
      <c r="F48" s="376"/>
      <c r="G48" s="71"/>
      <c r="H48" s="376"/>
      <c r="I48" s="376"/>
      <c r="J48" s="376"/>
      <c r="K48" s="376"/>
      <c r="L48" s="65"/>
    </row>
    <row r="49" spans="1:12" s="60" customFormat="1" ht="3" customHeight="1">
      <c r="A49" s="66"/>
      <c r="B49" s="62"/>
      <c r="C49" s="62"/>
      <c r="D49" s="62"/>
      <c r="E49" s="62"/>
      <c r="F49" s="62"/>
      <c r="G49" s="62"/>
      <c r="H49" s="62"/>
      <c r="I49" s="62"/>
      <c r="J49" s="62"/>
      <c r="K49" s="62"/>
      <c r="L49" s="65"/>
    </row>
    <row r="50" spans="1:12" s="60" customFormat="1" ht="3" customHeight="1">
      <c r="A50" s="66"/>
      <c r="B50" s="70"/>
      <c r="C50" s="67"/>
      <c r="D50" s="67"/>
      <c r="E50" s="67"/>
      <c r="F50" s="67"/>
      <c r="G50" s="67"/>
      <c r="H50" s="67"/>
      <c r="I50" s="67"/>
      <c r="J50" s="67"/>
      <c r="K50" s="67"/>
      <c r="L50" s="65"/>
    </row>
    <row r="51" spans="1:12" s="60" customFormat="1" ht="8.4" customHeight="1">
      <c r="A51" s="66"/>
      <c r="B51" s="352">
        <v>1995</v>
      </c>
      <c r="C51" s="69">
        <v>568322</v>
      </c>
      <c r="D51" s="69">
        <v>8576</v>
      </c>
      <c r="E51" s="69">
        <v>119239</v>
      </c>
      <c r="F51" s="68">
        <v>13.9</v>
      </c>
      <c r="G51" s="69"/>
      <c r="H51" s="69">
        <v>176401</v>
      </c>
      <c r="I51" s="69">
        <v>3373</v>
      </c>
      <c r="J51" s="69">
        <v>45861</v>
      </c>
      <c r="K51" s="68">
        <v>13.6</v>
      </c>
      <c r="L51" s="65"/>
    </row>
    <row r="52" spans="1:12" s="60" customFormat="1" ht="8.4" customHeight="1">
      <c r="A52" s="66"/>
      <c r="B52" s="352">
        <v>1996</v>
      </c>
      <c r="C52" s="69">
        <v>522164</v>
      </c>
      <c r="D52" s="69">
        <v>8232</v>
      </c>
      <c r="E52" s="69">
        <v>140034</v>
      </c>
      <c r="F52" s="68">
        <v>17.010000000000002</v>
      </c>
      <c r="G52" s="69"/>
      <c r="H52" s="69">
        <v>145520</v>
      </c>
      <c r="I52" s="69">
        <v>2823</v>
      </c>
      <c r="J52" s="69">
        <v>47182</v>
      </c>
      <c r="K52" s="68">
        <v>16.63</v>
      </c>
      <c r="L52" s="65"/>
    </row>
    <row r="53" spans="1:12" s="60" customFormat="1" ht="8.4" customHeight="1">
      <c r="A53" s="66"/>
      <c r="B53" s="352">
        <v>1997</v>
      </c>
      <c r="C53" s="69">
        <v>493629</v>
      </c>
      <c r="D53" s="69">
        <v>8226</v>
      </c>
      <c r="E53" s="69">
        <v>164341</v>
      </c>
      <c r="F53" s="68">
        <v>19.978000000000002</v>
      </c>
      <c r="G53" s="69"/>
      <c r="H53" s="69">
        <v>147261</v>
      </c>
      <c r="I53" s="69">
        <v>2979</v>
      </c>
      <c r="J53" s="69">
        <v>58035</v>
      </c>
      <c r="K53" s="68">
        <v>19.48</v>
      </c>
      <c r="L53" s="65"/>
    </row>
    <row r="54" spans="1:12" s="60" customFormat="1" ht="8.4" customHeight="1">
      <c r="A54" s="66"/>
      <c r="B54" s="352">
        <v>1998</v>
      </c>
      <c r="C54" s="69">
        <v>446420</v>
      </c>
      <c r="D54" s="69">
        <v>6895</v>
      </c>
      <c r="E54" s="69">
        <v>147883</v>
      </c>
      <c r="F54" s="68">
        <v>21.454000000000001</v>
      </c>
      <c r="G54" s="69"/>
      <c r="H54" s="69">
        <v>144795</v>
      </c>
      <c r="I54" s="69">
        <v>2654</v>
      </c>
      <c r="J54" s="69">
        <v>55716</v>
      </c>
      <c r="K54" s="68">
        <v>20.989000000000001</v>
      </c>
      <c r="L54" s="65"/>
    </row>
    <row r="55" spans="1:12" s="60" customFormat="1" ht="8.4" customHeight="1">
      <c r="A55" s="66"/>
      <c r="B55" s="352">
        <v>1999</v>
      </c>
      <c r="C55" s="69">
        <v>418988</v>
      </c>
      <c r="D55" s="69">
        <v>6189</v>
      </c>
      <c r="E55" s="69">
        <v>141514</v>
      </c>
      <c r="F55" s="68">
        <v>22.86</v>
      </c>
      <c r="G55" s="69"/>
      <c r="H55" s="69">
        <v>161724</v>
      </c>
      <c r="I55" s="69">
        <v>2926</v>
      </c>
      <c r="J55" s="69">
        <v>64061</v>
      </c>
      <c r="K55" s="68">
        <v>21.911000000000001</v>
      </c>
      <c r="L55" s="65"/>
    </row>
    <row r="56" spans="1:12" s="60" customFormat="1" ht="6" customHeight="1">
      <c r="A56" s="66"/>
      <c r="B56" s="352"/>
      <c r="C56" s="69"/>
      <c r="D56" s="69"/>
      <c r="E56" s="69"/>
      <c r="F56" s="68"/>
      <c r="G56" s="69"/>
      <c r="H56" s="69"/>
      <c r="I56" s="69"/>
      <c r="J56" s="69"/>
      <c r="K56" s="68"/>
      <c r="L56" s="65"/>
    </row>
    <row r="57" spans="1:12" s="60" customFormat="1" ht="8.1" customHeight="1">
      <c r="A57" s="66"/>
      <c r="B57" s="352">
        <v>2000</v>
      </c>
      <c r="C57" s="69">
        <v>410417</v>
      </c>
      <c r="D57" s="69">
        <v>6217</v>
      </c>
      <c r="E57" s="69">
        <v>148271</v>
      </c>
      <c r="F57" s="68">
        <v>23.855</v>
      </c>
      <c r="G57" s="69"/>
      <c r="H57" s="69">
        <v>169025</v>
      </c>
      <c r="I57" s="69">
        <v>3077</v>
      </c>
      <c r="J57" s="69">
        <v>69799</v>
      </c>
      <c r="K57" s="68">
        <v>22.661999999999999</v>
      </c>
      <c r="L57" s="65"/>
    </row>
    <row r="58" spans="1:12" s="60" customFormat="1" ht="8.1" customHeight="1">
      <c r="A58" s="66"/>
      <c r="B58" s="352">
        <v>2001</v>
      </c>
      <c r="C58" s="69">
        <v>393672</v>
      </c>
      <c r="D58" s="69">
        <v>6047</v>
      </c>
      <c r="E58" s="69">
        <v>152034</v>
      </c>
      <c r="F58" s="68">
        <v>25.141999999999999</v>
      </c>
      <c r="G58" s="69"/>
      <c r="H58" s="69">
        <v>160064</v>
      </c>
      <c r="I58" s="69">
        <v>2875</v>
      </c>
      <c r="J58" s="69">
        <v>68613</v>
      </c>
      <c r="K58" s="68">
        <v>23.856999999999999</v>
      </c>
      <c r="L58" s="65"/>
    </row>
    <row r="59" spans="1:12" s="60" customFormat="1" ht="8.1" customHeight="1">
      <c r="A59" s="66"/>
      <c r="B59" s="352">
        <v>2002</v>
      </c>
      <c r="C59" s="69">
        <v>378329</v>
      </c>
      <c r="D59" s="69">
        <v>7221</v>
      </c>
      <c r="E59" s="69">
        <v>190166</v>
      </c>
      <c r="F59" s="68">
        <v>26.332999999999998</v>
      </c>
      <c r="G59" s="69"/>
      <c r="H59" s="69">
        <v>165981</v>
      </c>
      <c r="I59" s="69">
        <v>3067</v>
      </c>
      <c r="J59" s="69">
        <v>76701</v>
      </c>
      <c r="K59" s="68">
        <v>24.988</v>
      </c>
      <c r="L59" s="65"/>
    </row>
    <row r="60" spans="1:12" s="60" customFormat="1" ht="8.1" customHeight="1">
      <c r="A60" s="66"/>
      <c r="B60" s="352">
        <v>2003</v>
      </c>
      <c r="C60" s="69">
        <v>304817</v>
      </c>
      <c r="D60" s="69">
        <v>5573</v>
      </c>
      <c r="E60" s="69">
        <v>146485</v>
      </c>
      <c r="F60" s="68">
        <v>26.283999999999999</v>
      </c>
      <c r="G60" s="69"/>
      <c r="H60" s="69">
        <v>187325</v>
      </c>
      <c r="I60" s="69">
        <v>3621</v>
      </c>
      <c r="J60" s="69">
        <v>91554</v>
      </c>
      <c r="K60" s="68">
        <v>25.277999999999999</v>
      </c>
      <c r="L60" s="65"/>
    </row>
    <row r="61" spans="1:12" s="60" customFormat="1" ht="8.1" customHeight="1">
      <c r="A61" s="66"/>
      <c r="B61" s="352">
        <v>2004</v>
      </c>
      <c r="C61" s="69">
        <v>222327</v>
      </c>
      <c r="D61" s="69">
        <v>3775</v>
      </c>
      <c r="E61" s="69">
        <v>100027</v>
      </c>
      <c r="F61" s="68">
        <v>26.507000000000001</v>
      </c>
      <c r="G61" s="69"/>
      <c r="H61" s="69">
        <v>193414</v>
      </c>
      <c r="I61" s="69">
        <v>4016</v>
      </c>
      <c r="J61" s="69">
        <v>100373</v>
      </c>
      <c r="K61" s="68">
        <v>24.986000000000001</v>
      </c>
      <c r="L61" s="65"/>
    </row>
    <row r="62" spans="1:12" s="60" customFormat="1" ht="6" customHeight="1">
      <c r="A62" s="66"/>
      <c r="B62" s="352"/>
      <c r="C62" s="69"/>
      <c r="D62" s="69"/>
      <c r="E62" s="69"/>
      <c r="F62" s="68"/>
      <c r="G62" s="69"/>
      <c r="H62" s="69"/>
      <c r="I62" s="69"/>
      <c r="J62" s="69"/>
      <c r="K62" s="68"/>
      <c r="L62" s="65"/>
    </row>
    <row r="63" spans="1:12" s="60" customFormat="1" ht="8.1" customHeight="1">
      <c r="A63" s="66"/>
      <c r="B63" s="352">
        <v>2005</v>
      </c>
      <c r="C63" s="69">
        <v>175914</v>
      </c>
      <c r="D63" s="69">
        <v>3129</v>
      </c>
      <c r="E63" s="69">
        <v>100976</v>
      </c>
      <c r="F63" s="68">
        <v>32.270000000000003</v>
      </c>
      <c r="G63" s="69"/>
      <c r="H63" s="69">
        <v>212329</v>
      </c>
      <c r="I63" s="69">
        <v>4389</v>
      </c>
      <c r="J63" s="69">
        <v>134425</v>
      </c>
      <c r="K63" s="68">
        <v>30.63</v>
      </c>
      <c r="L63" s="65"/>
    </row>
    <row r="64" spans="1:12" s="60" customFormat="1" ht="8.1" customHeight="1">
      <c r="A64" s="66"/>
      <c r="B64" s="352">
        <v>2006</v>
      </c>
      <c r="C64" s="69">
        <v>150193</v>
      </c>
      <c r="D64" s="69">
        <v>2849</v>
      </c>
      <c r="E64" s="69">
        <v>104790</v>
      </c>
      <c r="F64" s="68">
        <v>36.780999999999999</v>
      </c>
      <c r="G64" s="69"/>
      <c r="H64" s="69">
        <v>192832</v>
      </c>
      <c r="I64" s="69">
        <v>4204</v>
      </c>
      <c r="J64" s="69">
        <v>143439</v>
      </c>
      <c r="K64" s="68">
        <v>34.119999999999997</v>
      </c>
      <c r="L64" s="65"/>
    </row>
    <row r="65" spans="1:13" s="60" customFormat="1" ht="8.1" customHeight="1">
      <c r="A65" s="66"/>
      <c r="B65" s="352">
        <v>2007</v>
      </c>
      <c r="C65" s="69">
        <v>142100</v>
      </c>
      <c r="D65" s="69">
        <v>2687</v>
      </c>
      <c r="E65" s="69">
        <v>101568</v>
      </c>
      <c r="F65" s="68">
        <v>37.799999999999997</v>
      </c>
      <c r="G65" s="69"/>
      <c r="H65" s="69">
        <v>180425</v>
      </c>
      <c r="I65" s="69">
        <v>4105</v>
      </c>
      <c r="J65" s="69">
        <v>146270</v>
      </c>
      <c r="K65" s="68">
        <v>35.631999999999998</v>
      </c>
      <c r="L65" s="65"/>
    </row>
    <row r="66" spans="1:13" s="60" customFormat="1" ht="8.1" customHeight="1">
      <c r="A66" s="66"/>
      <c r="B66" s="352">
        <v>2008</v>
      </c>
      <c r="C66" s="69">
        <v>142803</v>
      </c>
      <c r="D66" s="69">
        <v>2697</v>
      </c>
      <c r="E66" s="69">
        <v>103395</v>
      </c>
      <c r="F66" s="68">
        <v>38.337000000000003</v>
      </c>
      <c r="G66" s="69"/>
      <c r="H66" s="69">
        <v>157680</v>
      </c>
      <c r="I66" s="69">
        <v>3536</v>
      </c>
      <c r="J66" s="69">
        <v>128257</v>
      </c>
      <c r="K66" s="68">
        <v>36.271999999999998</v>
      </c>
      <c r="L66" s="65"/>
    </row>
    <row r="67" spans="1:13" s="60" customFormat="1" ht="8.1" customHeight="1">
      <c r="A67" s="66"/>
      <c r="B67" s="352">
        <v>2009</v>
      </c>
      <c r="C67" s="69">
        <v>114292</v>
      </c>
      <c r="D67" s="69">
        <v>2190</v>
      </c>
      <c r="E67" s="69">
        <v>64810</v>
      </c>
      <c r="F67" s="68">
        <v>29.594000000000001</v>
      </c>
      <c r="G67" s="69"/>
      <c r="H67" s="69">
        <v>163294</v>
      </c>
      <c r="I67" s="69">
        <v>3631</v>
      </c>
      <c r="J67" s="69">
        <v>100501</v>
      </c>
      <c r="K67" s="68">
        <v>27.678999999999998</v>
      </c>
      <c r="L67" s="65"/>
    </row>
    <row r="68" spans="1:13" s="60" customFormat="1" ht="6" customHeight="1">
      <c r="A68" s="66"/>
      <c r="B68" s="352"/>
      <c r="C68" s="69"/>
      <c r="D68" s="69"/>
      <c r="E68" s="69"/>
      <c r="F68" s="68"/>
      <c r="G68" s="69"/>
      <c r="H68" s="69"/>
      <c r="I68" s="69"/>
      <c r="J68" s="69"/>
      <c r="K68" s="68"/>
      <c r="L68" s="65"/>
    </row>
    <row r="69" spans="1:13" s="60" customFormat="1" ht="8.4" customHeight="1">
      <c r="A69" s="66"/>
      <c r="B69" s="352">
        <v>2010</v>
      </c>
      <c r="C69" s="69">
        <v>100697</v>
      </c>
      <c r="D69" s="69">
        <v>1964</v>
      </c>
      <c r="E69" s="69">
        <v>64297</v>
      </c>
      <c r="F69" s="68">
        <v>32.738</v>
      </c>
      <c r="G69" s="69"/>
      <c r="H69" s="69">
        <v>161355</v>
      </c>
      <c r="I69" s="69">
        <v>3599</v>
      </c>
      <c r="J69" s="69">
        <v>110019</v>
      </c>
      <c r="K69" s="68">
        <v>30.568999999999999</v>
      </c>
      <c r="L69" s="65"/>
    </row>
    <row r="70" spans="1:13" s="60" customFormat="1" ht="8.4" customHeight="1">
      <c r="A70" s="66"/>
      <c r="B70" s="352">
        <v>2011</v>
      </c>
      <c r="C70" s="69">
        <v>95488</v>
      </c>
      <c r="D70" s="69">
        <v>1747</v>
      </c>
      <c r="E70" s="69">
        <v>56702</v>
      </c>
      <c r="F70" s="68">
        <v>32.457000000000001</v>
      </c>
      <c r="G70" s="69"/>
      <c r="H70" s="69">
        <v>172254</v>
      </c>
      <c r="I70" s="69">
        <v>3906</v>
      </c>
      <c r="J70" s="69">
        <v>125043</v>
      </c>
      <c r="K70" s="68">
        <v>32.012999999999998</v>
      </c>
      <c r="L70" s="65"/>
    </row>
    <row r="71" spans="1:13" s="60" customFormat="1" ht="8.4" customHeight="1">
      <c r="A71" s="66"/>
      <c r="B71" s="352">
        <v>2012</v>
      </c>
      <c r="C71" s="69">
        <v>87284</v>
      </c>
      <c r="D71" s="69">
        <v>1571</v>
      </c>
      <c r="E71" s="69">
        <v>56172</v>
      </c>
      <c r="F71" s="68">
        <v>35.756</v>
      </c>
      <c r="G71" s="69"/>
      <c r="H71" s="69">
        <v>154323</v>
      </c>
      <c r="I71" s="69">
        <v>3437</v>
      </c>
      <c r="J71" s="69">
        <v>120738</v>
      </c>
      <c r="K71" s="68">
        <v>35.128999999999998</v>
      </c>
      <c r="L71" s="65"/>
    </row>
    <row r="72" spans="1:13" s="60" customFormat="1" ht="3" customHeight="1">
      <c r="A72" s="66"/>
      <c r="B72" s="62"/>
      <c r="C72" s="62"/>
      <c r="D72" s="62"/>
      <c r="E72" s="62"/>
      <c r="F72" s="62"/>
      <c r="G72" s="62"/>
      <c r="H72" s="62"/>
      <c r="I72" s="62"/>
      <c r="J72" s="62"/>
      <c r="K72" s="62"/>
      <c r="L72" s="65"/>
    </row>
    <row r="73" spans="1:13" s="60" customFormat="1" ht="3" customHeight="1">
      <c r="A73" s="66"/>
      <c r="B73" s="67"/>
      <c r="C73" s="67"/>
      <c r="D73" s="67"/>
      <c r="E73" s="67"/>
      <c r="F73" s="67"/>
      <c r="G73" s="67"/>
      <c r="H73" s="67"/>
      <c r="I73" s="67"/>
      <c r="J73" s="67"/>
      <c r="K73" s="67"/>
      <c r="L73" s="65"/>
    </row>
    <row r="74" spans="1:13" s="60" customFormat="1" ht="8.4" customHeight="1">
      <c r="A74" s="66"/>
      <c r="B74" s="340" t="s">
        <v>70</v>
      </c>
      <c r="C74" s="340"/>
      <c r="D74" s="340"/>
      <c r="E74" s="340"/>
      <c r="F74" s="340"/>
      <c r="G74" s="340"/>
      <c r="H74" s="340"/>
      <c r="I74" s="340"/>
      <c r="J74" s="340"/>
      <c r="K74" s="340"/>
      <c r="L74" s="65"/>
    </row>
    <row r="75" spans="1:13" s="60" customFormat="1" ht="4.6500000000000004" customHeight="1">
      <c r="A75" s="64"/>
      <c r="B75" s="63"/>
      <c r="C75" s="62"/>
      <c r="D75" s="62"/>
      <c r="E75" s="62"/>
      <c r="F75" s="62"/>
      <c r="G75" s="62"/>
      <c r="H75" s="62"/>
      <c r="I75" s="62"/>
      <c r="J75" s="62"/>
      <c r="K75" s="62"/>
      <c r="L75" s="61"/>
    </row>
    <row r="76" spans="1:13" ht="13.2" hidden="1">
      <c r="M76" s="59" t="s">
        <v>5</v>
      </c>
    </row>
    <row r="77" spans="1:13" ht="13.2" hidden="1"/>
  </sheetData>
  <sheetProtection sheet="1" objects="1" scenarios="1"/>
  <mergeCells count="22">
    <mergeCell ref="K45:K48"/>
    <mergeCell ref="K9:K12"/>
    <mergeCell ref="B43:B48"/>
    <mergeCell ref="C43:F43"/>
    <mergeCell ref="H43:K43"/>
    <mergeCell ref="C45:C48"/>
    <mergeCell ref="D45:D48"/>
    <mergeCell ref="E45:E48"/>
    <mergeCell ref="B7:B12"/>
    <mergeCell ref="C7:F7"/>
    <mergeCell ref="H7:K7"/>
    <mergeCell ref="C9:C12"/>
    <mergeCell ref="D9:D12"/>
    <mergeCell ref="E9:E12"/>
    <mergeCell ref="F9:F12"/>
    <mergeCell ref="H9:H12"/>
    <mergeCell ref="I9:I12"/>
    <mergeCell ref="J9:J12"/>
    <mergeCell ref="F45:F48"/>
    <mergeCell ref="H45:H48"/>
    <mergeCell ref="I45:I48"/>
    <mergeCell ref="J45:J48"/>
  </mergeCells>
  <hyperlinks>
    <hyperlink ref="K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4.xml><?xml version="1.0" encoding="utf-8"?>
<worksheet xmlns="http://schemas.openxmlformats.org/spreadsheetml/2006/main" xmlns:r="http://schemas.openxmlformats.org/officeDocument/2006/relationships">
  <dimension ref="A1:H35"/>
  <sheetViews>
    <sheetView showGridLines="0" showRowColHeaders="0" zoomScale="140" zoomScaleNormal="160" workbookViewId="0"/>
  </sheetViews>
  <sheetFormatPr baseColWidth="10" defaultColWidth="0" defaultRowHeight="12.75" customHeight="1" zeroHeight="1"/>
  <cols>
    <col min="1" max="1" width="0.88671875" style="48" customWidth="1"/>
    <col min="2" max="2" width="5.109375" style="48" customWidth="1"/>
    <col min="3" max="3" width="11.88671875" style="48" customWidth="1"/>
    <col min="4" max="4" width="14.33203125" style="48" customWidth="1"/>
    <col min="5" max="5" width="12.33203125" style="48" customWidth="1"/>
    <col min="6" max="6" width="14.33203125" style="48" customWidth="1"/>
    <col min="7" max="8" width="0.88671875" style="48" customWidth="1"/>
    <col min="9" max="16384" width="11.44140625" style="48" hidden="1"/>
  </cols>
  <sheetData>
    <row r="1" spans="1:8" ht="4.6500000000000004" customHeight="1">
      <c r="A1" s="84"/>
      <c r="B1" s="85"/>
      <c r="C1" s="85"/>
      <c r="D1" s="85"/>
      <c r="E1" s="85"/>
      <c r="F1" s="85"/>
      <c r="G1" s="86"/>
    </row>
    <row r="2" spans="1:8" s="30" customFormat="1" ht="11.1" customHeight="1">
      <c r="A2" s="25"/>
      <c r="B2" s="89" t="s">
        <v>146</v>
      </c>
      <c r="C2" s="28"/>
      <c r="D2" s="28"/>
      <c r="E2" s="28"/>
      <c r="F2" s="331" t="s">
        <v>147</v>
      </c>
      <c r="G2" s="29"/>
    </row>
    <row r="3" spans="1:8" s="30" customFormat="1" ht="11.1" customHeight="1">
      <c r="A3" s="25"/>
      <c r="B3" s="89" t="s">
        <v>129</v>
      </c>
      <c r="C3" s="28"/>
      <c r="D3" s="28"/>
      <c r="E3" s="28"/>
      <c r="F3" s="35"/>
      <c r="G3" s="29"/>
    </row>
    <row r="4" spans="1:8" s="30" customFormat="1" ht="11.1" customHeight="1">
      <c r="A4" s="25"/>
      <c r="B4" s="89" t="s">
        <v>148</v>
      </c>
      <c r="C4" s="28"/>
      <c r="D4" s="28"/>
      <c r="E4" s="28"/>
      <c r="F4" s="175"/>
      <c r="G4" s="29"/>
    </row>
    <row r="5" spans="1:8" s="30" customFormat="1" ht="11.1" customHeight="1">
      <c r="A5" s="25"/>
      <c r="B5" s="51" t="s">
        <v>149</v>
      </c>
      <c r="C5" s="28"/>
      <c r="D5" s="28"/>
      <c r="E5" s="28"/>
      <c r="F5" s="175"/>
      <c r="G5" s="29"/>
    </row>
    <row r="6" spans="1:8" s="24" customFormat="1" ht="2.4" customHeight="1">
      <c r="A6" s="32"/>
      <c r="B6" s="33"/>
      <c r="C6" s="33"/>
      <c r="D6" s="33"/>
      <c r="E6" s="33"/>
      <c r="F6" s="42"/>
      <c r="G6" s="34"/>
    </row>
    <row r="7" spans="1:8" s="24" customFormat="1" ht="2.4" customHeight="1">
      <c r="A7" s="32"/>
      <c r="B7" s="345"/>
      <c r="C7" s="345"/>
      <c r="D7" s="345"/>
      <c r="E7" s="345"/>
      <c r="F7" s="345"/>
      <c r="G7" s="34"/>
    </row>
    <row r="8" spans="1:8" s="24" customFormat="1" ht="8.4" customHeight="1">
      <c r="A8" s="32"/>
      <c r="B8" s="40" t="s">
        <v>6</v>
      </c>
      <c r="C8" s="35" t="s">
        <v>65</v>
      </c>
      <c r="D8" s="35" t="s">
        <v>64</v>
      </c>
      <c r="E8" s="35" t="s">
        <v>150</v>
      </c>
      <c r="F8" s="35" t="s">
        <v>151</v>
      </c>
      <c r="G8" s="34"/>
    </row>
    <row r="9" spans="1:8" s="24" customFormat="1" ht="2.4" customHeight="1">
      <c r="A9" s="32"/>
      <c r="B9" s="33"/>
      <c r="C9" s="33"/>
      <c r="D9" s="33"/>
      <c r="E9" s="33"/>
      <c r="F9" s="42"/>
      <c r="G9" s="34"/>
    </row>
    <row r="10" spans="1:8" s="24" customFormat="1" ht="2.4" customHeight="1">
      <c r="A10" s="32"/>
      <c r="B10" s="38"/>
      <c r="C10" s="345"/>
      <c r="D10" s="345"/>
      <c r="E10" s="345"/>
      <c r="F10" s="345"/>
      <c r="G10" s="34"/>
    </row>
    <row r="11" spans="1:8" s="24" customFormat="1" ht="8.25" customHeight="1">
      <c r="A11" s="32"/>
      <c r="B11" s="40">
        <v>1995</v>
      </c>
      <c r="C11" s="103">
        <v>1327718</v>
      </c>
      <c r="D11" s="103">
        <v>2959878</v>
      </c>
      <c r="E11" s="44" t="s">
        <v>152</v>
      </c>
      <c r="F11" s="103">
        <v>112170677</v>
      </c>
      <c r="G11" s="34"/>
      <c r="H11" s="176"/>
    </row>
    <row r="12" spans="1:8" s="24" customFormat="1" ht="8.25" customHeight="1">
      <c r="A12" s="32"/>
      <c r="B12" s="40">
        <v>1996</v>
      </c>
      <c r="C12" s="103">
        <v>1355686</v>
      </c>
      <c r="D12" s="103">
        <v>3978622</v>
      </c>
      <c r="E12" s="44" t="s">
        <v>152</v>
      </c>
      <c r="F12" s="127">
        <v>136685404</v>
      </c>
      <c r="G12" s="34"/>
      <c r="H12" s="176"/>
    </row>
    <row r="13" spans="1:8" s="24" customFormat="1" ht="8.25" customHeight="1">
      <c r="A13" s="32"/>
      <c r="B13" s="40">
        <v>1997</v>
      </c>
      <c r="C13" s="103">
        <v>1301565</v>
      </c>
      <c r="D13" s="103">
        <v>3677554</v>
      </c>
      <c r="E13" s="44" t="s">
        <v>152</v>
      </c>
      <c r="F13" s="103">
        <v>189061903</v>
      </c>
      <c r="G13" s="34"/>
      <c r="H13" s="176"/>
    </row>
    <row r="14" spans="1:8" s="24" customFormat="1" ht="8.25" customHeight="1">
      <c r="A14" s="32"/>
      <c r="B14" s="40">
        <v>1998</v>
      </c>
      <c r="C14" s="103">
        <v>1307449</v>
      </c>
      <c r="D14" s="103">
        <v>4045061</v>
      </c>
      <c r="E14" s="103">
        <v>126101</v>
      </c>
      <c r="F14" s="103">
        <v>219254473</v>
      </c>
      <c r="G14" s="34"/>
      <c r="H14" s="176"/>
    </row>
    <row r="15" spans="1:8" s="24" customFormat="1" ht="8.25" customHeight="1">
      <c r="A15" s="32"/>
      <c r="B15" s="40">
        <v>1999</v>
      </c>
      <c r="C15" s="103">
        <v>1391702</v>
      </c>
      <c r="D15" s="103">
        <v>4319242</v>
      </c>
      <c r="E15" s="103">
        <v>92116</v>
      </c>
      <c r="F15" s="103">
        <v>309329278</v>
      </c>
      <c r="G15" s="34"/>
      <c r="H15" s="176"/>
    </row>
    <row r="16" spans="1:8" s="24" customFormat="1" ht="8.25" customHeight="1">
      <c r="A16" s="32"/>
      <c r="B16" s="40"/>
      <c r="C16" s="103"/>
      <c r="D16" s="103"/>
      <c r="E16" s="103"/>
      <c r="F16" s="103"/>
      <c r="G16" s="34"/>
      <c r="H16" s="176"/>
    </row>
    <row r="17" spans="1:7" s="24" customFormat="1" ht="8.25" customHeight="1">
      <c r="A17" s="32"/>
      <c r="B17" s="40">
        <v>2001</v>
      </c>
      <c r="C17" s="103">
        <v>1219718</v>
      </c>
      <c r="D17" s="103">
        <v>3744415</v>
      </c>
      <c r="E17" s="103">
        <v>39907</v>
      </c>
      <c r="F17" s="103">
        <v>309532566</v>
      </c>
      <c r="G17" s="34"/>
    </row>
    <row r="18" spans="1:7" s="24" customFormat="1" ht="8.25" customHeight="1">
      <c r="A18" s="32"/>
      <c r="B18" s="40">
        <v>2002</v>
      </c>
      <c r="C18" s="103">
        <v>1045806</v>
      </c>
      <c r="D18" s="103">
        <v>3576728</v>
      </c>
      <c r="E18" s="103">
        <v>59827</v>
      </c>
      <c r="F18" s="103">
        <v>397046073</v>
      </c>
      <c r="G18" s="34"/>
    </row>
    <row r="19" spans="1:7" s="24" customFormat="1" ht="8.25" customHeight="1">
      <c r="A19" s="32"/>
      <c r="B19" s="40">
        <v>2003</v>
      </c>
      <c r="C19" s="103">
        <v>1283795</v>
      </c>
      <c r="D19" s="103">
        <v>4327829</v>
      </c>
      <c r="E19" s="103">
        <v>23731</v>
      </c>
      <c r="F19" s="103">
        <v>401054366</v>
      </c>
      <c r="G19" s="34"/>
    </row>
    <row r="20" spans="1:7" s="24" customFormat="1" ht="8.25" customHeight="1">
      <c r="A20" s="32"/>
      <c r="B20" s="40">
        <v>2004</v>
      </c>
      <c r="C20" s="103">
        <v>1587093</v>
      </c>
      <c r="D20" s="103">
        <v>4507045</v>
      </c>
      <c r="E20" s="103">
        <v>25474</v>
      </c>
      <c r="F20" s="103">
        <v>489045550</v>
      </c>
      <c r="G20" s="34"/>
    </row>
    <row r="21" spans="1:7" s="24" customFormat="1" ht="8.25" customHeight="1">
      <c r="A21" s="32"/>
      <c r="B21" s="40">
        <v>2005</v>
      </c>
      <c r="C21" s="103">
        <v>1684590</v>
      </c>
      <c r="D21" s="103">
        <v>4683994</v>
      </c>
      <c r="E21" s="103">
        <v>32811</v>
      </c>
      <c r="F21" s="103">
        <v>567137024</v>
      </c>
      <c r="G21" s="34"/>
    </row>
    <row r="22" spans="1:7" s="24" customFormat="1" ht="8.25" customHeight="1">
      <c r="A22" s="32"/>
      <c r="G22" s="34"/>
    </row>
    <row r="23" spans="1:7" s="24" customFormat="1" ht="8.25" customHeight="1">
      <c r="A23" s="32"/>
      <c r="B23" s="40">
        <v>2006</v>
      </c>
      <c r="C23" s="103">
        <v>1794374</v>
      </c>
      <c r="D23" s="103">
        <v>5175695</v>
      </c>
      <c r="E23" s="103">
        <v>32777</v>
      </c>
      <c r="F23" s="103">
        <v>650038282</v>
      </c>
      <c r="G23" s="34"/>
    </row>
    <row r="24" spans="1:7" s="24" customFormat="1" ht="8.25" customHeight="1">
      <c r="A24" s="32"/>
      <c r="B24" s="40">
        <v>2007</v>
      </c>
      <c r="C24" s="103">
        <v>1933924</v>
      </c>
      <c r="D24" s="103">
        <v>5898645</v>
      </c>
      <c r="E24" s="103">
        <v>60486</v>
      </c>
      <c r="F24" s="103">
        <v>726629630</v>
      </c>
      <c r="G24" s="34"/>
    </row>
    <row r="25" spans="1:7" s="24" customFormat="1" ht="8.25" customHeight="1">
      <c r="A25" s="32"/>
      <c r="B25" s="40">
        <v>2008</v>
      </c>
      <c r="C25" s="103">
        <v>2383192</v>
      </c>
      <c r="D25" s="103">
        <v>5779550</v>
      </c>
      <c r="E25" s="103">
        <v>70986</v>
      </c>
      <c r="F25" s="103">
        <v>766533818</v>
      </c>
      <c r="G25" s="34"/>
    </row>
    <row r="26" spans="1:7" s="24" customFormat="1" ht="8.25" customHeight="1">
      <c r="A26" s="32"/>
      <c r="B26" s="40">
        <v>2009</v>
      </c>
      <c r="C26" s="103">
        <v>2688064</v>
      </c>
      <c r="D26" s="103">
        <v>5668527</v>
      </c>
      <c r="E26" s="103">
        <v>87487</v>
      </c>
      <c r="F26" s="103">
        <v>717944435</v>
      </c>
      <c r="G26" s="34"/>
    </row>
    <row r="27" spans="1:7" s="24" customFormat="1" ht="8.25" customHeight="1">
      <c r="A27" s="32"/>
      <c r="B27" s="40">
        <v>2010</v>
      </c>
      <c r="C27" s="103">
        <v>2340704</v>
      </c>
      <c r="D27" s="103">
        <v>5664099</v>
      </c>
      <c r="E27" s="103">
        <v>97403</v>
      </c>
      <c r="F27" s="44" t="s">
        <v>152</v>
      </c>
      <c r="G27" s="34"/>
    </row>
    <row r="28" spans="1:7" s="24" customFormat="1" ht="8.25" customHeight="1">
      <c r="A28" s="32"/>
      <c r="G28" s="34"/>
    </row>
    <row r="29" spans="1:7" s="24" customFormat="1" ht="8.25" customHeight="1">
      <c r="A29" s="32"/>
      <c r="B29" s="40">
        <v>2011</v>
      </c>
      <c r="C29" s="103">
        <v>2549509</v>
      </c>
      <c r="D29" s="103">
        <v>6146018</v>
      </c>
      <c r="E29" s="103">
        <v>112788</v>
      </c>
      <c r="F29" s="44">
        <v>551954566</v>
      </c>
      <c r="G29" s="34"/>
    </row>
    <row r="30" spans="1:7" s="24" customFormat="1" ht="8.25" customHeight="1">
      <c r="A30" s="32"/>
      <c r="B30" s="40" t="s">
        <v>153</v>
      </c>
      <c r="C30" s="103">
        <v>2801252</v>
      </c>
      <c r="D30" s="103">
        <v>6574007</v>
      </c>
      <c r="E30" s="103">
        <v>805418</v>
      </c>
      <c r="F30" s="44">
        <v>804527359</v>
      </c>
      <c r="G30" s="34"/>
    </row>
    <row r="31" spans="1:7" s="24" customFormat="1" ht="3" customHeight="1">
      <c r="A31" s="32"/>
      <c r="B31" s="33"/>
      <c r="C31" s="33"/>
      <c r="D31" s="33"/>
      <c r="E31" s="33"/>
      <c r="F31" s="33"/>
      <c r="G31" s="34"/>
    </row>
    <row r="32" spans="1:7" s="24" customFormat="1" ht="3" customHeight="1">
      <c r="A32" s="32"/>
      <c r="B32" s="345"/>
      <c r="C32" s="345"/>
      <c r="D32" s="345"/>
      <c r="E32" s="345"/>
      <c r="F32" s="345"/>
      <c r="G32" s="34"/>
    </row>
    <row r="33" spans="1:8" s="24" customFormat="1" ht="8.4" customHeight="1">
      <c r="A33" s="32"/>
      <c r="B33" s="345" t="s">
        <v>154</v>
      </c>
      <c r="C33" s="345"/>
      <c r="D33" s="345"/>
      <c r="E33" s="345"/>
      <c r="F33" s="345"/>
      <c r="G33" s="34"/>
    </row>
    <row r="34" spans="1:8" s="24" customFormat="1" ht="4.6500000000000004" customHeight="1">
      <c r="A34" s="45"/>
      <c r="B34" s="42"/>
      <c r="C34" s="33"/>
      <c r="D34" s="33"/>
      <c r="E34" s="33"/>
      <c r="F34" s="33"/>
      <c r="G34" s="46"/>
    </row>
    <row r="35" spans="1:8" ht="13.2" hidden="1">
      <c r="H35" s="24"/>
    </row>
  </sheetData>
  <sheetProtection sheet="1" objects="1" scenarios="1"/>
  <hyperlinks>
    <hyperlink ref="F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5.xml><?xml version="1.0" encoding="utf-8"?>
<worksheet xmlns="http://schemas.openxmlformats.org/spreadsheetml/2006/main" xmlns:r="http://schemas.openxmlformats.org/officeDocument/2006/relationships">
  <dimension ref="A1:L36"/>
  <sheetViews>
    <sheetView showGridLines="0" showRowColHeaders="0" zoomScale="140" zoomScaleNormal="140" workbookViewId="0"/>
  </sheetViews>
  <sheetFormatPr baseColWidth="10" defaultColWidth="0" defaultRowHeight="13.2" zeroHeight="1"/>
  <cols>
    <col min="1" max="1" width="0.6640625" style="48" customWidth="1"/>
    <col min="2" max="2" width="5.109375" style="48" customWidth="1"/>
    <col min="3" max="3" width="7.5546875" style="48" customWidth="1"/>
    <col min="4" max="4" width="6.6640625" style="48" customWidth="1"/>
    <col min="5" max="10" width="6.44140625" style="48" customWidth="1"/>
    <col min="11" max="11" width="0.6640625" style="48" customWidth="1"/>
    <col min="12" max="12" width="0.88671875" style="48" customWidth="1"/>
    <col min="13" max="16384" width="10.109375" style="48" hidden="1"/>
  </cols>
  <sheetData>
    <row r="1" spans="1:11" s="24" customFormat="1" ht="4.6500000000000004" customHeight="1">
      <c r="A1" s="21"/>
      <c r="B1" s="22"/>
      <c r="C1" s="22"/>
      <c r="D1" s="22"/>
      <c r="E1" s="22"/>
      <c r="F1" s="22"/>
      <c r="G1" s="22"/>
      <c r="H1" s="22"/>
      <c r="I1" s="22"/>
      <c r="J1" s="22"/>
      <c r="K1" s="23"/>
    </row>
    <row r="2" spans="1:11" s="30" customFormat="1" ht="11.1" customHeight="1">
      <c r="A2" s="25"/>
      <c r="B2" s="26" t="s">
        <v>24</v>
      </c>
      <c r="C2" s="27"/>
      <c r="D2" s="27"/>
      <c r="E2" s="27"/>
      <c r="F2" s="28"/>
      <c r="G2" s="28"/>
      <c r="H2" s="28"/>
      <c r="I2" s="28"/>
      <c r="J2" s="331" t="s">
        <v>25</v>
      </c>
      <c r="K2" s="29"/>
    </row>
    <row r="3" spans="1:11" s="30" customFormat="1" ht="11.1" customHeight="1">
      <c r="A3" s="25"/>
      <c r="B3" s="26" t="s">
        <v>26</v>
      </c>
      <c r="C3" s="27"/>
      <c r="D3" s="27"/>
      <c r="E3" s="27"/>
      <c r="F3" s="28"/>
      <c r="G3" s="28"/>
      <c r="H3" s="28"/>
      <c r="I3" s="28"/>
      <c r="J3" s="28"/>
      <c r="K3" s="29"/>
    </row>
    <row r="4" spans="1:11" s="30" customFormat="1" ht="11.1" customHeight="1">
      <c r="A4" s="25"/>
      <c r="B4" s="26" t="s">
        <v>0</v>
      </c>
      <c r="C4" s="27"/>
      <c r="D4" s="27"/>
      <c r="E4" s="27"/>
      <c r="F4" s="27"/>
      <c r="G4" s="28"/>
      <c r="H4" s="28"/>
      <c r="I4" s="28"/>
      <c r="J4" s="28"/>
      <c r="K4" s="29"/>
    </row>
    <row r="5" spans="1:11" s="30" customFormat="1" ht="11.1" customHeight="1">
      <c r="A5" s="25"/>
      <c r="B5" s="31" t="s">
        <v>27</v>
      </c>
      <c r="C5" s="27"/>
      <c r="D5" s="27"/>
      <c r="E5" s="27"/>
      <c r="F5" s="27"/>
      <c r="G5" s="28"/>
      <c r="H5" s="28"/>
      <c r="I5" s="28"/>
      <c r="J5" s="28"/>
      <c r="K5" s="29"/>
    </row>
    <row r="6" spans="1:11" s="24" customFormat="1" ht="2.4" customHeight="1">
      <c r="A6" s="32"/>
      <c r="B6" s="33"/>
      <c r="C6" s="33"/>
      <c r="D6" s="33"/>
      <c r="E6" s="33"/>
      <c r="F6" s="33"/>
      <c r="G6" s="33"/>
      <c r="H6" s="33"/>
      <c r="I6" s="33"/>
      <c r="J6" s="33"/>
      <c r="K6" s="34"/>
    </row>
    <row r="7" spans="1:11" s="24" customFormat="1" ht="2.4" customHeight="1">
      <c r="A7" s="32"/>
      <c r="B7" s="345"/>
      <c r="C7" s="345"/>
      <c r="D7" s="345"/>
      <c r="E7" s="345"/>
      <c r="F7" s="345"/>
      <c r="G7" s="345"/>
      <c r="H7" s="345"/>
      <c r="I7" s="345"/>
      <c r="J7" s="345"/>
      <c r="K7" s="34"/>
    </row>
    <row r="8" spans="1:11" s="24" customFormat="1" ht="8.6999999999999993" customHeight="1">
      <c r="A8" s="32"/>
      <c r="B8" s="354" t="s">
        <v>6</v>
      </c>
      <c r="C8" s="358" t="s">
        <v>3</v>
      </c>
      <c r="D8" s="358" t="s">
        <v>28</v>
      </c>
      <c r="E8" s="358" t="s">
        <v>29</v>
      </c>
      <c r="F8" s="358" t="s">
        <v>30</v>
      </c>
      <c r="G8" s="358" t="s">
        <v>31</v>
      </c>
      <c r="H8" s="358" t="s">
        <v>32</v>
      </c>
      <c r="I8" s="358" t="s">
        <v>33</v>
      </c>
      <c r="J8" s="358" t="s">
        <v>34</v>
      </c>
      <c r="K8" s="34"/>
    </row>
    <row r="9" spans="1:11" s="24" customFormat="1" ht="8.6999999999999993" customHeight="1">
      <c r="A9" s="32"/>
      <c r="B9" s="359"/>
      <c r="C9" s="358"/>
      <c r="D9" s="358"/>
      <c r="E9" s="358"/>
      <c r="F9" s="358"/>
      <c r="G9" s="358"/>
      <c r="H9" s="358"/>
      <c r="I9" s="358"/>
      <c r="J9" s="358"/>
      <c r="K9" s="34"/>
    </row>
    <row r="10" spans="1:11" s="24" customFormat="1" ht="2.4" customHeight="1">
      <c r="A10" s="32"/>
      <c r="B10" s="345"/>
      <c r="C10" s="345"/>
      <c r="D10" s="35"/>
      <c r="E10" s="35"/>
      <c r="F10" s="35"/>
      <c r="G10" s="35"/>
      <c r="H10" s="35"/>
      <c r="I10" s="35"/>
      <c r="J10" s="35"/>
      <c r="K10" s="34"/>
    </row>
    <row r="11" spans="1:11" s="24" customFormat="1" ht="2.4" customHeight="1">
      <c r="A11" s="32"/>
      <c r="B11" s="36"/>
      <c r="C11" s="36"/>
      <c r="D11" s="37"/>
      <c r="E11" s="37"/>
      <c r="F11" s="37"/>
      <c r="G11" s="37"/>
      <c r="H11" s="37"/>
      <c r="I11" s="37"/>
      <c r="J11" s="37"/>
      <c r="K11" s="34"/>
    </row>
    <row r="12" spans="1:11" s="24" customFormat="1" ht="8.25" customHeight="1">
      <c r="A12" s="32"/>
      <c r="B12" s="38">
        <v>1995</v>
      </c>
      <c r="C12" s="39">
        <f>SUM(D12:J12)</f>
        <v>6302</v>
      </c>
      <c r="D12" s="39">
        <v>5352</v>
      </c>
      <c r="E12" s="39">
        <v>163</v>
      </c>
      <c r="F12" s="39">
        <v>50</v>
      </c>
      <c r="G12" s="39">
        <v>462</v>
      </c>
      <c r="H12" s="39">
        <v>74</v>
      </c>
      <c r="I12" s="39">
        <v>33</v>
      </c>
      <c r="J12" s="39">
        <v>168</v>
      </c>
      <c r="K12" s="34"/>
    </row>
    <row r="13" spans="1:11" s="24" customFormat="1" ht="8.25" customHeight="1">
      <c r="A13" s="32"/>
      <c r="B13" s="38">
        <v>1996</v>
      </c>
      <c r="C13" s="39">
        <f>SUM(D13:J13)</f>
        <v>6843.7869999999994</v>
      </c>
      <c r="D13" s="39">
        <v>5783.299</v>
      </c>
      <c r="E13" s="39">
        <v>140.054</v>
      </c>
      <c r="F13" s="39">
        <v>62.634</v>
      </c>
      <c r="G13" s="39">
        <v>578.68700000000001</v>
      </c>
      <c r="H13" s="39">
        <v>77.683999999999997</v>
      </c>
      <c r="I13" s="39">
        <v>32.198999999999998</v>
      </c>
      <c r="J13" s="39">
        <v>169.23</v>
      </c>
      <c r="K13" s="34"/>
    </row>
    <row r="14" spans="1:11" s="24" customFormat="1" ht="8.25" customHeight="1">
      <c r="A14" s="32"/>
      <c r="B14" s="38">
        <v>1997</v>
      </c>
      <c r="C14" s="39">
        <f>SUM(D14:J14)</f>
        <v>7711.8089999999993</v>
      </c>
      <c r="D14" s="39">
        <v>6400.9189999999999</v>
      </c>
      <c r="E14" s="39">
        <v>252.60499999999999</v>
      </c>
      <c r="F14" s="39">
        <v>38.962000000000003</v>
      </c>
      <c r="G14" s="39">
        <v>642.87900000000002</v>
      </c>
      <c r="H14" s="39">
        <v>120.334</v>
      </c>
      <c r="I14" s="39">
        <v>41.445999999999998</v>
      </c>
      <c r="J14" s="39">
        <v>214.66399999999999</v>
      </c>
      <c r="K14" s="34"/>
    </row>
    <row r="15" spans="1:11" s="24" customFormat="1" ht="8.25" customHeight="1">
      <c r="A15" s="32"/>
      <c r="B15" s="38">
        <v>1998</v>
      </c>
      <c r="C15" s="39">
        <f>SUM(D15:J15)</f>
        <v>8331</v>
      </c>
      <c r="D15" s="39">
        <v>6971</v>
      </c>
      <c r="E15" s="39">
        <v>271</v>
      </c>
      <c r="F15" s="39">
        <v>22</v>
      </c>
      <c r="G15" s="39">
        <v>693</v>
      </c>
      <c r="H15" s="39">
        <v>126</v>
      </c>
      <c r="I15" s="39">
        <v>36</v>
      </c>
      <c r="J15" s="39">
        <v>212</v>
      </c>
      <c r="K15" s="34"/>
    </row>
    <row r="16" spans="1:11" s="24" customFormat="1" ht="8.25" customHeight="1">
      <c r="A16" s="32"/>
      <c r="B16" s="38">
        <v>1999</v>
      </c>
      <c r="C16" s="39">
        <f>SUM(D16:J16)-1.274</f>
        <v>8496.7260000000006</v>
      </c>
      <c r="D16" s="39">
        <v>7006</v>
      </c>
      <c r="E16" s="39">
        <v>332</v>
      </c>
      <c r="F16" s="39">
        <v>16</v>
      </c>
      <c r="G16" s="39">
        <v>663</v>
      </c>
      <c r="H16" s="39">
        <v>129</v>
      </c>
      <c r="I16" s="39">
        <v>110</v>
      </c>
      <c r="J16" s="39">
        <v>242</v>
      </c>
      <c r="K16" s="34"/>
    </row>
    <row r="17" spans="1:11" s="24" customFormat="1" ht="8.25" customHeight="1">
      <c r="A17" s="32"/>
      <c r="B17" s="38"/>
      <c r="C17" s="39"/>
      <c r="D17" s="39"/>
      <c r="E17" s="39"/>
      <c r="F17" s="39"/>
      <c r="G17" s="39"/>
      <c r="H17" s="39"/>
      <c r="I17" s="39"/>
      <c r="J17" s="39"/>
      <c r="K17" s="34"/>
    </row>
    <row r="18" spans="1:11" s="24" customFormat="1" ht="8.25" customHeight="1">
      <c r="A18" s="32"/>
      <c r="B18" s="38">
        <v>2000</v>
      </c>
      <c r="C18" s="39">
        <f>SUM(D18:J18)</f>
        <v>9429.8009999999995</v>
      </c>
      <c r="D18" s="39">
        <v>7506.6719999999996</v>
      </c>
      <c r="E18" s="39">
        <v>412.41899999999998</v>
      </c>
      <c r="F18" s="39">
        <v>37.252000000000002</v>
      </c>
      <c r="G18" s="39">
        <v>918.60400000000004</v>
      </c>
      <c r="H18" s="39">
        <v>187.63300000000001</v>
      </c>
      <c r="I18" s="39">
        <v>44.561999999999998</v>
      </c>
      <c r="J18" s="39">
        <v>322.65899999999999</v>
      </c>
      <c r="K18" s="34"/>
    </row>
    <row r="19" spans="1:11" s="24" customFormat="1" ht="8.25" customHeight="1">
      <c r="A19" s="32"/>
      <c r="B19" s="38">
        <v>2001</v>
      </c>
      <c r="C19" s="39">
        <f>SUM(D19:J19)</f>
        <v>8124.5710000000008</v>
      </c>
      <c r="D19" s="39">
        <v>6551.72</v>
      </c>
      <c r="E19" s="39">
        <v>301.96499999999997</v>
      </c>
      <c r="F19" s="39">
        <v>35.523000000000003</v>
      </c>
      <c r="G19" s="39">
        <v>785.15499999999997</v>
      </c>
      <c r="H19" s="39">
        <v>188.64500000000001</v>
      </c>
      <c r="I19" s="39">
        <v>22.292999999999999</v>
      </c>
      <c r="J19" s="39">
        <v>239.27</v>
      </c>
      <c r="K19" s="34"/>
    </row>
    <row r="20" spans="1:11" s="24" customFormat="1" ht="8.25" customHeight="1">
      <c r="A20" s="32"/>
      <c r="B20" s="40">
        <v>2002</v>
      </c>
      <c r="C20" s="39">
        <f>SUM(D20:J20)</f>
        <v>6664.72</v>
      </c>
      <c r="D20" s="39">
        <v>5304.5550000000003</v>
      </c>
      <c r="E20" s="39">
        <v>218.714</v>
      </c>
      <c r="F20" s="39">
        <v>34.277999999999999</v>
      </c>
      <c r="G20" s="39">
        <v>658.85599999999999</v>
      </c>
      <c r="H20" s="39">
        <v>170.24799999999999</v>
      </c>
      <c r="I20" s="39">
        <v>22.675000000000001</v>
      </c>
      <c r="J20" s="39">
        <v>255.39400000000001</v>
      </c>
      <c r="K20" s="34"/>
    </row>
    <row r="21" spans="1:11" s="24" customFormat="1" ht="8.25" customHeight="1">
      <c r="A21" s="32"/>
      <c r="B21" s="40">
        <v>2003</v>
      </c>
      <c r="C21" s="39">
        <f>SUM(D21:J21)+0.5</f>
        <v>6996.6670000000004</v>
      </c>
      <c r="D21" s="39">
        <v>5484.8190000000004</v>
      </c>
      <c r="E21" s="39">
        <v>204</v>
      </c>
      <c r="F21" s="39">
        <v>66</v>
      </c>
      <c r="G21" s="39">
        <v>761</v>
      </c>
      <c r="H21" s="39">
        <v>139.34800000000001</v>
      </c>
      <c r="I21" s="39">
        <v>21</v>
      </c>
      <c r="J21" s="39">
        <v>320</v>
      </c>
      <c r="K21" s="34"/>
    </row>
    <row r="22" spans="1:11" s="24" customFormat="1" ht="8.25" customHeight="1">
      <c r="A22" s="32"/>
      <c r="B22" s="40">
        <v>2004</v>
      </c>
      <c r="C22" s="39">
        <f>SUM(D22:J22)</f>
        <v>6718.5070000000005</v>
      </c>
      <c r="D22" s="39">
        <v>5110.4790000000003</v>
      </c>
      <c r="E22" s="39">
        <v>205.923</v>
      </c>
      <c r="F22" s="39">
        <v>48.261000000000003</v>
      </c>
      <c r="G22" s="39">
        <v>623.36300000000006</v>
      </c>
      <c r="H22" s="39">
        <v>330.65300000000002</v>
      </c>
      <c r="I22" s="39">
        <v>33.747999999999998</v>
      </c>
      <c r="J22" s="39">
        <v>366.08</v>
      </c>
      <c r="K22" s="34"/>
    </row>
    <row r="23" spans="1:11" s="24" customFormat="1" ht="8.25" customHeight="1">
      <c r="A23" s="32"/>
      <c r="B23" s="40"/>
      <c r="C23" s="39"/>
      <c r="D23" s="39"/>
      <c r="E23" s="39"/>
      <c r="F23" s="39"/>
      <c r="G23" s="39"/>
      <c r="H23" s="39"/>
      <c r="I23" s="39"/>
      <c r="J23" s="39"/>
      <c r="K23" s="34"/>
    </row>
    <row r="24" spans="1:11" s="24" customFormat="1" ht="8.25" customHeight="1">
      <c r="A24" s="32"/>
      <c r="B24" s="40">
        <v>2005</v>
      </c>
      <c r="C24" s="39">
        <f>SUM(D24:J24)</f>
        <v>6423.8969999999999</v>
      </c>
      <c r="D24" s="39">
        <v>4870.13</v>
      </c>
      <c r="E24" s="39">
        <v>151.89099999999999</v>
      </c>
      <c r="F24" s="39">
        <v>41.874000000000002</v>
      </c>
      <c r="G24" s="39">
        <v>731.02499999999998</v>
      </c>
      <c r="H24" s="39">
        <v>156.71100000000001</v>
      </c>
      <c r="I24" s="39">
        <v>28.6</v>
      </c>
      <c r="J24" s="39">
        <v>443.666</v>
      </c>
      <c r="K24" s="34"/>
    </row>
    <row r="25" spans="1:11" s="24" customFormat="1" ht="8.25" customHeight="1">
      <c r="A25" s="32"/>
      <c r="B25" s="40">
        <v>2006</v>
      </c>
      <c r="C25" s="39">
        <f>SUM(D25:J25)</f>
        <v>6481.1669999999995</v>
      </c>
      <c r="D25" s="39">
        <v>4922.9129999999996</v>
      </c>
      <c r="E25" s="39">
        <v>112.41800000000001</v>
      </c>
      <c r="F25" s="39">
        <v>73.61</v>
      </c>
      <c r="G25" s="39">
        <v>777.04700000000003</v>
      </c>
      <c r="H25" s="39">
        <v>100.029</v>
      </c>
      <c r="I25" s="39">
        <v>37.683</v>
      </c>
      <c r="J25" s="39">
        <v>457.46699999999998</v>
      </c>
      <c r="K25" s="34"/>
    </row>
    <row r="26" spans="1:11" s="24" customFormat="1" ht="8.25" customHeight="1">
      <c r="A26" s="32"/>
      <c r="B26" s="40">
        <v>2007</v>
      </c>
      <c r="C26" s="39">
        <f>SUM(D26:J26)</f>
        <v>6988.4609999999993</v>
      </c>
      <c r="D26" s="39">
        <v>5655.9279999999999</v>
      </c>
      <c r="E26" s="39">
        <v>116.86</v>
      </c>
      <c r="F26" s="39">
        <v>36.066000000000003</v>
      </c>
      <c r="G26" s="39">
        <v>561.06899999999996</v>
      </c>
      <c r="H26" s="39">
        <v>153.10900000000001</v>
      </c>
      <c r="I26" s="39">
        <v>21.166</v>
      </c>
      <c r="J26" s="39">
        <v>444.26299999999998</v>
      </c>
      <c r="K26" s="34"/>
    </row>
    <row r="27" spans="1:11" s="24" customFormat="1" ht="8.25" customHeight="1">
      <c r="A27" s="32"/>
      <c r="B27" s="40">
        <v>2008</v>
      </c>
      <c r="C27" s="41">
        <f>SUM(D27:J27)</f>
        <v>6304.9480000000003</v>
      </c>
      <c r="D27" s="39">
        <v>4913.7</v>
      </c>
      <c r="E27" s="39">
        <v>128.21199999999999</v>
      </c>
      <c r="F27" s="39">
        <v>41.057000000000002</v>
      </c>
      <c r="G27" s="39">
        <v>523.36099999999999</v>
      </c>
      <c r="H27" s="39">
        <v>70.7</v>
      </c>
      <c r="I27" s="39">
        <v>19.385999999999999</v>
      </c>
      <c r="J27" s="39">
        <v>608.53200000000004</v>
      </c>
      <c r="K27" s="34"/>
    </row>
    <row r="28" spans="1:11" s="24" customFormat="1" ht="8.25" customHeight="1">
      <c r="A28" s="32"/>
      <c r="B28" s="40">
        <v>2009</v>
      </c>
      <c r="C28" s="41">
        <f>SUM(D28:J28)</f>
        <v>5808.9570000000003</v>
      </c>
      <c r="D28" s="39">
        <v>4406.6099999999997</v>
      </c>
      <c r="E28" s="39">
        <v>139.256</v>
      </c>
      <c r="F28" s="39">
        <v>45.234000000000002</v>
      </c>
      <c r="G28" s="39">
        <v>672.55399999999997</v>
      </c>
      <c r="H28" s="39">
        <v>164.029</v>
      </c>
      <c r="I28" s="39">
        <v>23.995000000000001</v>
      </c>
      <c r="J28" s="39">
        <v>357.279</v>
      </c>
      <c r="K28" s="34"/>
    </row>
    <row r="29" spans="1:11" s="24" customFormat="1" ht="8.25" customHeight="1">
      <c r="A29" s="32"/>
      <c r="B29" s="40"/>
      <c r="C29" s="41"/>
      <c r="D29" s="39"/>
      <c r="E29" s="39"/>
      <c r="F29" s="39"/>
      <c r="G29" s="39"/>
      <c r="H29" s="39"/>
      <c r="I29" s="39"/>
      <c r="J29" s="39"/>
      <c r="K29" s="34"/>
    </row>
    <row r="30" spans="1:11" s="24" customFormat="1" ht="8.25" customHeight="1">
      <c r="A30" s="32"/>
      <c r="B30" s="40">
        <v>2010</v>
      </c>
      <c r="C30" s="41">
        <f>SUM(D30:J30)</f>
        <v>5627.0890000000009</v>
      </c>
      <c r="D30" s="39">
        <v>4240.9539999999997</v>
      </c>
      <c r="E30" s="39">
        <v>201.27</v>
      </c>
      <c r="F30" s="39">
        <v>46.305</v>
      </c>
      <c r="G30" s="39">
        <v>547.75199999999995</v>
      </c>
      <c r="H30" s="39">
        <v>247.32499999999999</v>
      </c>
      <c r="I30" s="39">
        <v>51.46</v>
      </c>
      <c r="J30" s="39">
        <v>292.02300000000002</v>
      </c>
      <c r="K30" s="34"/>
    </row>
    <row r="31" spans="1:11" s="24" customFormat="1" ht="8.25" customHeight="1">
      <c r="A31" s="32"/>
      <c r="B31" s="40" t="s">
        <v>2</v>
      </c>
      <c r="C31" s="41">
        <f>SUM(D31:J31)</f>
        <v>5501.0859999999993</v>
      </c>
      <c r="D31" s="39">
        <v>4195.5029999999997</v>
      </c>
      <c r="E31" s="39">
        <v>168.947</v>
      </c>
      <c r="F31" s="39">
        <v>24.390999999999998</v>
      </c>
      <c r="G31" s="39">
        <v>523.33500000000004</v>
      </c>
      <c r="H31" s="39">
        <v>271.94900000000001</v>
      </c>
      <c r="I31" s="39">
        <v>16.969000000000001</v>
      </c>
      <c r="J31" s="39">
        <v>299.99200000000002</v>
      </c>
      <c r="K31" s="34"/>
    </row>
    <row r="32" spans="1:11" s="24" customFormat="1" ht="2.4" customHeight="1">
      <c r="A32" s="32"/>
      <c r="B32" s="42"/>
      <c r="C32" s="43"/>
      <c r="D32" s="43"/>
      <c r="E32" s="43"/>
      <c r="F32" s="43"/>
      <c r="G32" s="43"/>
      <c r="H32" s="43"/>
      <c r="I32" s="43"/>
      <c r="J32" s="43"/>
      <c r="K32" s="34"/>
    </row>
    <row r="33" spans="1:12" s="24" customFormat="1" ht="2.4" customHeight="1">
      <c r="A33" s="32"/>
      <c r="B33" s="38"/>
      <c r="C33" s="44"/>
      <c r="D33" s="44"/>
      <c r="E33" s="44"/>
      <c r="F33" s="44"/>
      <c r="G33" s="44"/>
      <c r="H33" s="44"/>
      <c r="I33" s="44"/>
      <c r="J33" s="44"/>
      <c r="K33" s="34"/>
    </row>
    <row r="34" spans="1:12" s="24" customFormat="1" ht="9" customHeight="1">
      <c r="A34" s="32"/>
      <c r="B34" s="340" t="s">
        <v>55</v>
      </c>
      <c r="C34" s="340"/>
      <c r="D34" s="340"/>
      <c r="E34" s="340"/>
      <c r="F34" s="340"/>
      <c r="G34" s="340"/>
      <c r="H34" s="340"/>
      <c r="I34" s="340"/>
      <c r="J34" s="44"/>
      <c r="K34" s="34"/>
    </row>
    <row r="35" spans="1:12" s="24" customFormat="1" ht="4.6500000000000004" customHeight="1">
      <c r="A35" s="45"/>
      <c r="B35" s="42"/>
      <c r="C35" s="43"/>
      <c r="D35" s="43"/>
      <c r="E35" s="43"/>
      <c r="F35" s="43"/>
      <c r="G35" s="43"/>
      <c r="H35" s="43"/>
      <c r="I35" s="43"/>
      <c r="J35" s="43"/>
      <c r="K35" s="46"/>
    </row>
    <row r="36" spans="1:12" s="24" customFormat="1" ht="6.75" hidden="1" customHeight="1">
      <c r="A36" s="47"/>
      <c r="B36" s="38"/>
      <c r="C36" s="44"/>
      <c r="D36" s="44"/>
      <c r="E36" s="44"/>
      <c r="F36" s="44"/>
      <c r="G36" s="44"/>
      <c r="H36" s="44"/>
      <c r="I36" s="44"/>
      <c r="J36" s="44"/>
      <c r="K36" s="47"/>
      <c r="L36" s="24" t="s">
        <v>5</v>
      </c>
    </row>
  </sheetData>
  <sheetProtection sheet="1" objects="1" scenarios="1"/>
  <mergeCells count="9">
    <mergeCell ref="H8:H9"/>
    <mergeCell ref="I8:I9"/>
    <mergeCell ref="J8:J9"/>
    <mergeCell ref="B8:B9"/>
    <mergeCell ref="C8:C9"/>
    <mergeCell ref="D8:D9"/>
    <mergeCell ref="E8:E9"/>
    <mergeCell ref="F8:F9"/>
    <mergeCell ref="G8:G9"/>
  </mergeCells>
  <hyperlinks>
    <hyperlink ref="J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6.xml><?xml version="1.0" encoding="utf-8"?>
<worksheet xmlns="http://schemas.openxmlformats.org/spreadsheetml/2006/main" xmlns:r="http://schemas.openxmlformats.org/officeDocument/2006/relationships">
  <dimension ref="A1:L36"/>
  <sheetViews>
    <sheetView showGridLines="0" showRowColHeaders="0" zoomScale="140" zoomScaleNormal="140" workbookViewId="0"/>
  </sheetViews>
  <sheetFormatPr baseColWidth="10" defaultColWidth="0" defaultRowHeight="13.2" zeroHeight="1"/>
  <cols>
    <col min="1" max="1" width="0.6640625" style="48" customWidth="1"/>
    <col min="2" max="2" width="5.44140625" style="48" customWidth="1"/>
    <col min="3" max="3" width="6.44140625" style="48" customWidth="1"/>
    <col min="4" max="4" width="7" style="48" customWidth="1"/>
    <col min="5" max="6" width="6.44140625" style="48" customWidth="1"/>
    <col min="7" max="7" width="6.88671875" style="48" customWidth="1"/>
    <col min="8" max="10" width="6.44140625" style="48" customWidth="1"/>
    <col min="11" max="11" width="0.6640625" style="48" customWidth="1"/>
    <col min="12" max="12" width="0.88671875" style="48" customWidth="1"/>
    <col min="13" max="16384" width="10.109375" style="48" hidden="1"/>
  </cols>
  <sheetData>
    <row r="1" spans="1:12" s="24" customFormat="1" ht="3.9" customHeight="1">
      <c r="A1" s="21"/>
      <c r="B1" s="49"/>
      <c r="C1" s="50"/>
      <c r="D1" s="50"/>
      <c r="E1" s="50"/>
      <c r="F1" s="50"/>
      <c r="G1" s="50"/>
      <c r="H1" s="50"/>
      <c r="I1" s="50"/>
      <c r="J1" s="50"/>
      <c r="K1" s="23"/>
    </row>
    <row r="2" spans="1:12" s="30" customFormat="1" ht="11.1" customHeight="1">
      <c r="A2" s="25"/>
      <c r="B2" s="26" t="s">
        <v>35</v>
      </c>
      <c r="C2" s="27"/>
      <c r="D2" s="27"/>
      <c r="E2" s="27"/>
      <c r="F2" s="28"/>
      <c r="G2" s="28"/>
      <c r="H2" s="28"/>
      <c r="I2" s="28"/>
      <c r="J2" s="331" t="s">
        <v>36</v>
      </c>
      <c r="K2" s="29"/>
    </row>
    <row r="3" spans="1:12" s="30" customFormat="1" ht="11.1" customHeight="1">
      <c r="A3" s="25"/>
      <c r="B3" s="26" t="s">
        <v>26</v>
      </c>
      <c r="C3" s="27"/>
      <c r="D3" s="27"/>
      <c r="E3" s="27"/>
      <c r="F3" s="28"/>
      <c r="G3" s="28"/>
      <c r="H3" s="28"/>
      <c r="I3" s="28"/>
      <c r="J3" s="28"/>
      <c r="K3" s="29"/>
    </row>
    <row r="4" spans="1:12" s="30" customFormat="1" ht="11.1" customHeight="1">
      <c r="A4" s="25"/>
      <c r="B4" s="26" t="s">
        <v>0</v>
      </c>
      <c r="C4" s="27"/>
      <c r="D4" s="27"/>
      <c r="E4" s="27"/>
      <c r="F4" s="27"/>
      <c r="G4" s="28"/>
      <c r="H4" s="28"/>
      <c r="I4" s="28"/>
      <c r="J4" s="28"/>
      <c r="K4" s="29"/>
    </row>
    <row r="5" spans="1:12" s="24" customFormat="1" ht="11.1" customHeight="1">
      <c r="A5" s="32"/>
      <c r="B5" s="51" t="s">
        <v>37</v>
      </c>
      <c r="C5" s="345"/>
      <c r="D5" s="345"/>
      <c r="E5" s="345"/>
      <c r="F5" s="345"/>
      <c r="G5" s="345"/>
      <c r="H5" s="345"/>
      <c r="I5" s="345"/>
      <c r="J5" s="345"/>
      <c r="K5" s="34"/>
    </row>
    <row r="6" spans="1:12" s="24" customFormat="1" ht="3" customHeight="1">
      <c r="A6" s="32"/>
      <c r="B6" s="33"/>
      <c r="C6" s="33"/>
      <c r="D6" s="33"/>
      <c r="E6" s="33"/>
      <c r="F6" s="33"/>
      <c r="G6" s="33"/>
      <c r="H6" s="33"/>
      <c r="I6" s="33"/>
      <c r="J6" s="33"/>
      <c r="K6" s="34"/>
    </row>
    <row r="7" spans="1:12" s="24" customFormat="1" ht="3" customHeight="1">
      <c r="A7" s="32"/>
      <c r="B7" s="345"/>
      <c r="C7" s="345"/>
      <c r="D7" s="345"/>
      <c r="E7" s="345"/>
      <c r="F7" s="345"/>
      <c r="G7" s="345"/>
      <c r="H7" s="345"/>
      <c r="I7" s="345"/>
      <c r="J7" s="345"/>
      <c r="K7" s="34"/>
    </row>
    <row r="8" spans="1:12" s="24" customFormat="1" ht="8.6999999999999993" customHeight="1">
      <c r="A8" s="32"/>
      <c r="B8" s="354" t="s">
        <v>6</v>
      </c>
      <c r="C8" s="358" t="s">
        <v>3</v>
      </c>
      <c r="D8" s="358" t="s">
        <v>28</v>
      </c>
      <c r="E8" s="358" t="s">
        <v>29</v>
      </c>
      <c r="F8" s="358" t="s">
        <v>30</v>
      </c>
      <c r="G8" s="358" t="s">
        <v>31</v>
      </c>
      <c r="H8" s="358" t="s">
        <v>32</v>
      </c>
      <c r="I8" s="358" t="s">
        <v>33</v>
      </c>
      <c r="J8" s="358" t="s">
        <v>34</v>
      </c>
      <c r="K8" s="34"/>
    </row>
    <row r="9" spans="1:12" s="24" customFormat="1" ht="8.6999999999999993" customHeight="1">
      <c r="A9" s="32"/>
      <c r="B9" s="359"/>
      <c r="C9" s="358"/>
      <c r="D9" s="358"/>
      <c r="E9" s="358"/>
      <c r="F9" s="358"/>
      <c r="G9" s="358"/>
      <c r="H9" s="358"/>
      <c r="I9" s="358"/>
      <c r="J9" s="358"/>
      <c r="K9" s="34"/>
    </row>
    <row r="10" spans="1:12" s="24" customFormat="1" ht="3" customHeight="1">
      <c r="A10" s="32"/>
      <c r="B10" s="345"/>
      <c r="C10" s="35"/>
      <c r="D10" s="35"/>
      <c r="E10" s="35"/>
      <c r="F10" s="35"/>
      <c r="G10" s="35"/>
      <c r="H10" s="35"/>
      <c r="I10" s="35"/>
      <c r="J10" s="35"/>
      <c r="K10" s="34"/>
    </row>
    <row r="11" spans="1:12" s="24" customFormat="1" ht="3" customHeight="1">
      <c r="A11" s="32"/>
      <c r="B11" s="36"/>
      <c r="C11" s="37"/>
      <c r="D11" s="37"/>
      <c r="E11" s="37"/>
      <c r="F11" s="37"/>
      <c r="G11" s="37"/>
      <c r="H11" s="37"/>
      <c r="I11" s="37"/>
      <c r="J11" s="37"/>
      <c r="K11" s="34"/>
    </row>
    <row r="12" spans="1:12" s="24" customFormat="1" ht="9" customHeight="1">
      <c r="A12" s="32"/>
      <c r="B12" s="38">
        <v>1995</v>
      </c>
      <c r="C12" s="52">
        <f>SUM(D12:J12)-1</f>
        <v>1481466.65</v>
      </c>
      <c r="D12" s="52">
        <v>1299342</v>
      </c>
      <c r="E12" s="52">
        <v>26592.095000000001</v>
      </c>
      <c r="F12" s="52">
        <v>9383.6389999999992</v>
      </c>
      <c r="G12" s="52">
        <v>63686.553</v>
      </c>
      <c r="H12" s="52">
        <v>14846.457</v>
      </c>
      <c r="I12" s="52">
        <v>24268.276000000002</v>
      </c>
      <c r="J12" s="52">
        <v>43348.63</v>
      </c>
      <c r="K12" s="34"/>
    </row>
    <row r="13" spans="1:12" s="24" customFormat="1" ht="9" customHeight="1">
      <c r="A13" s="32"/>
      <c r="B13" s="38">
        <v>1996</v>
      </c>
      <c r="C13" s="52">
        <f>SUM(D13:J13)</f>
        <v>1896734.34</v>
      </c>
      <c r="D13" s="52">
        <v>1670596.345</v>
      </c>
      <c r="E13" s="52">
        <v>30743.691999999999</v>
      </c>
      <c r="F13" s="52">
        <v>13948.377</v>
      </c>
      <c r="G13" s="52">
        <v>81107.538</v>
      </c>
      <c r="H13" s="52">
        <v>12422.157999999999</v>
      </c>
      <c r="I13" s="52">
        <v>29491.234</v>
      </c>
      <c r="J13" s="52">
        <v>58424.995999999999</v>
      </c>
      <c r="K13" s="34"/>
    </row>
    <row r="14" spans="1:12" s="24" customFormat="1" ht="9" customHeight="1">
      <c r="A14" s="32"/>
      <c r="B14" s="38">
        <v>1997</v>
      </c>
      <c r="C14" s="52">
        <f>SUM(D14:J14)-0.755</f>
        <v>2786742</v>
      </c>
      <c r="D14" s="52">
        <v>2432151.7549999999</v>
      </c>
      <c r="E14" s="52">
        <v>64458</v>
      </c>
      <c r="F14" s="52">
        <v>11452</v>
      </c>
      <c r="G14" s="52">
        <v>146211</v>
      </c>
      <c r="H14" s="52">
        <v>22550</v>
      </c>
      <c r="I14" s="52">
        <v>43909</v>
      </c>
      <c r="J14" s="52">
        <v>66011</v>
      </c>
      <c r="K14" s="34"/>
      <c r="L14" s="53"/>
    </row>
    <row r="15" spans="1:12" s="24" customFormat="1" ht="9" customHeight="1">
      <c r="A15" s="32"/>
      <c r="B15" s="38">
        <v>1998</v>
      </c>
      <c r="C15" s="52">
        <f>SUM(D15:J15)</f>
        <v>3668504.8539999994</v>
      </c>
      <c r="D15" s="52">
        <v>3197768.7209999999</v>
      </c>
      <c r="E15" s="52">
        <v>101514.692</v>
      </c>
      <c r="F15" s="52">
        <v>7714.3</v>
      </c>
      <c r="G15" s="52">
        <v>171178.628</v>
      </c>
      <c r="H15" s="52">
        <v>28165.852999999999</v>
      </c>
      <c r="I15" s="52">
        <v>68831.255000000005</v>
      </c>
      <c r="J15" s="52">
        <v>93331.404999999999</v>
      </c>
      <c r="K15" s="34"/>
    </row>
    <row r="16" spans="1:12" s="24" customFormat="1" ht="9" customHeight="1">
      <c r="A16" s="32"/>
      <c r="B16" s="38">
        <v>1999</v>
      </c>
      <c r="C16" s="52">
        <f>SUM(D16:J16)</f>
        <v>4285356.5439999998</v>
      </c>
      <c r="D16" s="52">
        <v>3504921.324</v>
      </c>
      <c r="E16" s="52">
        <v>156233.10399999999</v>
      </c>
      <c r="F16" s="52">
        <v>6498.38</v>
      </c>
      <c r="G16" s="52">
        <v>150963.05900000001</v>
      </c>
      <c r="H16" s="52">
        <v>33758.353000000003</v>
      </c>
      <c r="I16" s="52">
        <v>279028.64799999999</v>
      </c>
      <c r="J16" s="52">
        <v>153953.67600000001</v>
      </c>
      <c r="K16" s="34"/>
    </row>
    <row r="17" spans="1:12" s="24" customFormat="1" ht="9" customHeight="1">
      <c r="A17" s="32"/>
      <c r="B17" s="38"/>
      <c r="C17" s="52"/>
      <c r="D17" s="52"/>
      <c r="E17" s="52"/>
      <c r="F17" s="52"/>
      <c r="G17" s="52"/>
      <c r="H17" s="52"/>
      <c r="I17" s="52"/>
      <c r="J17" s="52"/>
      <c r="K17" s="34"/>
    </row>
    <row r="18" spans="1:12" s="24" customFormat="1" ht="9" customHeight="1">
      <c r="A18" s="32"/>
      <c r="B18" s="38">
        <v>2000</v>
      </c>
      <c r="C18" s="52">
        <f>SUM(D18:J18)</f>
        <v>5153186.6489999993</v>
      </c>
      <c r="D18" s="52">
        <v>4273232.4040000001</v>
      </c>
      <c r="E18" s="52">
        <v>222531</v>
      </c>
      <c r="F18" s="52">
        <v>16899.284</v>
      </c>
      <c r="G18" s="52">
        <v>244477.96599999999</v>
      </c>
      <c r="H18" s="52">
        <v>55456.078000000001</v>
      </c>
      <c r="I18" s="52">
        <v>81669.822</v>
      </c>
      <c r="J18" s="52">
        <v>258920.095</v>
      </c>
      <c r="K18" s="34"/>
    </row>
    <row r="19" spans="1:12" s="24" customFormat="1" ht="9" customHeight="1">
      <c r="A19" s="32"/>
      <c r="B19" s="38">
        <v>2001</v>
      </c>
      <c r="C19" s="52">
        <f>SUM(D19:J19)</f>
        <v>5222754.9970000004</v>
      </c>
      <c r="D19" s="52">
        <v>4473025.9539999999</v>
      </c>
      <c r="E19" s="52">
        <v>174396.399</v>
      </c>
      <c r="F19" s="52">
        <v>15981.462</v>
      </c>
      <c r="G19" s="52">
        <v>262248.23100000003</v>
      </c>
      <c r="H19" s="52">
        <v>59452.472000000002</v>
      </c>
      <c r="I19" s="52">
        <v>62469.760999999999</v>
      </c>
      <c r="J19" s="52">
        <v>175180.71799999999</v>
      </c>
      <c r="K19" s="34"/>
    </row>
    <row r="20" spans="1:12" s="24" customFormat="1" ht="9" customHeight="1">
      <c r="A20" s="32"/>
      <c r="B20" s="40">
        <v>2002</v>
      </c>
      <c r="C20" s="52">
        <f>SUM(D20:J20)</f>
        <v>5307823.398</v>
      </c>
      <c r="D20" s="52">
        <v>4503022.9330000002</v>
      </c>
      <c r="E20" s="52">
        <v>152609.239</v>
      </c>
      <c r="F20" s="52">
        <v>21716.625</v>
      </c>
      <c r="G20" s="52">
        <v>299828.72100000002</v>
      </c>
      <c r="H20" s="52">
        <v>60347.19</v>
      </c>
      <c r="I20" s="52">
        <v>54264.01</v>
      </c>
      <c r="J20" s="52">
        <v>216034.68</v>
      </c>
      <c r="K20" s="34"/>
    </row>
    <row r="21" spans="1:12" s="24" customFormat="1" ht="9" customHeight="1">
      <c r="A21" s="32"/>
      <c r="B21" s="40">
        <v>2003</v>
      </c>
      <c r="C21" s="52">
        <f>SUM(D21:J21)+1</f>
        <v>6686210</v>
      </c>
      <c r="D21" s="52">
        <v>5744502</v>
      </c>
      <c r="E21" s="52">
        <v>147082</v>
      </c>
      <c r="F21" s="52">
        <v>33087</v>
      </c>
      <c r="G21" s="52">
        <v>442177</v>
      </c>
      <c r="H21" s="52">
        <v>51373</v>
      </c>
      <c r="I21" s="52">
        <v>47236</v>
      </c>
      <c r="J21" s="52">
        <v>220752</v>
      </c>
      <c r="K21" s="34"/>
    </row>
    <row r="22" spans="1:12" s="24" customFormat="1" ht="9" customHeight="1">
      <c r="A22" s="32"/>
      <c r="B22" s="40">
        <v>2004</v>
      </c>
      <c r="C22" s="52">
        <f>SUM(D22:J22)</f>
        <v>6397956.5699999994</v>
      </c>
      <c r="D22" s="52">
        <v>5355175.9019999998</v>
      </c>
      <c r="E22" s="52">
        <v>153684.147</v>
      </c>
      <c r="F22" s="52">
        <v>34740.173000000003</v>
      </c>
      <c r="G22" s="52">
        <v>380097.185</v>
      </c>
      <c r="H22" s="52">
        <v>158286.81700000001</v>
      </c>
      <c r="I22" s="52">
        <v>80993.466</v>
      </c>
      <c r="J22" s="52">
        <v>234978.88</v>
      </c>
      <c r="K22" s="34"/>
    </row>
    <row r="23" spans="1:12" s="24" customFormat="1" ht="9" customHeight="1">
      <c r="A23" s="32"/>
      <c r="B23" s="40"/>
      <c r="C23" s="52"/>
      <c r="D23" s="52"/>
      <c r="E23" s="52"/>
      <c r="F23" s="52"/>
      <c r="G23" s="52"/>
      <c r="H23" s="52"/>
      <c r="I23" s="52"/>
      <c r="J23" s="52"/>
      <c r="K23" s="34"/>
    </row>
    <row r="24" spans="1:12" s="24" customFormat="1" ht="9" customHeight="1">
      <c r="A24" s="32"/>
      <c r="B24" s="40">
        <v>2005</v>
      </c>
      <c r="C24" s="52">
        <f>SUM(D24:J24)</f>
        <v>6739553.2770000007</v>
      </c>
      <c r="D24" s="52">
        <v>5645414.0729999999</v>
      </c>
      <c r="E24" s="52">
        <v>115414.25</v>
      </c>
      <c r="F24" s="52">
        <v>34296.745999999999</v>
      </c>
      <c r="G24" s="52">
        <v>324229.13199999998</v>
      </c>
      <c r="H24" s="52">
        <v>81778.399000000005</v>
      </c>
      <c r="I24" s="52">
        <v>72616.676000000007</v>
      </c>
      <c r="J24" s="52">
        <v>465804.00099999999</v>
      </c>
      <c r="K24" s="34"/>
    </row>
    <row r="25" spans="1:12" s="24" customFormat="1" ht="9" customHeight="1">
      <c r="A25" s="32"/>
      <c r="B25" s="40">
        <v>2006</v>
      </c>
      <c r="C25" s="44">
        <f>SUM(D25:J25)</f>
        <v>6811466.3380000005</v>
      </c>
      <c r="D25" s="44">
        <v>5898908.5049999999</v>
      </c>
      <c r="E25" s="52">
        <v>82760.02</v>
      </c>
      <c r="F25" s="52">
        <v>46518.622000000003</v>
      </c>
      <c r="G25" s="52">
        <v>335799.359</v>
      </c>
      <c r="H25" s="52">
        <v>49217.824000000001</v>
      </c>
      <c r="I25" s="52">
        <v>82457.701000000001</v>
      </c>
      <c r="J25" s="52">
        <v>315804.30699999997</v>
      </c>
      <c r="K25" s="34"/>
    </row>
    <row r="26" spans="1:12" s="24" customFormat="1" ht="9" customHeight="1">
      <c r="A26" s="32"/>
      <c r="B26" s="40">
        <v>2007</v>
      </c>
      <c r="C26" s="52">
        <f>SUM(D26:J26)</f>
        <v>7758260.5200000005</v>
      </c>
      <c r="D26" s="52">
        <v>6859515.7010000004</v>
      </c>
      <c r="E26" s="52">
        <v>92490.660999999993</v>
      </c>
      <c r="F26" s="52">
        <v>24597.705000000002</v>
      </c>
      <c r="G26" s="52">
        <v>316024.01299999998</v>
      </c>
      <c r="H26" s="52">
        <v>79059.251000000004</v>
      </c>
      <c r="I26" s="52">
        <v>63920.411999999997</v>
      </c>
      <c r="J26" s="52">
        <v>322652.777</v>
      </c>
      <c r="K26" s="34"/>
      <c r="L26" s="24">
        <v>7715929</v>
      </c>
    </row>
    <row r="27" spans="1:12" s="24" customFormat="1" ht="9" customHeight="1">
      <c r="A27" s="32"/>
      <c r="B27" s="40">
        <v>2008</v>
      </c>
      <c r="C27" s="52">
        <f>SUM(D27:J27)</f>
        <v>7532678.506000001</v>
      </c>
      <c r="D27" s="52">
        <v>6483524.8289999999</v>
      </c>
      <c r="E27" s="52">
        <v>106751.73</v>
      </c>
      <c r="F27" s="52">
        <v>36192.351999999999</v>
      </c>
      <c r="G27" s="52">
        <v>358204.32500000001</v>
      </c>
      <c r="H27" s="52">
        <v>39688.095999999998</v>
      </c>
      <c r="I27" s="52">
        <v>51828.803</v>
      </c>
      <c r="J27" s="52">
        <v>456488.37099999998</v>
      </c>
      <c r="K27" s="34"/>
      <c r="L27" s="24">
        <v>7360371</v>
      </c>
    </row>
    <row r="28" spans="1:12" s="24" customFormat="1" ht="9" customHeight="1">
      <c r="A28" s="32"/>
      <c r="B28" s="40">
        <v>2009</v>
      </c>
      <c r="C28" s="52">
        <f>SUM(D28:J28)</f>
        <v>6431289.4609999992</v>
      </c>
      <c r="D28" s="52">
        <v>5349715.2019999996</v>
      </c>
      <c r="E28" s="52">
        <v>163528.505</v>
      </c>
      <c r="F28" s="52">
        <v>39758.315999999999</v>
      </c>
      <c r="G28" s="52">
        <v>387799.80800000002</v>
      </c>
      <c r="H28" s="52">
        <v>86981.483999999997</v>
      </c>
      <c r="I28" s="52">
        <v>86521.807000000001</v>
      </c>
      <c r="J28" s="52">
        <v>316984.33899999998</v>
      </c>
      <c r="K28" s="34"/>
    </row>
    <row r="29" spans="1:12" s="24" customFormat="1" ht="9" customHeight="1">
      <c r="A29" s="32"/>
      <c r="B29" s="40"/>
      <c r="C29" s="52"/>
      <c r="D29" s="52"/>
      <c r="E29" s="52"/>
      <c r="F29" s="52"/>
      <c r="G29" s="52"/>
      <c r="H29" s="52"/>
      <c r="I29" s="52"/>
      <c r="J29" s="52"/>
      <c r="K29" s="34"/>
    </row>
    <row r="30" spans="1:12" s="24" customFormat="1" ht="9" customHeight="1">
      <c r="A30" s="32"/>
      <c r="B30" s="40">
        <v>2010</v>
      </c>
      <c r="C30" s="52">
        <f>SUM(D30:J30)</f>
        <v>7521143.0660000006</v>
      </c>
      <c r="D30" s="52">
        <v>6347619.6220000004</v>
      </c>
      <c r="E30" s="52">
        <v>271652.02799999999</v>
      </c>
      <c r="F30" s="52">
        <v>43743.406999999999</v>
      </c>
      <c r="G30" s="52">
        <v>347148.4</v>
      </c>
      <c r="H30" s="52">
        <v>129524.394</v>
      </c>
      <c r="I30" s="52">
        <v>136455.00599999999</v>
      </c>
      <c r="J30" s="52">
        <v>245000.209</v>
      </c>
      <c r="K30" s="34"/>
    </row>
    <row r="31" spans="1:12" s="24" customFormat="1" ht="9" customHeight="1">
      <c r="A31" s="32"/>
      <c r="B31" s="40" t="s">
        <v>2</v>
      </c>
      <c r="C31" s="52">
        <f>SUM(D31:J31)</f>
        <v>6369179.6860000016</v>
      </c>
      <c r="D31" s="52">
        <v>5396598.4910000004</v>
      </c>
      <c r="E31" s="52">
        <v>145768.649</v>
      </c>
      <c r="F31" s="52">
        <v>22165.184000000001</v>
      </c>
      <c r="G31" s="52">
        <v>349059.67700000003</v>
      </c>
      <c r="H31" s="52">
        <v>140966.08799999999</v>
      </c>
      <c r="I31" s="52">
        <v>50874.767</v>
      </c>
      <c r="J31" s="52">
        <v>263746.83</v>
      </c>
      <c r="K31" s="34"/>
    </row>
    <row r="32" spans="1:12" s="24" customFormat="1" ht="3" customHeight="1">
      <c r="A32" s="32"/>
      <c r="B32" s="345"/>
      <c r="C32" s="35"/>
      <c r="D32" s="44"/>
      <c r="E32" s="44"/>
      <c r="F32" s="44"/>
      <c r="G32" s="44"/>
      <c r="H32" s="44"/>
      <c r="I32" s="44"/>
      <c r="J32" s="44"/>
      <c r="K32" s="34"/>
    </row>
    <row r="33" spans="1:12" s="24" customFormat="1" ht="3" customHeight="1">
      <c r="A33" s="32"/>
      <c r="B33" s="36"/>
      <c r="C33" s="37"/>
      <c r="D33" s="37"/>
      <c r="E33" s="36"/>
      <c r="F33" s="36"/>
      <c r="G33" s="36"/>
      <c r="H33" s="36"/>
      <c r="I33" s="36"/>
      <c r="J33" s="36"/>
      <c r="K33" s="34"/>
    </row>
    <row r="34" spans="1:12" s="24" customFormat="1" ht="9" customHeight="1">
      <c r="A34" s="32"/>
      <c r="B34" s="340" t="s">
        <v>55</v>
      </c>
      <c r="C34" s="340"/>
      <c r="D34" s="340"/>
      <c r="E34" s="340"/>
      <c r="F34" s="340"/>
      <c r="G34" s="340"/>
      <c r="H34" s="340"/>
      <c r="I34" s="340"/>
      <c r="J34" s="345"/>
      <c r="K34" s="34"/>
    </row>
    <row r="35" spans="1:12" s="24" customFormat="1" ht="3.9" customHeight="1">
      <c r="A35" s="45"/>
      <c r="B35" s="42"/>
      <c r="C35" s="43"/>
      <c r="D35" s="43"/>
      <c r="E35" s="43"/>
      <c r="F35" s="43"/>
      <c r="G35" s="43"/>
      <c r="H35" s="43"/>
      <c r="I35" s="43"/>
      <c r="J35" s="43"/>
      <c r="K35" s="46"/>
    </row>
    <row r="36" spans="1:12" hidden="1">
      <c r="L36" s="48" t="s">
        <v>5</v>
      </c>
    </row>
  </sheetData>
  <sheetProtection sheet="1" objects="1" scenarios="1"/>
  <mergeCells count="9">
    <mergeCell ref="H8:H9"/>
    <mergeCell ref="I8:I9"/>
    <mergeCell ref="J8:J9"/>
    <mergeCell ref="B8:B9"/>
    <mergeCell ref="C8:C9"/>
    <mergeCell ref="D8:D9"/>
    <mergeCell ref="E8:E9"/>
    <mergeCell ref="F8:F9"/>
    <mergeCell ref="G8:G9"/>
  </mergeCells>
  <hyperlinks>
    <hyperlink ref="J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7.xml><?xml version="1.0" encoding="utf-8"?>
<worksheet xmlns="http://schemas.openxmlformats.org/spreadsheetml/2006/main" xmlns:r="http://schemas.openxmlformats.org/officeDocument/2006/relationships">
  <dimension ref="A1:K38"/>
  <sheetViews>
    <sheetView showGridLines="0" showRowColHeaders="0" zoomScale="140" zoomScaleNormal="140" workbookViewId="0"/>
  </sheetViews>
  <sheetFormatPr baseColWidth="10" defaultColWidth="0" defaultRowHeight="13.2" zeroHeight="1"/>
  <cols>
    <col min="1" max="1" width="0.6640625" style="48" customWidth="1"/>
    <col min="2" max="2" width="5.109375" style="48" customWidth="1"/>
    <col min="3" max="3" width="6.6640625" style="48" customWidth="1"/>
    <col min="4" max="4" width="8.44140625" style="48" customWidth="1"/>
    <col min="5" max="5" width="7.5546875" style="48" customWidth="1"/>
    <col min="6" max="6" width="8" style="48" customWidth="1"/>
    <col min="7" max="7" width="7.6640625" style="48" customWidth="1"/>
    <col min="8" max="8" width="7.5546875" style="48" customWidth="1"/>
    <col min="9" max="9" width="6.88671875" style="48" customWidth="1"/>
    <col min="10" max="10" width="0.6640625" style="48" customWidth="1"/>
    <col min="11" max="11" width="0.88671875" style="48" customWidth="1"/>
    <col min="12" max="16384" width="10.109375" style="48" hidden="1"/>
  </cols>
  <sheetData>
    <row r="1" spans="1:10" s="24" customFormat="1" ht="4.6500000000000004" customHeight="1">
      <c r="A1" s="21"/>
      <c r="B1" s="22"/>
      <c r="C1" s="22"/>
      <c r="D1" s="22"/>
      <c r="E1" s="22"/>
      <c r="F1" s="22"/>
      <c r="G1" s="22"/>
      <c r="H1" s="22"/>
      <c r="I1" s="22"/>
      <c r="J1" s="23" t="s">
        <v>8</v>
      </c>
    </row>
    <row r="2" spans="1:10" s="30" customFormat="1" ht="11.1" customHeight="1">
      <c r="A2" s="25"/>
      <c r="B2" s="26" t="s">
        <v>24</v>
      </c>
      <c r="C2" s="27"/>
      <c r="D2" s="27"/>
      <c r="E2" s="27"/>
      <c r="F2" s="28"/>
      <c r="G2" s="28"/>
      <c r="H2" s="28"/>
      <c r="I2" s="331" t="s">
        <v>38</v>
      </c>
      <c r="J2" s="29"/>
    </row>
    <row r="3" spans="1:10" s="30" customFormat="1" ht="11.1" customHeight="1">
      <c r="A3" s="25"/>
      <c r="B3" s="26" t="s">
        <v>39</v>
      </c>
      <c r="C3" s="27"/>
      <c r="D3" s="27"/>
      <c r="E3" s="27"/>
      <c r="F3" s="28"/>
      <c r="G3" s="28"/>
      <c r="H3" s="28"/>
      <c r="I3" s="54"/>
      <c r="J3" s="29"/>
    </row>
    <row r="4" spans="1:10" s="30" customFormat="1" ht="11.1" customHeight="1">
      <c r="A4" s="25"/>
      <c r="B4" s="26" t="s">
        <v>0</v>
      </c>
      <c r="C4" s="27"/>
      <c r="D4" s="27"/>
      <c r="E4" s="27"/>
      <c r="F4" s="27"/>
      <c r="G4" s="28"/>
      <c r="H4" s="28"/>
      <c r="I4" s="28"/>
      <c r="J4" s="29"/>
    </row>
    <row r="5" spans="1:10" s="30" customFormat="1" ht="11.1" customHeight="1">
      <c r="A5" s="25"/>
      <c r="B5" s="31" t="s">
        <v>27</v>
      </c>
      <c r="C5" s="27"/>
      <c r="D5" s="27"/>
      <c r="E5" s="27"/>
      <c r="F5" s="27"/>
      <c r="G5" s="28"/>
      <c r="H5" s="28"/>
      <c r="I5" s="28"/>
      <c r="J5" s="29"/>
    </row>
    <row r="6" spans="1:10" s="24" customFormat="1" ht="3" customHeight="1">
      <c r="A6" s="32"/>
      <c r="B6" s="33"/>
      <c r="C6" s="33"/>
      <c r="D6" s="33"/>
      <c r="E6" s="33"/>
      <c r="F6" s="33"/>
      <c r="G6" s="33"/>
      <c r="H6" s="33"/>
      <c r="I6" s="33"/>
      <c r="J6" s="34"/>
    </row>
    <row r="7" spans="1:10" s="24" customFormat="1" ht="3" customHeight="1">
      <c r="A7" s="32"/>
      <c r="B7" s="345"/>
      <c r="C7" s="345"/>
      <c r="D7" s="345"/>
      <c r="E7" s="345"/>
      <c r="F7" s="345"/>
      <c r="G7" s="345"/>
      <c r="H7" s="345"/>
      <c r="I7" s="345"/>
      <c r="J7" s="34"/>
    </row>
    <row r="8" spans="1:10" s="24" customFormat="1" ht="8.6999999999999993" customHeight="1">
      <c r="A8" s="32"/>
      <c r="B8" s="354" t="s">
        <v>6</v>
      </c>
      <c r="C8" s="358" t="s">
        <v>3</v>
      </c>
      <c r="D8" s="358" t="s">
        <v>40</v>
      </c>
      <c r="E8" s="358" t="s">
        <v>41</v>
      </c>
      <c r="F8" s="358" t="s">
        <v>42</v>
      </c>
      <c r="G8" s="358" t="s">
        <v>43</v>
      </c>
      <c r="H8" s="361" t="s">
        <v>44</v>
      </c>
      <c r="I8" s="358" t="s">
        <v>45</v>
      </c>
      <c r="J8" s="34"/>
    </row>
    <row r="9" spans="1:10" s="24" customFormat="1" ht="8.6999999999999993" customHeight="1">
      <c r="A9" s="32"/>
      <c r="B9" s="359"/>
      <c r="C9" s="358"/>
      <c r="D9" s="358"/>
      <c r="E9" s="358"/>
      <c r="F9" s="358"/>
      <c r="G9" s="358"/>
      <c r="H9" s="358"/>
      <c r="I9" s="358"/>
      <c r="J9" s="34"/>
    </row>
    <row r="10" spans="1:10" s="24" customFormat="1" ht="7.5" customHeight="1">
      <c r="A10" s="32"/>
      <c r="B10" s="359"/>
      <c r="C10" s="358"/>
      <c r="D10" s="358"/>
      <c r="E10" s="358"/>
      <c r="F10" s="358"/>
      <c r="G10" s="358"/>
      <c r="H10" s="358"/>
      <c r="I10" s="358"/>
      <c r="J10" s="34"/>
    </row>
    <row r="11" spans="1:10" s="24" customFormat="1" ht="3" customHeight="1">
      <c r="A11" s="32"/>
      <c r="B11" s="345"/>
      <c r="C11" s="345"/>
      <c r="D11" s="35"/>
      <c r="E11" s="35"/>
      <c r="F11" s="35"/>
      <c r="G11" s="35"/>
      <c r="H11" s="35"/>
      <c r="I11" s="35"/>
      <c r="J11" s="34"/>
    </row>
    <row r="12" spans="1:10" s="24" customFormat="1" ht="3" customHeight="1">
      <c r="A12" s="32"/>
      <c r="B12" s="36"/>
      <c r="C12" s="36"/>
      <c r="D12" s="37"/>
      <c r="E12" s="37"/>
      <c r="F12" s="37"/>
      <c r="G12" s="37"/>
      <c r="H12" s="37"/>
      <c r="I12" s="37"/>
      <c r="J12" s="34"/>
    </row>
    <row r="13" spans="1:10" s="24" customFormat="1" ht="9" customHeight="1">
      <c r="A13" s="32"/>
      <c r="B13" s="38">
        <v>1995</v>
      </c>
      <c r="C13" s="39">
        <f>SUM(D13:I13)</f>
        <v>6302.4169999999995</v>
      </c>
      <c r="D13" s="39">
        <v>4656.8329999999996</v>
      </c>
      <c r="E13" s="39">
        <v>1189.9449999999999</v>
      </c>
      <c r="F13" s="39">
        <v>71.650999999999996</v>
      </c>
      <c r="G13" s="39">
        <v>116.544</v>
      </c>
      <c r="H13" s="39">
        <v>241.541</v>
      </c>
      <c r="I13" s="39">
        <v>25.902999999999999</v>
      </c>
      <c r="J13" s="34"/>
    </row>
    <row r="14" spans="1:10" s="24" customFormat="1" ht="9" customHeight="1">
      <c r="A14" s="32"/>
      <c r="B14" s="38">
        <v>1996</v>
      </c>
      <c r="C14" s="39">
        <f>SUM(D14:I14)</f>
        <v>6844.2139999999999</v>
      </c>
      <c r="D14" s="39">
        <v>5013.0360000000001</v>
      </c>
      <c r="E14" s="39">
        <v>1259</v>
      </c>
      <c r="F14" s="39">
        <v>84</v>
      </c>
      <c r="G14" s="39">
        <v>153</v>
      </c>
      <c r="H14" s="39">
        <v>300</v>
      </c>
      <c r="I14" s="39">
        <v>35.177999999999997</v>
      </c>
      <c r="J14" s="34"/>
    </row>
    <row r="15" spans="1:10" s="24" customFormat="1" ht="9" customHeight="1">
      <c r="A15" s="32"/>
      <c r="B15" s="38">
        <v>1997</v>
      </c>
      <c r="C15" s="39">
        <f>SUM(D15:I15)</f>
        <v>7711.8089999999993</v>
      </c>
      <c r="D15" s="39">
        <v>5608.8649999999998</v>
      </c>
      <c r="E15" s="39">
        <v>1217.7809999999999</v>
      </c>
      <c r="F15" s="39">
        <v>274.423</v>
      </c>
      <c r="G15" s="39">
        <v>175.489</v>
      </c>
      <c r="H15" s="39">
        <v>397.63400000000001</v>
      </c>
      <c r="I15" s="39">
        <v>37.616999999999997</v>
      </c>
      <c r="J15" s="34"/>
    </row>
    <row r="16" spans="1:10" s="24" customFormat="1" ht="9" customHeight="1">
      <c r="A16" s="32"/>
      <c r="B16" s="38">
        <v>1998</v>
      </c>
      <c r="C16" s="39">
        <f>SUM(D16:I16)</f>
        <v>8331</v>
      </c>
      <c r="D16" s="39">
        <v>6200</v>
      </c>
      <c r="E16" s="39">
        <v>1210</v>
      </c>
      <c r="F16" s="39">
        <v>303</v>
      </c>
      <c r="G16" s="39">
        <v>202</v>
      </c>
      <c r="H16" s="39">
        <v>399</v>
      </c>
      <c r="I16" s="39">
        <v>17</v>
      </c>
      <c r="J16" s="34"/>
    </row>
    <row r="17" spans="1:10" s="24" customFormat="1" ht="9" customHeight="1">
      <c r="A17" s="32"/>
      <c r="B17" s="38">
        <v>1999</v>
      </c>
      <c r="C17" s="39">
        <f>SUM(D17:I17)</f>
        <v>8497</v>
      </c>
      <c r="D17" s="39">
        <v>6222</v>
      </c>
      <c r="E17" s="39">
        <v>1261</v>
      </c>
      <c r="F17" s="39">
        <v>346</v>
      </c>
      <c r="G17" s="39">
        <v>220</v>
      </c>
      <c r="H17" s="39">
        <v>429</v>
      </c>
      <c r="I17" s="39">
        <v>19</v>
      </c>
      <c r="J17" s="34"/>
    </row>
    <row r="18" spans="1:10" s="24" customFormat="1" ht="9" customHeight="1">
      <c r="A18" s="32"/>
      <c r="B18" s="38"/>
      <c r="C18" s="39"/>
      <c r="D18" s="39"/>
      <c r="E18" s="39"/>
      <c r="F18" s="39"/>
      <c r="G18" s="39"/>
      <c r="H18" s="39"/>
      <c r="I18" s="39"/>
      <c r="J18" s="34"/>
    </row>
    <row r="19" spans="1:10" s="24" customFormat="1" ht="9" customHeight="1">
      <c r="A19" s="32"/>
      <c r="B19" s="38">
        <v>2000</v>
      </c>
      <c r="C19" s="39">
        <f>SUM(D19:I19)</f>
        <v>9429.8000000000011</v>
      </c>
      <c r="D19" s="39">
        <v>6534.36</v>
      </c>
      <c r="E19" s="39">
        <v>1725.5429999999999</v>
      </c>
      <c r="F19" s="39">
        <v>399.13799999999998</v>
      </c>
      <c r="G19" s="39">
        <v>142.72999999999999</v>
      </c>
      <c r="H19" s="39">
        <v>593.673</v>
      </c>
      <c r="I19" s="39">
        <v>34.356000000000002</v>
      </c>
      <c r="J19" s="34"/>
    </row>
    <row r="20" spans="1:10" s="24" customFormat="1" ht="9" customHeight="1">
      <c r="A20" s="32"/>
      <c r="B20" s="38">
        <v>2001</v>
      </c>
      <c r="C20" s="39">
        <f>SUM(D20:I20)</f>
        <v>8124.5709999999999</v>
      </c>
      <c r="D20" s="39">
        <v>5556.1689999999999</v>
      </c>
      <c r="E20" s="39">
        <v>1028.3869999999999</v>
      </c>
      <c r="F20" s="39">
        <v>518.10299999999995</v>
      </c>
      <c r="G20" s="39">
        <v>216.02799999999999</v>
      </c>
      <c r="H20" s="39">
        <v>703.87699999999995</v>
      </c>
      <c r="I20" s="39">
        <v>102.00700000000001</v>
      </c>
      <c r="J20" s="34"/>
    </row>
    <row r="21" spans="1:10" s="24" customFormat="1" ht="9" customHeight="1">
      <c r="A21" s="32"/>
      <c r="B21" s="40">
        <v>2002</v>
      </c>
      <c r="C21" s="39">
        <f>SUM(D21:I21)</f>
        <v>6664.72</v>
      </c>
      <c r="D21" s="39">
        <v>4378.2690000000002</v>
      </c>
      <c r="E21" s="39">
        <v>801.36199999999997</v>
      </c>
      <c r="F21" s="39">
        <v>354.572</v>
      </c>
      <c r="G21" s="39">
        <v>230.64599999999999</v>
      </c>
      <c r="H21" s="39">
        <v>611.05700000000002</v>
      </c>
      <c r="I21" s="39">
        <v>288.81400000000002</v>
      </c>
      <c r="J21" s="34"/>
    </row>
    <row r="22" spans="1:10" s="24" customFormat="1" ht="9" customHeight="1">
      <c r="A22" s="32"/>
      <c r="B22" s="40">
        <v>2003</v>
      </c>
      <c r="C22" s="39">
        <f>SUM(D22:I22)+1</f>
        <v>6997</v>
      </c>
      <c r="D22" s="39">
        <v>4552</v>
      </c>
      <c r="E22" s="39">
        <v>845</v>
      </c>
      <c r="F22" s="39">
        <v>449</v>
      </c>
      <c r="G22" s="39">
        <v>180</v>
      </c>
      <c r="H22" s="39">
        <v>717</v>
      </c>
      <c r="I22" s="39">
        <v>253</v>
      </c>
      <c r="J22" s="34"/>
    </row>
    <row r="23" spans="1:10" s="24" customFormat="1" ht="9" customHeight="1">
      <c r="A23" s="32"/>
      <c r="B23" s="40">
        <v>2004</v>
      </c>
      <c r="C23" s="39">
        <f>SUM(D23:I23)</f>
        <v>6718.5070000000005</v>
      </c>
      <c r="D23" s="39">
        <v>4736.5219999999999</v>
      </c>
      <c r="E23" s="39">
        <v>710.61300000000006</v>
      </c>
      <c r="F23" s="39">
        <v>327.90600000000001</v>
      </c>
      <c r="G23" s="39">
        <v>242.70599999999999</v>
      </c>
      <c r="H23" s="39">
        <v>573.85</v>
      </c>
      <c r="I23" s="39">
        <v>126.91</v>
      </c>
      <c r="J23" s="34"/>
    </row>
    <row r="24" spans="1:10" s="24" customFormat="1" ht="9" customHeight="1">
      <c r="A24" s="32"/>
      <c r="B24" s="40"/>
      <c r="C24" s="39"/>
      <c r="D24" s="39"/>
      <c r="E24" s="39"/>
      <c r="F24" s="39"/>
      <c r="G24" s="39"/>
      <c r="H24" s="39"/>
      <c r="I24" s="39"/>
      <c r="J24" s="34"/>
    </row>
    <row r="25" spans="1:10" s="24" customFormat="1" ht="9" customHeight="1">
      <c r="A25" s="32"/>
      <c r="B25" s="40">
        <v>2005</v>
      </c>
      <c r="C25" s="39">
        <f>SUM(D25:I25)</f>
        <v>6423.8980000000001</v>
      </c>
      <c r="D25" s="39">
        <v>4636.9369999999999</v>
      </c>
      <c r="E25" s="39">
        <v>427.78</v>
      </c>
      <c r="F25" s="39">
        <v>308.63299999999998</v>
      </c>
      <c r="G25" s="39">
        <v>258.88</v>
      </c>
      <c r="H25" s="39">
        <v>669.89</v>
      </c>
      <c r="I25" s="39">
        <v>121.77800000000001</v>
      </c>
      <c r="J25" s="34"/>
    </row>
    <row r="26" spans="1:10" s="24" customFormat="1" ht="9" customHeight="1">
      <c r="A26" s="32"/>
      <c r="B26" s="40">
        <v>2006</v>
      </c>
      <c r="C26" s="39">
        <f>SUM(D26:I26)</f>
        <v>6481.1680000000006</v>
      </c>
      <c r="D26" s="39">
        <v>4429.8360000000002</v>
      </c>
      <c r="E26" s="39">
        <v>660.22500000000002</v>
      </c>
      <c r="F26" s="39">
        <v>309.04599999999999</v>
      </c>
      <c r="G26" s="39">
        <v>253.149</v>
      </c>
      <c r="H26" s="39">
        <v>689.56</v>
      </c>
      <c r="I26" s="39">
        <v>139.352</v>
      </c>
      <c r="J26" s="34"/>
    </row>
    <row r="27" spans="1:10" s="24" customFormat="1" ht="9" customHeight="1">
      <c r="A27" s="32"/>
      <c r="B27" s="40">
        <v>2007</v>
      </c>
      <c r="C27" s="39">
        <f>SUM(D27:I27)</f>
        <v>6988.4599999999991</v>
      </c>
      <c r="D27" s="39">
        <v>4548.5249999999996</v>
      </c>
      <c r="E27" s="39">
        <v>882.21699999999998</v>
      </c>
      <c r="F27" s="39">
        <v>534.16300000000001</v>
      </c>
      <c r="G27" s="39">
        <v>213.185</v>
      </c>
      <c r="H27" s="39">
        <v>689.67</v>
      </c>
      <c r="I27" s="39">
        <v>120.7</v>
      </c>
      <c r="J27" s="34"/>
    </row>
    <row r="28" spans="1:10" s="24" customFormat="1" ht="9" customHeight="1">
      <c r="A28" s="32"/>
      <c r="B28" s="40">
        <v>2008</v>
      </c>
      <c r="C28" s="39">
        <f>SUM(D28:I28)</f>
        <v>6304.9480000000003</v>
      </c>
      <c r="D28" s="39">
        <v>4456.4390000000003</v>
      </c>
      <c r="E28" s="39">
        <v>550.23900000000003</v>
      </c>
      <c r="F28" s="39">
        <v>424.30200000000002</v>
      </c>
      <c r="G28" s="39">
        <v>203.16200000000001</v>
      </c>
      <c r="H28" s="39">
        <v>569.32299999999998</v>
      </c>
      <c r="I28" s="39">
        <v>101.483</v>
      </c>
      <c r="J28" s="34"/>
    </row>
    <row r="29" spans="1:10" s="24" customFormat="1" ht="9" customHeight="1">
      <c r="A29" s="32"/>
      <c r="B29" s="40">
        <v>2009</v>
      </c>
      <c r="C29" s="39">
        <f>SUM(D29:I29)</f>
        <v>5808.9549999999999</v>
      </c>
      <c r="D29" s="39">
        <v>3935.4989999999998</v>
      </c>
      <c r="E29" s="39">
        <v>628.33100000000002</v>
      </c>
      <c r="F29" s="39">
        <v>247.38</v>
      </c>
      <c r="G29" s="39">
        <v>203.12899999999999</v>
      </c>
      <c r="H29" s="39">
        <v>682.12699999999995</v>
      </c>
      <c r="I29" s="39">
        <v>112.489</v>
      </c>
      <c r="J29" s="34"/>
    </row>
    <row r="30" spans="1:10" s="24" customFormat="1" ht="9" customHeight="1">
      <c r="A30" s="32"/>
      <c r="B30" s="40"/>
      <c r="C30" s="39"/>
      <c r="D30" s="39"/>
      <c r="E30" s="39"/>
      <c r="F30" s="39"/>
      <c r="G30" s="39"/>
      <c r="H30" s="39"/>
      <c r="I30" s="39"/>
      <c r="J30" s="34"/>
    </row>
    <row r="31" spans="1:10" s="24" customFormat="1" ht="9" customHeight="1">
      <c r="A31" s="32"/>
      <c r="B31" s="40">
        <v>2010</v>
      </c>
      <c r="C31" s="39">
        <f>SUM(D31:I31)</f>
        <v>5627.0870000000014</v>
      </c>
      <c r="D31" s="39">
        <v>4176.1130000000003</v>
      </c>
      <c r="E31" s="39">
        <v>422.85</v>
      </c>
      <c r="F31" s="39">
        <v>193.81399999999999</v>
      </c>
      <c r="G31" s="39">
        <v>148.136</v>
      </c>
      <c r="H31" s="39">
        <v>586.72799999999995</v>
      </c>
      <c r="I31" s="39">
        <v>99.445999999999998</v>
      </c>
      <c r="J31" s="34"/>
    </row>
    <row r="32" spans="1:10" s="24" customFormat="1" ht="9" customHeight="1">
      <c r="A32" s="32"/>
      <c r="B32" s="40" t="s">
        <v>2</v>
      </c>
      <c r="C32" s="39">
        <f>SUM(D32:I32)</f>
        <v>5501.0859999999993</v>
      </c>
      <c r="D32" s="39">
        <v>3838.665</v>
      </c>
      <c r="E32" s="39">
        <v>416.71699999999998</v>
      </c>
      <c r="F32" s="39">
        <v>186.90899999999999</v>
      </c>
      <c r="G32" s="39">
        <v>330.59399999999999</v>
      </c>
      <c r="H32" s="39">
        <v>630.471</v>
      </c>
      <c r="I32" s="39">
        <v>97.73</v>
      </c>
      <c r="J32" s="34"/>
    </row>
    <row r="33" spans="1:11" s="24" customFormat="1" ht="3" customHeight="1">
      <c r="A33" s="32"/>
      <c r="B33" s="42"/>
      <c r="C33" s="43"/>
      <c r="D33" s="43"/>
      <c r="E33" s="43"/>
      <c r="F33" s="43"/>
      <c r="G33" s="43"/>
      <c r="H33" s="43"/>
      <c r="I33" s="43"/>
      <c r="J33" s="34"/>
      <c r="K33" s="48"/>
    </row>
    <row r="34" spans="1:11" s="24" customFormat="1" ht="3" customHeight="1">
      <c r="A34" s="32"/>
      <c r="B34" s="38"/>
      <c r="C34" s="44"/>
      <c r="D34" s="44"/>
      <c r="E34" s="44"/>
      <c r="F34" s="44"/>
      <c r="G34" s="44"/>
      <c r="H34" s="44"/>
      <c r="I34" s="44"/>
      <c r="J34" s="34"/>
    </row>
    <row r="35" spans="1:11" s="24" customFormat="1" ht="8.6999999999999993" customHeight="1">
      <c r="A35" s="32"/>
      <c r="B35" s="342" t="s">
        <v>46</v>
      </c>
      <c r="C35" s="44"/>
      <c r="D35" s="44"/>
      <c r="E35" s="44"/>
      <c r="F35" s="44"/>
      <c r="G35" s="44"/>
      <c r="H35" s="44"/>
      <c r="I35" s="44"/>
      <c r="J35" s="34"/>
    </row>
    <row r="36" spans="1:11" s="24" customFormat="1" ht="8.6999999999999993" customHeight="1">
      <c r="A36" s="32"/>
      <c r="B36" s="340" t="s">
        <v>55</v>
      </c>
      <c r="C36" s="340"/>
      <c r="D36" s="340"/>
      <c r="E36" s="340"/>
      <c r="F36" s="340"/>
      <c r="G36" s="340"/>
      <c r="H36" s="340"/>
      <c r="I36" s="44"/>
      <c r="J36" s="34"/>
    </row>
    <row r="37" spans="1:11" s="24" customFormat="1" ht="4.6500000000000004" customHeight="1">
      <c r="A37" s="45"/>
      <c r="B37" s="42"/>
      <c r="C37" s="43"/>
      <c r="D37" s="43"/>
      <c r="E37" s="43"/>
      <c r="F37" s="43"/>
      <c r="G37" s="43"/>
      <c r="H37" s="43"/>
      <c r="I37" s="43"/>
      <c r="J37" s="46"/>
    </row>
    <row r="38" spans="1:11" hidden="1">
      <c r="K38" s="48" t="s">
        <v>5</v>
      </c>
    </row>
  </sheetData>
  <sheetProtection sheet="1" objects="1" scenarios="1"/>
  <mergeCells count="8">
    <mergeCell ref="H8:H10"/>
    <mergeCell ref="I8:I10"/>
    <mergeCell ref="B8:B10"/>
    <mergeCell ref="C8:C10"/>
    <mergeCell ref="D8:D10"/>
    <mergeCell ref="E8:E10"/>
    <mergeCell ref="F8:F10"/>
    <mergeCell ref="G8:G10"/>
  </mergeCells>
  <hyperlinks>
    <hyperlink ref="I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8.xml><?xml version="1.0" encoding="utf-8"?>
<worksheet xmlns="http://schemas.openxmlformats.org/spreadsheetml/2006/main" xmlns:r="http://schemas.openxmlformats.org/officeDocument/2006/relationships">
  <dimension ref="A1:K36"/>
  <sheetViews>
    <sheetView showGridLines="0" showRowColHeaders="0" zoomScale="140" zoomScaleNormal="140" workbookViewId="0"/>
  </sheetViews>
  <sheetFormatPr baseColWidth="10" defaultColWidth="0" defaultRowHeight="13.2" zeroHeight="1"/>
  <cols>
    <col min="1" max="1" width="0.6640625" style="48" customWidth="1"/>
    <col min="2" max="2" width="4.6640625" style="48" customWidth="1"/>
    <col min="3" max="3" width="7.44140625" style="48" customWidth="1"/>
    <col min="4" max="4" width="7.6640625" style="48" customWidth="1"/>
    <col min="5" max="5" width="6.88671875" style="48" customWidth="1"/>
    <col min="6" max="6" width="8" style="48" customWidth="1"/>
    <col min="7" max="7" width="7.88671875" style="48" customWidth="1"/>
    <col min="8" max="8" width="7.33203125" style="48" customWidth="1"/>
    <col min="9" max="9" width="8" style="48" customWidth="1"/>
    <col min="10" max="10" width="0.6640625" style="48" customWidth="1"/>
    <col min="11" max="11" width="0.88671875" style="48" customWidth="1"/>
    <col min="12" max="16384" width="10.109375" style="48" hidden="1"/>
  </cols>
  <sheetData>
    <row r="1" spans="1:10" s="24" customFormat="1" ht="4.6500000000000004" customHeight="1">
      <c r="A1" s="21"/>
      <c r="B1" s="49"/>
      <c r="C1" s="50"/>
      <c r="D1" s="50"/>
      <c r="E1" s="50"/>
      <c r="F1" s="50"/>
      <c r="G1" s="50"/>
      <c r="H1" s="50"/>
      <c r="I1" s="50"/>
      <c r="J1" s="23"/>
    </row>
    <row r="2" spans="1:10" s="30" customFormat="1" ht="11.4" customHeight="1">
      <c r="A2" s="25"/>
      <c r="B2" s="26" t="s">
        <v>47</v>
      </c>
      <c r="C2" s="27"/>
      <c r="D2" s="27"/>
      <c r="E2" s="27"/>
      <c r="F2" s="28"/>
      <c r="G2" s="28"/>
      <c r="H2" s="28"/>
      <c r="I2" s="331" t="s">
        <v>48</v>
      </c>
      <c r="J2" s="29"/>
    </row>
    <row r="3" spans="1:10" s="30" customFormat="1" ht="11.4" customHeight="1">
      <c r="A3" s="25"/>
      <c r="B3" s="26" t="s">
        <v>39</v>
      </c>
      <c r="C3" s="27"/>
      <c r="D3" s="27"/>
      <c r="E3" s="27"/>
      <c r="F3" s="28"/>
      <c r="G3" s="28"/>
      <c r="H3" s="28"/>
      <c r="I3" s="54"/>
      <c r="J3" s="29"/>
    </row>
    <row r="4" spans="1:10" s="30" customFormat="1" ht="11.4" customHeight="1">
      <c r="A4" s="25"/>
      <c r="B4" s="26" t="s">
        <v>0</v>
      </c>
      <c r="C4" s="27"/>
      <c r="D4" s="27"/>
      <c r="E4" s="27"/>
      <c r="F4" s="27"/>
      <c r="G4" s="28"/>
      <c r="H4" s="28"/>
      <c r="I4" s="28"/>
      <c r="J4" s="29"/>
    </row>
    <row r="5" spans="1:10" s="30" customFormat="1" ht="11.4" customHeight="1">
      <c r="A5" s="25"/>
      <c r="B5" s="31" t="s">
        <v>1</v>
      </c>
      <c r="C5" s="27"/>
      <c r="D5" s="27"/>
      <c r="E5" s="27"/>
      <c r="F5" s="27"/>
      <c r="G5" s="28"/>
      <c r="H5" s="28"/>
      <c r="I5" s="28"/>
      <c r="J5" s="29"/>
    </row>
    <row r="6" spans="1:10" s="24" customFormat="1" ht="3" customHeight="1">
      <c r="A6" s="32"/>
      <c r="B6" s="33"/>
      <c r="C6" s="33"/>
      <c r="D6" s="33"/>
      <c r="E6" s="33"/>
      <c r="F6" s="33"/>
      <c r="G6" s="33"/>
      <c r="H6" s="33"/>
      <c r="I6" s="33"/>
      <c r="J6" s="34"/>
    </row>
    <row r="7" spans="1:10" s="24" customFormat="1" ht="3" customHeight="1">
      <c r="A7" s="32"/>
      <c r="B7" s="345"/>
      <c r="C7" s="345"/>
      <c r="D7" s="345"/>
      <c r="E7" s="345"/>
      <c r="F7" s="345"/>
      <c r="G7" s="345"/>
      <c r="H7" s="345"/>
      <c r="I7" s="345"/>
      <c r="J7" s="34"/>
    </row>
    <row r="8" spans="1:10" s="24" customFormat="1" ht="9" customHeight="1">
      <c r="A8" s="32"/>
      <c r="B8" s="342" t="s">
        <v>6</v>
      </c>
      <c r="C8" s="35" t="s">
        <v>3</v>
      </c>
      <c r="D8" s="35" t="s">
        <v>49</v>
      </c>
      <c r="E8" s="35" t="s">
        <v>50</v>
      </c>
      <c r="F8" s="35" t="s">
        <v>51</v>
      </c>
      <c r="G8" s="35" t="s">
        <v>52</v>
      </c>
      <c r="H8" s="35" t="s">
        <v>53</v>
      </c>
      <c r="I8" s="35" t="s">
        <v>7</v>
      </c>
      <c r="J8" s="34"/>
    </row>
    <row r="9" spans="1:10" s="24" customFormat="1" ht="3" customHeight="1">
      <c r="A9" s="32"/>
      <c r="B9" s="345"/>
      <c r="C9" s="35"/>
      <c r="D9" s="35"/>
      <c r="E9" s="35"/>
      <c r="F9" s="35"/>
      <c r="G9" s="35"/>
      <c r="H9" s="35"/>
      <c r="I9" s="35"/>
      <c r="J9" s="34"/>
    </row>
    <row r="10" spans="1:10" s="24" customFormat="1" ht="3" customHeight="1">
      <c r="A10" s="32"/>
      <c r="B10" s="36"/>
      <c r="C10" s="37"/>
      <c r="D10" s="37"/>
      <c r="E10" s="37"/>
      <c r="F10" s="37"/>
      <c r="G10" s="37"/>
      <c r="H10" s="37"/>
      <c r="I10" s="37"/>
      <c r="J10" s="34"/>
    </row>
    <row r="11" spans="1:10" s="24" customFormat="1" ht="9" customHeight="1">
      <c r="A11" s="32"/>
      <c r="B11" s="38">
        <v>1995</v>
      </c>
      <c r="C11" s="39">
        <f>SUM(D11:I11)</f>
        <v>104356</v>
      </c>
      <c r="D11" s="39">
        <v>21605</v>
      </c>
      <c r="E11" s="39">
        <v>168</v>
      </c>
      <c r="F11" s="39">
        <v>4039</v>
      </c>
      <c r="G11" s="39">
        <v>1259</v>
      </c>
      <c r="H11" s="39">
        <v>211</v>
      </c>
      <c r="I11" s="39">
        <v>77074</v>
      </c>
      <c r="J11" s="34"/>
    </row>
    <row r="12" spans="1:10" s="24" customFormat="1" ht="9" customHeight="1">
      <c r="A12" s="32"/>
      <c r="B12" s="38">
        <v>1996</v>
      </c>
      <c r="C12" s="39">
        <f>SUM(D12:I12)</f>
        <v>83366</v>
      </c>
      <c r="D12" s="39">
        <v>20633</v>
      </c>
      <c r="E12" s="39">
        <v>227</v>
      </c>
      <c r="F12" s="39">
        <v>3017</v>
      </c>
      <c r="G12" s="39">
        <v>1832</v>
      </c>
      <c r="H12" s="39">
        <v>209</v>
      </c>
      <c r="I12" s="39">
        <v>57448</v>
      </c>
      <c r="J12" s="34"/>
    </row>
    <row r="13" spans="1:10" s="24" customFormat="1" ht="9" customHeight="1">
      <c r="A13" s="32"/>
      <c r="B13" s="38">
        <v>1997</v>
      </c>
      <c r="C13" s="39">
        <f>SUM(D13:I13)</f>
        <v>89260</v>
      </c>
      <c r="D13" s="39">
        <v>21456</v>
      </c>
      <c r="E13" s="39">
        <v>0</v>
      </c>
      <c r="F13" s="39">
        <v>2023</v>
      </c>
      <c r="G13" s="39">
        <v>311</v>
      </c>
      <c r="H13" s="39">
        <v>181</v>
      </c>
      <c r="I13" s="39">
        <v>65289</v>
      </c>
      <c r="J13" s="34"/>
    </row>
    <row r="14" spans="1:10" s="24" customFormat="1" ht="9" customHeight="1">
      <c r="A14" s="32"/>
      <c r="B14" s="38">
        <v>1998</v>
      </c>
      <c r="C14" s="39">
        <f>SUM(D14:I14)</f>
        <v>95962</v>
      </c>
      <c r="D14" s="39">
        <v>24469</v>
      </c>
      <c r="E14" s="39">
        <v>0</v>
      </c>
      <c r="F14" s="39">
        <v>3618</v>
      </c>
      <c r="G14" s="39">
        <v>1134</v>
      </c>
      <c r="H14" s="39">
        <v>76</v>
      </c>
      <c r="I14" s="39">
        <v>66665</v>
      </c>
      <c r="J14" s="34"/>
    </row>
    <row r="15" spans="1:10" s="24" customFormat="1" ht="9" customHeight="1">
      <c r="A15" s="32"/>
      <c r="B15" s="38">
        <v>1999</v>
      </c>
      <c r="C15" s="39">
        <f>SUM(D15:I15)</f>
        <v>142944</v>
      </c>
      <c r="D15" s="39">
        <v>30070</v>
      </c>
      <c r="E15" s="39">
        <v>0</v>
      </c>
      <c r="F15" s="39">
        <v>1756</v>
      </c>
      <c r="G15" s="39">
        <v>309</v>
      </c>
      <c r="H15" s="39">
        <v>0</v>
      </c>
      <c r="I15" s="39">
        <v>110809</v>
      </c>
      <c r="J15" s="34"/>
    </row>
    <row r="16" spans="1:10" s="24" customFormat="1" ht="9" customHeight="1">
      <c r="A16" s="32"/>
      <c r="B16" s="38"/>
      <c r="C16" s="39"/>
      <c r="D16" s="39"/>
      <c r="E16" s="39"/>
      <c r="F16" s="39"/>
      <c r="G16" s="39"/>
      <c r="H16" s="39"/>
      <c r="I16" s="39"/>
      <c r="J16" s="34"/>
    </row>
    <row r="17" spans="1:10" s="24" customFormat="1" ht="9" customHeight="1">
      <c r="A17" s="32"/>
      <c r="B17" s="38">
        <v>2000</v>
      </c>
      <c r="C17" s="39">
        <f>SUM(D17:I17)</f>
        <v>237043</v>
      </c>
      <c r="D17" s="39">
        <v>36281</v>
      </c>
      <c r="E17" s="39">
        <v>0</v>
      </c>
      <c r="F17" s="39">
        <v>454</v>
      </c>
      <c r="G17" s="39">
        <v>5779</v>
      </c>
      <c r="H17" s="39">
        <v>12</v>
      </c>
      <c r="I17" s="39">
        <v>194517</v>
      </c>
      <c r="J17" s="34"/>
    </row>
    <row r="18" spans="1:10" s="24" customFormat="1" ht="9" customHeight="1">
      <c r="A18" s="32"/>
      <c r="B18" s="38">
        <v>2001</v>
      </c>
      <c r="C18" s="39">
        <f>SUM(D18:I18)</f>
        <v>276292</v>
      </c>
      <c r="D18" s="39">
        <v>35012</v>
      </c>
      <c r="E18" s="39">
        <v>0</v>
      </c>
      <c r="F18" s="39">
        <v>840</v>
      </c>
      <c r="G18" s="39">
        <v>50</v>
      </c>
      <c r="H18" s="39">
        <v>7</v>
      </c>
      <c r="I18" s="39">
        <v>240383</v>
      </c>
      <c r="J18" s="34"/>
    </row>
    <row r="19" spans="1:10" s="24" customFormat="1" ht="9" customHeight="1">
      <c r="A19" s="32"/>
      <c r="B19" s="40">
        <v>2002</v>
      </c>
      <c r="C19" s="39">
        <f>SUM(D19:I19)+1</f>
        <v>143509</v>
      </c>
      <c r="D19" s="39">
        <v>35781</v>
      </c>
      <c r="E19" s="39">
        <v>281</v>
      </c>
      <c r="F19" s="39">
        <v>1135</v>
      </c>
      <c r="G19" s="39">
        <v>392</v>
      </c>
      <c r="H19" s="39">
        <v>11</v>
      </c>
      <c r="I19" s="39">
        <v>105908</v>
      </c>
      <c r="J19" s="34"/>
    </row>
    <row r="20" spans="1:10" s="24" customFormat="1" ht="9" customHeight="1">
      <c r="A20" s="32"/>
      <c r="B20" s="40">
        <v>2003</v>
      </c>
      <c r="C20" s="39">
        <f>SUM(D20:I20)</f>
        <v>259376.908</v>
      </c>
      <c r="D20" s="39">
        <v>33769</v>
      </c>
      <c r="E20" s="39">
        <v>2</v>
      </c>
      <c r="F20" s="39">
        <v>1447.9079999999999</v>
      </c>
      <c r="G20" s="39">
        <v>476</v>
      </c>
      <c r="H20" s="39">
        <v>8</v>
      </c>
      <c r="I20" s="39">
        <v>223674</v>
      </c>
      <c r="J20" s="34"/>
    </row>
    <row r="21" spans="1:10" s="24" customFormat="1" ht="9" customHeight="1">
      <c r="A21" s="32"/>
      <c r="B21" s="40">
        <v>2004</v>
      </c>
      <c r="C21" s="39">
        <f>SUM(D21:I21)</f>
        <v>433097</v>
      </c>
      <c r="D21" s="39">
        <v>24107</v>
      </c>
      <c r="E21" s="39">
        <v>10</v>
      </c>
      <c r="F21" s="39">
        <v>2332</v>
      </c>
      <c r="G21" s="39">
        <v>780</v>
      </c>
      <c r="H21" s="39">
        <v>122</v>
      </c>
      <c r="I21" s="39">
        <v>405746</v>
      </c>
      <c r="J21" s="34"/>
    </row>
    <row r="22" spans="1:10" s="24" customFormat="1" ht="9" customHeight="1">
      <c r="A22" s="32"/>
      <c r="B22" s="40"/>
      <c r="C22" s="39"/>
      <c r="D22" s="39"/>
      <c r="E22" s="39"/>
      <c r="F22" s="39"/>
      <c r="G22" s="39"/>
      <c r="H22" s="39"/>
      <c r="I22" s="39"/>
      <c r="J22" s="34"/>
    </row>
    <row r="23" spans="1:10" s="24" customFormat="1" ht="9" customHeight="1">
      <c r="A23" s="32"/>
      <c r="B23" s="40">
        <v>2005</v>
      </c>
      <c r="C23" s="55">
        <f>SUM(D23:I23)+1</f>
        <v>359347</v>
      </c>
      <c r="D23" s="39">
        <v>14365</v>
      </c>
      <c r="E23" s="39">
        <v>17</v>
      </c>
      <c r="F23" s="39">
        <v>3299</v>
      </c>
      <c r="G23" s="39">
        <v>2894</v>
      </c>
      <c r="H23" s="39">
        <v>120</v>
      </c>
      <c r="I23" s="39">
        <v>338651</v>
      </c>
      <c r="J23" s="34"/>
    </row>
    <row r="24" spans="1:10" s="24" customFormat="1" ht="9" customHeight="1">
      <c r="A24" s="32"/>
      <c r="B24" s="40">
        <v>2006</v>
      </c>
      <c r="C24" s="39">
        <f>SUM(D24:I24)+1</f>
        <v>166363</v>
      </c>
      <c r="D24" s="39">
        <v>14303</v>
      </c>
      <c r="E24" s="39">
        <v>1</v>
      </c>
      <c r="F24" s="39">
        <v>1324</v>
      </c>
      <c r="G24" s="39">
        <v>364</v>
      </c>
      <c r="H24" s="39">
        <v>122</v>
      </c>
      <c r="I24" s="39">
        <v>150248</v>
      </c>
      <c r="J24" s="34"/>
    </row>
    <row r="25" spans="1:10" s="24" customFormat="1" ht="9" customHeight="1">
      <c r="A25" s="32"/>
      <c r="B25" s="40">
        <v>2007</v>
      </c>
      <c r="C25" s="39">
        <f>SUM(D25:I25)-1</f>
        <v>594275</v>
      </c>
      <c r="D25" s="39">
        <v>17020</v>
      </c>
      <c r="E25" s="39">
        <v>1</v>
      </c>
      <c r="F25" s="39">
        <v>5299</v>
      </c>
      <c r="G25" s="39">
        <v>724</v>
      </c>
      <c r="H25" s="39">
        <v>10</v>
      </c>
      <c r="I25" s="44">
        <v>571222</v>
      </c>
      <c r="J25" s="34"/>
    </row>
    <row r="26" spans="1:10" s="24" customFormat="1" ht="9" customHeight="1">
      <c r="A26" s="32"/>
      <c r="B26" s="40">
        <v>2008</v>
      </c>
      <c r="C26" s="41">
        <f>SUM(D26:I26)</f>
        <v>124237</v>
      </c>
      <c r="D26" s="39">
        <v>18030</v>
      </c>
      <c r="E26" s="39">
        <v>0</v>
      </c>
      <c r="F26" s="39">
        <v>2709</v>
      </c>
      <c r="G26" s="39">
        <v>238</v>
      </c>
      <c r="H26" s="39">
        <v>45</v>
      </c>
      <c r="I26" s="44">
        <v>103215</v>
      </c>
      <c r="J26" s="34"/>
    </row>
    <row r="27" spans="1:10" s="24" customFormat="1" ht="9" customHeight="1">
      <c r="A27" s="32"/>
      <c r="B27" s="40">
        <v>2009</v>
      </c>
      <c r="C27" s="56">
        <f>SUM(D27:I27)</f>
        <v>226947</v>
      </c>
      <c r="D27" s="39">
        <v>19429</v>
      </c>
      <c r="E27" s="39">
        <v>0</v>
      </c>
      <c r="F27" s="39">
        <v>3785</v>
      </c>
      <c r="G27" s="39">
        <v>1071</v>
      </c>
      <c r="H27" s="39">
        <v>13</v>
      </c>
      <c r="I27" s="44">
        <v>202649</v>
      </c>
      <c r="J27" s="34"/>
    </row>
    <row r="28" spans="1:10" s="24" customFormat="1" ht="9" customHeight="1">
      <c r="A28" s="32"/>
      <c r="B28" s="40"/>
      <c r="C28" s="56"/>
      <c r="D28" s="39"/>
      <c r="E28" s="39"/>
      <c r="F28" s="39"/>
      <c r="G28" s="39"/>
      <c r="H28" s="39"/>
      <c r="I28" s="44"/>
      <c r="J28" s="34"/>
    </row>
    <row r="29" spans="1:10" s="24" customFormat="1" ht="9" customHeight="1">
      <c r="A29" s="32"/>
      <c r="B29" s="40">
        <v>2010</v>
      </c>
      <c r="C29" s="56">
        <f>SUM(D29:I29)+1</f>
        <v>198317</v>
      </c>
      <c r="D29" s="39">
        <v>22822</v>
      </c>
      <c r="E29" s="39">
        <v>0</v>
      </c>
      <c r="F29" s="39">
        <v>6907</v>
      </c>
      <c r="G29" s="39">
        <v>868</v>
      </c>
      <c r="H29" s="39">
        <v>0</v>
      </c>
      <c r="I29" s="44">
        <v>167719</v>
      </c>
      <c r="J29" s="34"/>
    </row>
    <row r="30" spans="1:10" s="24" customFormat="1" ht="9" customHeight="1">
      <c r="A30" s="32"/>
      <c r="B30" s="40" t="s">
        <v>2</v>
      </c>
      <c r="C30" s="56">
        <f>SUM(D30:I30)+1</f>
        <v>220030</v>
      </c>
      <c r="D30" s="39">
        <v>16957</v>
      </c>
      <c r="E30" s="39">
        <v>0</v>
      </c>
      <c r="F30" s="39">
        <v>13887</v>
      </c>
      <c r="G30" s="39">
        <v>1192</v>
      </c>
      <c r="H30" s="39">
        <v>5</v>
      </c>
      <c r="I30" s="44">
        <v>187988</v>
      </c>
      <c r="J30" s="34"/>
    </row>
    <row r="31" spans="1:10" s="24" customFormat="1" ht="3" customHeight="1">
      <c r="A31" s="32"/>
      <c r="B31" s="345"/>
      <c r="C31" s="35"/>
      <c r="D31" s="44"/>
      <c r="E31" s="44"/>
      <c r="F31" s="44"/>
      <c r="G31" s="44"/>
      <c r="H31" s="44"/>
      <c r="I31" s="44"/>
      <c r="J31" s="34"/>
    </row>
    <row r="32" spans="1:10" s="24" customFormat="1" ht="3" customHeight="1">
      <c r="A32" s="32"/>
      <c r="B32" s="36"/>
      <c r="C32" s="37"/>
      <c r="D32" s="37"/>
      <c r="E32" s="36"/>
      <c r="F32" s="36"/>
      <c r="G32" s="36"/>
      <c r="H32" s="36"/>
      <c r="I32" s="36"/>
      <c r="J32" s="34"/>
    </row>
    <row r="33" spans="1:11" s="24" customFormat="1" ht="9" customHeight="1">
      <c r="A33" s="32"/>
      <c r="B33" s="57" t="s">
        <v>54</v>
      </c>
      <c r="C33" s="35"/>
      <c r="D33" s="35"/>
      <c r="E33" s="345"/>
      <c r="F33" s="345"/>
      <c r="G33" s="345"/>
      <c r="H33" s="345"/>
      <c r="I33" s="345"/>
      <c r="J33" s="34"/>
    </row>
    <row r="34" spans="1:11" s="24" customFormat="1" ht="9" customHeight="1">
      <c r="A34" s="32"/>
      <c r="B34" s="340" t="s">
        <v>55</v>
      </c>
      <c r="C34" s="340"/>
      <c r="D34" s="340"/>
      <c r="E34" s="340"/>
      <c r="F34" s="340"/>
      <c r="G34" s="340"/>
      <c r="H34" s="340"/>
      <c r="I34" s="345"/>
      <c r="J34" s="34"/>
    </row>
    <row r="35" spans="1:11" s="24" customFormat="1" ht="4.6500000000000004" customHeight="1">
      <c r="A35" s="45"/>
      <c r="B35" s="33"/>
      <c r="C35" s="58"/>
      <c r="D35" s="58"/>
      <c r="E35" s="33"/>
      <c r="F35" s="33"/>
      <c r="G35" s="33"/>
      <c r="H35" s="33"/>
      <c r="I35" s="33"/>
      <c r="J35" s="46"/>
    </row>
    <row r="36" spans="1:11" hidden="1">
      <c r="K36" s="48" t="s">
        <v>5</v>
      </c>
    </row>
  </sheetData>
  <sheetProtection sheet="1" objects="1" scenarios="1"/>
  <hyperlinks>
    <hyperlink ref="I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19.xml><?xml version="1.0" encoding="utf-8"?>
<worksheet xmlns="http://schemas.openxmlformats.org/spreadsheetml/2006/main" xmlns:r="http://schemas.openxmlformats.org/officeDocument/2006/relationships">
  <dimension ref="A1:AC68"/>
  <sheetViews>
    <sheetView showGridLines="0" showRowColHeaders="0" zoomScale="140" zoomScaleNormal="120" workbookViewId="0"/>
  </sheetViews>
  <sheetFormatPr baseColWidth="10" defaultColWidth="0" defaultRowHeight="12.75" customHeight="1" zeroHeight="1"/>
  <cols>
    <col min="1" max="1" width="0.88671875" style="1" customWidth="1"/>
    <col min="2" max="2" width="17.33203125" style="1" customWidth="1"/>
    <col min="3" max="3" width="7" style="1" customWidth="1"/>
    <col min="4" max="6" width="6.6640625" style="1" customWidth="1"/>
    <col min="7" max="7" width="6.5546875" style="1" customWidth="1"/>
    <col min="8" max="8" width="6.6640625" style="1" customWidth="1"/>
    <col min="9" max="10" width="0.88671875" style="1" customWidth="1"/>
    <col min="11" max="11" width="17.6640625" style="1" customWidth="1"/>
    <col min="12" max="12" width="6.5546875" style="1" customWidth="1"/>
    <col min="13" max="14" width="6.6640625" style="1" customWidth="1"/>
    <col min="15" max="15" width="7" style="1" customWidth="1"/>
    <col min="16" max="16" width="6.6640625" style="1" customWidth="1"/>
    <col min="17" max="17" width="6.33203125" style="182" customWidth="1"/>
    <col min="18" max="19" width="0.88671875" style="182" customWidth="1"/>
    <col min="20" max="20" width="16.6640625" style="182" customWidth="1"/>
    <col min="21" max="26" width="6.88671875" style="1" customWidth="1"/>
    <col min="27" max="28" width="0.88671875" style="1" customWidth="1"/>
    <col min="29" max="29" width="0.88671875" style="1" hidden="1" customWidth="1"/>
    <col min="30" max="16384" width="11.33203125" style="1" hidden="1"/>
  </cols>
  <sheetData>
    <row r="1" spans="1:29" ht="4.6500000000000004" customHeight="1">
      <c r="A1" s="177"/>
      <c r="B1" s="178"/>
      <c r="C1" s="178"/>
      <c r="D1" s="178"/>
      <c r="E1" s="178"/>
      <c r="F1" s="178"/>
      <c r="G1" s="178"/>
      <c r="H1" s="178"/>
      <c r="I1" s="179"/>
      <c r="J1" s="177"/>
      <c r="K1" s="178"/>
      <c r="L1" s="178"/>
      <c r="M1" s="178"/>
      <c r="N1" s="178"/>
      <c r="O1" s="178"/>
      <c r="P1" s="178"/>
      <c r="Q1" s="178"/>
      <c r="R1" s="179"/>
      <c r="S1" s="177"/>
      <c r="T1" s="178"/>
      <c r="U1" s="178"/>
      <c r="V1" s="178"/>
      <c r="W1" s="178"/>
      <c r="X1" s="178"/>
      <c r="Y1" s="178"/>
      <c r="Z1" s="178"/>
      <c r="AA1" s="179"/>
    </row>
    <row r="2" spans="1:29" s="185" customFormat="1" ht="11.1" customHeight="1">
      <c r="A2" s="180"/>
      <c r="B2" s="181" t="s">
        <v>155</v>
      </c>
      <c r="C2" s="2"/>
      <c r="D2" s="182"/>
      <c r="E2" s="182"/>
      <c r="F2" s="182"/>
      <c r="G2" s="3"/>
      <c r="H2" s="333" t="s">
        <v>156</v>
      </c>
      <c r="I2" s="183"/>
      <c r="J2" s="184"/>
      <c r="K2" s="181" t="s">
        <v>155</v>
      </c>
      <c r="L2" s="3"/>
      <c r="M2" s="182"/>
      <c r="N2" s="182"/>
      <c r="O2" s="182"/>
      <c r="P2" s="182"/>
      <c r="Q2" s="333" t="s">
        <v>156</v>
      </c>
      <c r="R2" s="183"/>
      <c r="S2" s="184"/>
      <c r="T2" s="181" t="s">
        <v>155</v>
      </c>
      <c r="X2" s="3"/>
      <c r="Y2" s="3"/>
      <c r="Z2" s="333" t="s">
        <v>156</v>
      </c>
      <c r="AA2" s="186"/>
    </row>
    <row r="3" spans="1:29" s="185" customFormat="1" ht="11.1" customHeight="1">
      <c r="A3" s="180"/>
      <c r="B3" s="181" t="s">
        <v>157</v>
      </c>
      <c r="C3" s="2"/>
      <c r="D3" s="182"/>
      <c r="E3" s="182"/>
      <c r="F3" s="182"/>
      <c r="G3" s="3"/>
      <c r="H3" s="3" t="s">
        <v>67</v>
      </c>
      <c r="I3" s="183"/>
      <c r="J3" s="184"/>
      <c r="K3" s="181" t="s">
        <v>157</v>
      </c>
      <c r="L3" s="3"/>
      <c r="M3" s="182"/>
      <c r="N3" s="182"/>
      <c r="O3" s="182"/>
      <c r="P3" s="182"/>
      <c r="Q3" s="3" t="s">
        <v>158</v>
      </c>
      <c r="R3" s="183"/>
      <c r="S3" s="184"/>
      <c r="T3" s="181" t="s">
        <v>157</v>
      </c>
      <c r="X3" s="3"/>
      <c r="Y3" s="3"/>
      <c r="Z3" s="3" t="s">
        <v>108</v>
      </c>
      <c r="AA3" s="186"/>
    </row>
    <row r="4" spans="1:29" s="185" customFormat="1" ht="11.1" customHeight="1">
      <c r="A4" s="180"/>
      <c r="B4" s="181" t="s">
        <v>66</v>
      </c>
      <c r="C4" s="2"/>
      <c r="D4" s="3"/>
      <c r="E4" s="3"/>
      <c r="F4" s="3"/>
      <c r="G4" s="3"/>
      <c r="H4" s="3"/>
      <c r="I4" s="183"/>
      <c r="J4" s="184"/>
      <c r="K4" s="181" t="s">
        <v>66</v>
      </c>
      <c r="L4" s="3"/>
      <c r="M4" s="3"/>
      <c r="N4" s="3"/>
      <c r="O4" s="3"/>
      <c r="P4" s="3"/>
      <c r="Q4" s="3"/>
      <c r="R4" s="183"/>
      <c r="S4" s="184"/>
      <c r="T4" s="181" t="s">
        <v>66</v>
      </c>
      <c r="U4" s="3"/>
      <c r="V4" s="3"/>
      <c r="W4" s="3"/>
      <c r="X4" s="3"/>
      <c r="Y4" s="3"/>
      <c r="Z4" s="3"/>
      <c r="AA4" s="186"/>
    </row>
    <row r="5" spans="1:29" s="185" customFormat="1" ht="11.1" customHeight="1">
      <c r="A5" s="180"/>
      <c r="B5" s="187" t="s">
        <v>1</v>
      </c>
      <c r="C5" s="2"/>
      <c r="D5" s="2"/>
      <c r="E5" s="2"/>
      <c r="F5" s="2"/>
      <c r="G5" s="2"/>
      <c r="H5" s="2"/>
      <c r="I5" s="188"/>
      <c r="J5" s="189"/>
      <c r="K5" s="187" t="s">
        <v>1</v>
      </c>
      <c r="L5" s="2"/>
      <c r="M5" s="2"/>
      <c r="N5" s="2"/>
      <c r="O5" s="2"/>
      <c r="P5" s="2"/>
      <c r="Q5" s="2"/>
      <c r="R5" s="188"/>
      <c r="S5" s="189"/>
      <c r="T5" s="187" t="s">
        <v>1</v>
      </c>
      <c r="U5" s="2"/>
      <c r="V5" s="2"/>
      <c r="W5" s="2"/>
      <c r="X5" s="2"/>
      <c r="Y5" s="2"/>
      <c r="Z5" s="2"/>
      <c r="AA5" s="186"/>
    </row>
    <row r="6" spans="1:29" s="8" customFormat="1" ht="3" customHeight="1">
      <c r="A6" s="4"/>
      <c r="B6" s="5"/>
      <c r="C6" s="348"/>
      <c r="D6" s="348"/>
      <c r="E6" s="348"/>
      <c r="F6" s="348"/>
      <c r="G6" s="348"/>
      <c r="H6" s="348"/>
      <c r="I6" s="190"/>
      <c r="J6" s="191"/>
      <c r="K6" s="5"/>
      <c r="L6" s="348"/>
      <c r="M6" s="6"/>
      <c r="N6" s="6"/>
      <c r="O6" s="6"/>
      <c r="P6" s="6"/>
      <c r="Q6" s="6"/>
      <c r="R6" s="190"/>
      <c r="S6" s="191"/>
      <c r="T6" s="5"/>
      <c r="U6" s="6"/>
      <c r="V6" s="6"/>
      <c r="W6" s="348"/>
      <c r="X6" s="6"/>
      <c r="Y6" s="6"/>
      <c r="Z6" s="6"/>
      <c r="AA6" s="7"/>
    </row>
    <row r="7" spans="1:29" s="8" customFormat="1" ht="3" customHeight="1">
      <c r="A7" s="4"/>
      <c r="B7" s="192"/>
      <c r="C7" s="193"/>
      <c r="D7" s="193"/>
      <c r="E7" s="193"/>
      <c r="F7" s="193"/>
      <c r="G7" s="193"/>
      <c r="H7" s="193"/>
      <c r="I7" s="190"/>
      <c r="J7" s="191"/>
      <c r="K7" s="192"/>
      <c r="L7" s="193"/>
      <c r="M7" s="348"/>
      <c r="N7" s="348"/>
      <c r="O7" s="348"/>
      <c r="P7" s="348"/>
      <c r="Q7" s="348"/>
      <c r="R7" s="190"/>
      <c r="S7" s="191"/>
      <c r="T7" s="192"/>
      <c r="U7" s="348"/>
      <c r="V7" s="348"/>
      <c r="W7" s="193"/>
      <c r="X7" s="348"/>
      <c r="Y7" s="348"/>
      <c r="Z7" s="348"/>
      <c r="AA7" s="7"/>
    </row>
    <row r="8" spans="1:29" s="8" customFormat="1" ht="9.6" customHeight="1">
      <c r="A8" s="4"/>
      <c r="B8" s="9" t="s">
        <v>159</v>
      </c>
      <c r="C8" s="194">
        <v>1995</v>
      </c>
      <c r="D8" s="194">
        <v>1996</v>
      </c>
      <c r="E8" s="194">
        <v>1997</v>
      </c>
      <c r="F8" s="194">
        <v>1998</v>
      </c>
      <c r="G8" s="194">
        <v>1999</v>
      </c>
      <c r="H8" s="194">
        <v>2000</v>
      </c>
      <c r="I8" s="195"/>
      <c r="J8" s="196"/>
      <c r="K8" s="9" t="s">
        <v>159</v>
      </c>
      <c r="L8" s="194">
        <v>2001</v>
      </c>
      <c r="M8" s="194">
        <v>2002</v>
      </c>
      <c r="N8" s="194">
        <v>2003</v>
      </c>
      <c r="O8" s="194">
        <v>2004</v>
      </c>
      <c r="P8" s="194">
        <v>2005</v>
      </c>
      <c r="Q8" s="194">
        <v>2006</v>
      </c>
      <c r="R8" s="195"/>
      <c r="S8" s="196"/>
      <c r="T8" s="9" t="s">
        <v>159</v>
      </c>
      <c r="U8" s="194">
        <v>2007</v>
      </c>
      <c r="V8" s="194">
        <v>2008</v>
      </c>
      <c r="W8" s="194">
        <v>2009</v>
      </c>
      <c r="X8" s="194">
        <v>2010</v>
      </c>
      <c r="Y8" s="194">
        <v>2011</v>
      </c>
      <c r="Z8" s="194" t="s">
        <v>153</v>
      </c>
      <c r="AA8" s="7"/>
    </row>
    <row r="9" spans="1:29" s="8" customFormat="1" ht="8.6999999999999993" customHeight="1">
      <c r="A9" s="4"/>
      <c r="B9" s="197" t="s">
        <v>160</v>
      </c>
      <c r="C9" s="194"/>
      <c r="D9" s="194"/>
      <c r="E9" s="194"/>
      <c r="F9" s="194"/>
      <c r="G9" s="194"/>
      <c r="H9" s="194"/>
      <c r="I9" s="195"/>
      <c r="J9" s="196"/>
      <c r="K9" s="197" t="s">
        <v>160</v>
      </c>
      <c r="L9" s="194"/>
      <c r="M9" s="194"/>
      <c r="N9" s="194"/>
      <c r="O9" s="194"/>
      <c r="P9" s="194"/>
      <c r="Q9" s="194"/>
      <c r="R9" s="195"/>
      <c r="S9" s="196"/>
      <c r="T9" s="197" t="s">
        <v>160</v>
      </c>
      <c r="U9" s="194"/>
      <c r="V9" s="194"/>
      <c r="W9" s="194"/>
      <c r="X9" s="194"/>
      <c r="Y9" s="194"/>
      <c r="Z9" s="194"/>
      <c r="AA9" s="7"/>
    </row>
    <row r="10" spans="1:29" s="8" customFormat="1" ht="3" customHeight="1">
      <c r="A10" s="4"/>
      <c r="B10" s="5"/>
      <c r="C10" s="6"/>
      <c r="D10" s="6"/>
      <c r="E10" s="6"/>
      <c r="F10" s="6"/>
      <c r="G10" s="6"/>
      <c r="H10" s="6"/>
      <c r="I10" s="190"/>
      <c r="J10" s="191"/>
      <c r="K10" s="5"/>
      <c r="L10" s="6"/>
      <c r="M10" s="6"/>
      <c r="N10" s="6"/>
      <c r="O10" s="6"/>
      <c r="P10" s="6"/>
      <c r="Q10" s="6"/>
      <c r="R10" s="190"/>
      <c r="S10" s="191"/>
      <c r="T10" s="5"/>
      <c r="U10" s="6"/>
      <c r="V10" s="6"/>
      <c r="W10" s="6"/>
      <c r="X10" s="6"/>
      <c r="Y10" s="6"/>
      <c r="Z10" s="6"/>
      <c r="AA10" s="7"/>
    </row>
    <row r="11" spans="1:29" s="8" customFormat="1" ht="3" customHeight="1">
      <c r="A11" s="4"/>
      <c r="B11" s="192"/>
      <c r="C11" s="348"/>
      <c r="D11" s="348"/>
      <c r="E11" s="348"/>
      <c r="F11" s="348"/>
      <c r="G11" s="348"/>
      <c r="H11" s="348"/>
      <c r="I11" s="190"/>
      <c r="J11" s="191"/>
      <c r="K11" s="192"/>
      <c r="L11" s="348"/>
      <c r="M11" s="348"/>
      <c r="N11" s="348"/>
      <c r="O11" s="348"/>
      <c r="P11" s="348"/>
      <c r="Q11" s="348"/>
      <c r="R11" s="190"/>
      <c r="S11" s="191"/>
      <c r="T11" s="192"/>
      <c r="U11" s="348"/>
      <c r="V11" s="348"/>
      <c r="W11" s="348"/>
      <c r="X11" s="348"/>
      <c r="Y11" s="348"/>
      <c r="Z11" s="348"/>
      <c r="AA11" s="7"/>
      <c r="AB11" s="198"/>
    </row>
    <row r="12" spans="1:29" s="206" customFormat="1" ht="8.6999999999999993" customHeight="1">
      <c r="A12" s="199"/>
      <c r="B12" s="200" t="s">
        <v>3</v>
      </c>
      <c r="C12" s="201">
        <f>(C14+C52+C57)</f>
        <v>1404384</v>
      </c>
      <c r="D12" s="201">
        <f>(D14+D52+D57)</f>
        <v>1530023</v>
      </c>
      <c r="E12" s="201">
        <f>SUM(E14+E52+E57)</f>
        <v>1570586</v>
      </c>
      <c r="F12" s="201">
        <f>SUM(F14+F52+F57)+1</f>
        <v>1233292</v>
      </c>
      <c r="G12" s="201">
        <f>SUM(G14+G52+G57)</f>
        <v>1286107</v>
      </c>
      <c r="H12" s="201">
        <f>SUM(H14+H52+H57)</f>
        <v>1402938</v>
      </c>
      <c r="I12" s="202"/>
      <c r="J12" s="203"/>
      <c r="K12" s="200" t="s">
        <v>3</v>
      </c>
      <c r="L12" s="201">
        <f>SUM(L14+L52+L57)</f>
        <v>1520938</v>
      </c>
      <c r="M12" s="201">
        <f>SUM(M14+M52+M57)</f>
        <v>1554452.23</v>
      </c>
      <c r="N12" s="201">
        <f>SUM(N14+N52+N57)+1</f>
        <v>1564966</v>
      </c>
      <c r="O12" s="201">
        <f>SUM(O14+O52+O57)</f>
        <v>1483220</v>
      </c>
      <c r="P12" s="204">
        <f>SUM(P14+P52+P57)</f>
        <v>1458197</v>
      </c>
      <c r="Q12" s="201">
        <f>SUM(Q14+Q52+Q57)-1</f>
        <v>1531524</v>
      </c>
      <c r="R12" s="202"/>
      <c r="S12" s="203"/>
      <c r="T12" s="200" t="s">
        <v>3</v>
      </c>
      <c r="U12" s="201">
        <f>SUM(U14+U52+U57)+1</f>
        <v>1617664</v>
      </c>
      <c r="V12" s="201">
        <f>SUM(V14+V52+V57)+1</f>
        <v>1745424</v>
      </c>
      <c r="W12" s="201">
        <f>SUM(W14+W52+W57)+1</f>
        <v>1768068</v>
      </c>
      <c r="X12" s="201">
        <f>SUM(X14+X52+X57)</f>
        <v>1619982</v>
      </c>
      <c r="Y12" s="201">
        <f>SUM(Y14+Y52+Y57)</f>
        <v>1660475.1470000001</v>
      </c>
      <c r="Z12" s="201">
        <f>SUM(Z14+Z52+Z57)</f>
        <v>1687498.2519399999</v>
      </c>
      <c r="AA12" s="205"/>
    </row>
    <row r="13" spans="1:29" s="206" customFormat="1" ht="3" customHeight="1">
      <c r="A13" s="199"/>
      <c r="B13" s="200"/>
      <c r="C13" s="201"/>
      <c r="D13" s="201"/>
      <c r="E13" s="201"/>
      <c r="F13" s="201"/>
      <c r="G13" s="201"/>
      <c r="H13" s="201"/>
      <c r="I13" s="202"/>
      <c r="J13" s="203"/>
      <c r="K13" s="200"/>
      <c r="L13" s="201"/>
      <c r="M13" s="201"/>
      <c r="N13" s="201"/>
      <c r="O13" s="201"/>
      <c r="P13" s="204"/>
      <c r="Q13" s="201"/>
      <c r="R13" s="202"/>
      <c r="S13" s="203"/>
      <c r="T13" s="200"/>
      <c r="U13" s="201"/>
      <c r="V13" s="201"/>
      <c r="W13" s="201"/>
      <c r="X13" s="201"/>
      <c r="Y13" s="201"/>
      <c r="AA13" s="205"/>
    </row>
    <row r="14" spans="1:29" s="8" customFormat="1" ht="8.6999999999999993" customHeight="1">
      <c r="A14" s="4"/>
      <c r="B14" s="5" t="s">
        <v>161</v>
      </c>
      <c r="C14" s="198">
        <f>SUM(C15:C50)+1</f>
        <v>1034382</v>
      </c>
      <c r="D14" s="198">
        <f>SUM(D15:D50)</f>
        <v>1157668</v>
      </c>
      <c r="E14" s="198">
        <f>SUM(E15:E50)</f>
        <v>1173334</v>
      </c>
      <c r="F14" s="198">
        <f>SUM(F15:F50)-3</f>
        <v>959727</v>
      </c>
      <c r="G14" s="198">
        <f>SUM(G15:G50)+2</f>
        <v>989194</v>
      </c>
      <c r="H14" s="198">
        <f>SUM(H15:H50)</f>
        <v>1000358</v>
      </c>
      <c r="I14" s="207"/>
      <c r="J14" s="208"/>
      <c r="K14" s="5" t="s">
        <v>161</v>
      </c>
      <c r="L14" s="198">
        <f>SUM(L15:L50)</f>
        <v>989879</v>
      </c>
      <c r="M14" s="198">
        <f>SUM(M15:M50)</f>
        <v>1070841.1794</v>
      </c>
      <c r="N14" s="198">
        <f>SUM(N15:N50)+2</f>
        <v>1137927</v>
      </c>
      <c r="O14" s="198">
        <f>SUM(O15:O50)+3</f>
        <v>1193391</v>
      </c>
      <c r="P14" s="209">
        <f>SUM(P15:P50)</f>
        <v>1142990</v>
      </c>
      <c r="Q14" s="198">
        <f>SUM(Q15:Q50)-1</f>
        <v>1044188</v>
      </c>
      <c r="R14" s="207"/>
      <c r="S14" s="208"/>
      <c r="T14" s="5" t="s">
        <v>161</v>
      </c>
      <c r="U14" s="198">
        <f>SUM(U15:U50)-1</f>
        <v>1120243</v>
      </c>
      <c r="V14" s="198">
        <f>SUM(V15:V50)+1</f>
        <v>1120032</v>
      </c>
      <c r="W14" s="198">
        <f>SUM(W15:W50)-2</f>
        <v>1112370</v>
      </c>
      <c r="X14" s="198">
        <f>SUM(X15:X50)+3</f>
        <v>1245512</v>
      </c>
      <c r="Y14" s="198">
        <f>SUM(Y15:Y50)</f>
        <v>1212082.2920000001</v>
      </c>
      <c r="Z14" s="198">
        <f>SUM(Z15:Z50)</f>
        <v>1104309.2519399999</v>
      </c>
      <c r="AA14" s="210"/>
    </row>
    <row r="15" spans="1:29" s="206" customFormat="1" ht="8.6999999999999993" customHeight="1">
      <c r="A15" s="199"/>
      <c r="B15" s="197" t="s">
        <v>162</v>
      </c>
      <c r="C15" s="198">
        <v>1227</v>
      </c>
      <c r="D15" s="198">
        <v>1076</v>
      </c>
      <c r="E15" s="198">
        <v>924</v>
      </c>
      <c r="F15" s="198">
        <v>709</v>
      </c>
      <c r="G15" s="198">
        <v>574</v>
      </c>
      <c r="H15" s="198">
        <v>545</v>
      </c>
      <c r="I15" s="207"/>
      <c r="J15" s="208"/>
      <c r="K15" s="197" t="s">
        <v>162</v>
      </c>
      <c r="L15" s="198">
        <v>498</v>
      </c>
      <c r="M15" s="198">
        <v>519.18989999999997</v>
      </c>
      <c r="N15" s="198">
        <v>607</v>
      </c>
      <c r="O15" s="198">
        <v>647</v>
      </c>
      <c r="P15" s="198">
        <v>665</v>
      </c>
      <c r="Q15" s="198">
        <v>697</v>
      </c>
      <c r="R15" s="207"/>
      <c r="S15" s="208"/>
      <c r="T15" s="197" t="s">
        <v>162</v>
      </c>
      <c r="U15" s="198">
        <v>709</v>
      </c>
      <c r="V15" s="198">
        <v>744</v>
      </c>
      <c r="W15" s="198">
        <v>675</v>
      </c>
      <c r="X15" s="198">
        <v>778</v>
      </c>
      <c r="Y15" s="198">
        <v>464.09</v>
      </c>
      <c r="Z15" s="198">
        <v>515.95393999999999</v>
      </c>
      <c r="AA15" s="205"/>
      <c r="AC15" s="211"/>
    </row>
    <row r="16" spans="1:29" s="8" customFormat="1" ht="8.6999999999999993" customHeight="1">
      <c r="A16" s="4"/>
      <c r="B16" s="197" t="s">
        <v>163</v>
      </c>
      <c r="C16" s="198">
        <v>9740</v>
      </c>
      <c r="D16" s="198">
        <v>24226</v>
      </c>
      <c r="E16" s="198">
        <v>8475</v>
      </c>
      <c r="F16" s="198">
        <v>8943</v>
      </c>
      <c r="G16" s="198">
        <v>8314</v>
      </c>
      <c r="H16" s="198">
        <v>14535</v>
      </c>
      <c r="I16" s="207"/>
      <c r="J16" s="208"/>
      <c r="K16" s="197" t="s">
        <v>163</v>
      </c>
      <c r="L16" s="198">
        <v>9237</v>
      </c>
      <c r="M16" s="198">
        <v>14824.415999999999</v>
      </c>
      <c r="N16" s="198">
        <v>13007</v>
      </c>
      <c r="O16" s="198">
        <v>19911</v>
      </c>
      <c r="P16" s="198">
        <v>25342</v>
      </c>
      <c r="Q16" s="198">
        <v>27930</v>
      </c>
      <c r="R16" s="207"/>
      <c r="S16" s="208"/>
      <c r="T16" s="197" t="s">
        <v>163</v>
      </c>
      <c r="U16" s="198">
        <v>24617</v>
      </c>
      <c r="V16" s="198">
        <v>28276</v>
      </c>
      <c r="W16" s="198">
        <v>17448</v>
      </c>
      <c r="X16" s="198">
        <v>27900</v>
      </c>
      <c r="Y16" s="198">
        <v>27680.325000000001</v>
      </c>
      <c r="Z16" s="198">
        <v>16448</v>
      </c>
      <c r="AA16" s="205"/>
      <c r="AC16" s="212"/>
    </row>
    <row r="17" spans="1:27" s="8" customFormat="1" ht="8.6999999999999993" customHeight="1">
      <c r="A17" s="4"/>
      <c r="B17" s="197" t="s">
        <v>164</v>
      </c>
      <c r="C17" s="198">
        <v>108224</v>
      </c>
      <c r="D17" s="198">
        <v>129415</v>
      </c>
      <c r="E17" s="198">
        <v>141167</v>
      </c>
      <c r="F17" s="198">
        <v>117823</v>
      </c>
      <c r="G17" s="198">
        <v>124012</v>
      </c>
      <c r="H17" s="198">
        <v>103655</v>
      </c>
      <c r="I17" s="207"/>
      <c r="J17" s="208"/>
      <c r="K17" s="197" t="s">
        <v>164</v>
      </c>
      <c r="L17" s="198">
        <v>133288</v>
      </c>
      <c r="M17" s="198">
        <v>151025.80970000001</v>
      </c>
      <c r="N17" s="198">
        <v>166875</v>
      </c>
      <c r="O17" s="198">
        <v>108326</v>
      </c>
      <c r="P17" s="198">
        <v>112542</v>
      </c>
      <c r="Q17" s="198">
        <v>82407</v>
      </c>
      <c r="R17" s="207"/>
      <c r="S17" s="208"/>
      <c r="T17" s="197" t="s">
        <v>164</v>
      </c>
      <c r="U17" s="198">
        <v>86551</v>
      </c>
      <c r="V17" s="198">
        <v>91075</v>
      </c>
      <c r="W17" s="198">
        <v>105835</v>
      </c>
      <c r="X17" s="198">
        <v>117445</v>
      </c>
      <c r="Y17" s="198">
        <v>109969.421</v>
      </c>
      <c r="Z17" s="198">
        <v>97872</v>
      </c>
      <c r="AA17" s="205"/>
    </row>
    <row r="18" spans="1:27" s="8" customFormat="1" ht="8.6999999999999993" customHeight="1">
      <c r="A18" s="4"/>
      <c r="B18" s="197" t="s">
        <v>165</v>
      </c>
      <c r="C18" s="198">
        <v>5086</v>
      </c>
      <c r="D18" s="198">
        <v>5906</v>
      </c>
      <c r="E18" s="198">
        <v>5181</v>
      </c>
      <c r="F18" s="198">
        <v>4757</v>
      </c>
      <c r="G18" s="198">
        <v>4902</v>
      </c>
      <c r="H18" s="198">
        <v>4324</v>
      </c>
      <c r="I18" s="207"/>
      <c r="J18" s="208"/>
      <c r="K18" s="197" t="s">
        <v>165</v>
      </c>
      <c r="L18" s="198">
        <v>3889</v>
      </c>
      <c r="M18" s="198">
        <v>3547.0225</v>
      </c>
      <c r="N18" s="198">
        <v>3913</v>
      </c>
      <c r="O18" s="198">
        <v>5591</v>
      </c>
      <c r="P18" s="198">
        <v>5333</v>
      </c>
      <c r="Q18" s="198">
        <v>5120</v>
      </c>
      <c r="R18" s="207"/>
      <c r="S18" s="208"/>
      <c r="T18" s="197" t="s">
        <v>165</v>
      </c>
      <c r="U18" s="198">
        <v>5501</v>
      </c>
      <c r="V18" s="198">
        <v>5520</v>
      </c>
      <c r="W18" s="198">
        <v>5186</v>
      </c>
      <c r="X18" s="198">
        <v>5466</v>
      </c>
      <c r="Y18" s="198">
        <v>4434.1149999999998</v>
      </c>
      <c r="Z18" s="198">
        <v>4481</v>
      </c>
      <c r="AA18" s="205"/>
    </row>
    <row r="19" spans="1:27" s="8" customFormat="1" ht="8.6999999999999993" customHeight="1">
      <c r="A19" s="4"/>
      <c r="B19" s="197" t="s">
        <v>166</v>
      </c>
      <c r="C19" s="198">
        <v>6114</v>
      </c>
      <c r="D19" s="198">
        <v>6113</v>
      </c>
      <c r="E19" s="198">
        <v>7241</v>
      </c>
      <c r="F19" s="198">
        <v>8025</v>
      </c>
      <c r="G19" s="198">
        <v>6936</v>
      </c>
      <c r="H19" s="198">
        <v>7378</v>
      </c>
      <c r="I19" s="207"/>
      <c r="J19" s="208"/>
      <c r="K19" s="197" t="s">
        <v>166</v>
      </c>
      <c r="L19" s="198">
        <v>8080</v>
      </c>
      <c r="M19" s="198">
        <v>7252.0292000000009</v>
      </c>
      <c r="N19" s="198">
        <v>7755</v>
      </c>
      <c r="O19" s="198">
        <v>6893</v>
      </c>
      <c r="P19" s="198">
        <v>6849</v>
      </c>
      <c r="Q19" s="198">
        <v>6700</v>
      </c>
      <c r="R19" s="207"/>
      <c r="S19" s="208"/>
      <c r="T19" s="197" t="s">
        <v>166</v>
      </c>
      <c r="U19" s="198">
        <v>5899</v>
      </c>
      <c r="V19" s="198">
        <v>5408</v>
      </c>
      <c r="W19" s="198">
        <v>5906</v>
      </c>
      <c r="X19" s="198">
        <v>7644</v>
      </c>
      <c r="Y19" s="198">
        <v>7052.5129999999999</v>
      </c>
      <c r="Z19" s="198">
        <v>7437.4189999999999</v>
      </c>
      <c r="AA19" s="205"/>
    </row>
    <row r="20" spans="1:27" s="8" customFormat="1" ht="8.6999999999999993" customHeight="1">
      <c r="A20" s="4"/>
      <c r="B20" s="197" t="s">
        <v>167</v>
      </c>
      <c r="C20" s="198">
        <v>30688</v>
      </c>
      <c r="D20" s="198">
        <v>16731</v>
      </c>
      <c r="E20" s="198">
        <v>24291</v>
      </c>
      <c r="F20" s="198">
        <v>17698</v>
      </c>
      <c r="G20" s="198">
        <v>19159</v>
      </c>
      <c r="H20" s="198">
        <v>14850</v>
      </c>
      <c r="I20" s="207"/>
      <c r="J20" s="208"/>
      <c r="K20" s="197" t="s">
        <v>167</v>
      </c>
      <c r="L20" s="198">
        <v>7709</v>
      </c>
      <c r="M20" s="198">
        <v>9641.6301000000003</v>
      </c>
      <c r="N20" s="198">
        <v>20740</v>
      </c>
      <c r="O20" s="198">
        <v>31906</v>
      </c>
      <c r="P20" s="198">
        <v>42274</v>
      </c>
      <c r="Q20" s="198">
        <v>23626</v>
      </c>
      <c r="R20" s="207"/>
      <c r="S20" s="208"/>
      <c r="T20" s="197" t="s">
        <v>167</v>
      </c>
      <c r="U20" s="198">
        <v>33253</v>
      </c>
      <c r="V20" s="198">
        <v>28446</v>
      </c>
      <c r="W20" s="198">
        <v>14417</v>
      </c>
      <c r="X20" s="198">
        <v>9007</v>
      </c>
      <c r="Y20" s="198">
        <v>14154.855</v>
      </c>
      <c r="Z20" s="198">
        <v>21191</v>
      </c>
      <c r="AA20" s="205"/>
    </row>
    <row r="21" spans="1:27" s="8" customFormat="1" ht="8.6999999999999993" customHeight="1">
      <c r="A21" s="4"/>
      <c r="B21" s="197" t="s">
        <v>168</v>
      </c>
      <c r="C21" s="198">
        <v>7862</v>
      </c>
      <c r="D21" s="198">
        <v>1711</v>
      </c>
      <c r="E21" s="198">
        <v>2915</v>
      </c>
      <c r="F21" s="198">
        <v>2616</v>
      </c>
      <c r="G21" s="198">
        <v>4090</v>
      </c>
      <c r="H21" s="198">
        <v>2151</v>
      </c>
      <c r="I21" s="207"/>
      <c r="J21" s="208"/>
      <c r="K21" s="197" t="s">
        <v>168</v>
      </c>
      <c r="L21" s="198">
        <v>1652</v>
      </c>
      <c r="M21" s="198">
        <v>1650.5660999999998</v>
      </c>
      <c r="N21" s="198">
        <v>1655</v>
      </c>
      <c r="O21" s="198">
        <v>1645</v>
      </c>
      <c r="P21" s="198">
        <v>1415</v>
      </c>
      <c r="Q21" s="198">
        <v>4265</v>
      </c>
      <c r="R21" s="207"/>
      <c r="S21" s="208"/>
      <c r="T21" s="197" t="s">
        <v>168</v>
      </c>
      <c r="U21" s="198">
        <v>19261</v>
      </c>
      <c r="V21" s="198">
        <v>8452</v>
      </c>
      <c r="W21" s="198">
        <v>9167</v>
      </c>
      <c r="X21" s="198">
        <v>4348</v>
      </c>
      <c r="Y21" s="198">
        <v>9301.7880000000005</v>
      </c>
      <c r="Z21" s="198">
        <v>5872</v>
      </c>
      <c r="AA21" s="205"/>
    </row>
    <row r="22" spans="1:27" s="8" customFormat="1" ht="8.6999999999999993" customHeight="1">
      <c r="A22" s="4"/>
      <c r="B22" s="197" t="s">
        <v>4</v>
      </c>
      <c r="C22" s="198">
        <v>85901</v>
      </c>
      <c r="D22" s="198">
        <v>78879</v>
      </c>
      <c r="E22" s="198">
        <v>88489</v>
      </c>
      <c r="F22" s="198">
        <v>90335</v>
      </c>
      <c r="G22" s="198">
        <v>95611</v>
      </c>
      <c r="H22" s="198">
        <v>95077</v>
      </c>
      <c r="I22" s="207"/>
      <c r="J22" s="208"/>
      <c r="K22" s="197" t="s">
        <v>4</v>
      </c>
      <c r="L22" s="198">
        <v>105523</v>
      </c>
      <c r="M22" s="198">
        <v>100485.95239999998</v>
      </c>
      <c r="N22" s="198">
        <v>123905</v>
      </c>
      <c r="O22" s="198">
        <v>125576</v>
      </c>
      <c r="P22" s="198">
        <v>158266</v>
      </c>
      <c r="Q22" s="198">
        <v>177377</v>
      </c>
      <c r="R22" s="207"/>
      <c r="S22" s="208"/>
      <c r="T22" s="197" t="s">
        <v>4</v>
      </c>
      <c r="U22" s="198">
        <v>184695</v>
      </c>
      <c r="V22" s="198">
        <v>196289</v>
      </c>
      <c r="W22" s="198">
        <v>196456</v>
      </c>
      <c r="X22" s="198">
        <v>167015</v>
      </c>
      <c r="Y22" s="198">
        <v>184123.36600000001</v>
      </c>
      <c r="Z22" s="198">
        <v>161852</v>
      </c>
      <c r="AA22" s="205"/>
    </row>
    <row r="23" spans="1:27" s="8" customFormat="1" ht="8.6999999999999993" customHeight="1">
      <c r="A23" s="4"/>
      <c r="B23" s="197" t="s">
        <v>169</v>
      </c>
      <c r="C23" s="198">
        <v>9200</v>
      </c>
      <c r="D23" s="198">
        <v>5777</v>
      </c>
      <c r="E23" s="198">
        <v>7797</v>
      </c>
      <c r="F23" s="198">
        <v>4516</v>
      </c>
      <c r="G23" s="198">
        <v>8710</v>
      </c>
      <c r="H23" s="198">
        <v>10455</v>
      </c>
      <c r="I23" s="207"/>
      <c r="J23" s="208"/>
      <c r="K23" s="197" t="s">
        <v>169</v>
      </c>
      <c r="L23" s="198">
        <v>11398</v>
      </c>
      <c r="M23" s="198">
        <v>9138.3349999999991</v>
      </c>
      <c r="N23" s="198">
        <v>8913</v>
      </c>
      <c r="O23" s="198">
        <v>11399</v>
      </c>
      <c r="P23" s="198">
        <v>10357</v>
      </c>
      <c r="Q23" s="198">
        <v>9575</v>
      </c>
      <c r="R23" s="207"/>
      <c r="S23" s="208"/>
      <c r="T23" s="197" t="s">
        <v>169</v>
      </c>
      <c r="U23" s="198">
        <v>9664</v>
      </c>
      <c r="V23" s="198">
        <v>6480</v>
      </c>
      <c r="W23" s="198">
        <v>7778</v>
      </c>
      <c r="X23" s="198">
        <v>8686</v>
      </c>
      <c r="Y23" s="198">
        <v>7900.942</v>
      </c>
      <c r="Z23" s="198">
        <v>14392</v>
      </c>
      <c r="AA23" s="205"/>
    </row>
    <row r="24" spans="1:27" s="8" customFormat="1" ht="8.6999999999999993" customHeight="1">
      <c r="A24" s="4"/>
      <c r="B24" s="197" t="s">
        <v>170</v>
      </c>
      <c r="C24" s="198">
        <v>27506</v>
      </c>
      <c r="D24" s="198">
        <v>33171</v>
      </c>
      <c r="E24" s="198">
        <v>29243</v>
      </c>
      <c r="F24" s="198">
        <v>31450</v>
      </c>
      <c r="G24" s="198">
        <v>29844</v>
      </c>
      <c r="H24" s="198">
        <v>31871</v>
      </c>
      <c r="I24" s="207"/>
      <c r="J24" s="208"/>
      <c r="K24" s="197" t="s">
        <v>170</v>
      </c>
      <c r="L24" s="198">
        <v>30286</v>
      </c>
      <c r="M24" s="198">
        <v>28125.619600000002</v>
      </c>
      <c r="N24" s="198">
        <v>28060</v>
      </c>
      <c r="O24" s="198">
        <v>27978</v>
      </c>
      <c r="P24" s="198">
        <v>26609</v>
      </c>
      <c r="Q24" s="198">
        <v>26682</v>
      </c>
      <c r="R24" s="207"/>
      <c r="S24" s="208"/>
      <c r="T24" s="197" t="s">
        <v>170</v>
      </c>
      <c r="U24" s="198">
        <v>25972</v>
      </c>
      <c r="V24" s="198">
        <v>28017</v>
      </c>
      <c r="W24" s="198">
        <v>26659</v>
      </c>
      <c r="X24" s="198">
        <v>30241</v>
      </c>
      <c r="Y24" s="198">
        <v>23507.482</v>
      </c>
      <c r="Z24" s="198">
        <v>26920</v>
      </c>
      <c r="AA24" s="205"/>
    </row>
    <row r="25" spans="1:27" s="8" customFormat="1" ht="8.6999999999999993" customHeight="1">
      <c r="A25" s="4"/>
      <c r="B25" s="197" t="s">
        <v>171</v>
      </c>
      <c r="C25" s="198">
        <v>11074</v>
      </c>
      <c r="D25" s="198">
        <v>11024</v>
      </c>
      <c r="E25" s="198">
        <v>7267</v>
      </c>
      <c r="F25" s="198">
        <v>6979</v>
      </c>
      <c r="G25" s="198">
        <v>6071</v>
      </c>
      <c r="H25" s="198">
        <v>6318</v>
      </c>
      <c r="I25" s="207"/>
      <c r="J25" s="208"/>
      <c r="K25" s="197" t="s">
        <v>171</v>
      </c>
      <c r="L25" s="198">
        <v>6055</v>
      </c>
      <c r="M25" s="198">
        <v>5472.1597999999994</v>
      </c>
      <c r="N25" s="198">
        <v>6354</v>
      </c>
      <c r="O25" s="198">
        <v>6921</v>
      </c>
      <c r="P25" s="198">
        <v>6363</v>
      </c>
      <c r="Q25" s="198">
        <v>4628</v>
      </c>
      <c r="R25" s="207"/>
      <c r="S25" s="208"/>
      <c r="T25" s="197" t="s">
        <v>171</v>
      </c>
      <c r="U25" s="198">
        <v>5112</v>
      </c>
      <c r="V25" s="198">
        <v>4152</v>
      </c>
      <c r="W25" s="198">
        <v>5778</v>
      </c>
      <c r="X25" s="198">
        <v>8162</v>
      </c>
      <c r="Y25" s="198">
        <v>4421.9359999999997</v>
      </c>
      <c r="Z25" s="198">
        <v>4905</v>
      </c>
      <c r="AA25" s="205"/>
    </row>
    <row r="26" spans="1:27" s="8" customFormat="1" ht="8.6999999999999993" customHeight="1">
      <c r="A26" s="4"/>
      <c r="B26" s="197" t="s">
        <v>172</v>
      </c>
      <c r="C26" s="198">
        <v>3673</v>
      </c>
      <c r="D26" s="198">
        <v>5221</v>
      </c>
      <c r="E26" s="198">
        <v>5901</v>
      </c>
      <c r="F26" s="198">
        <v>6857</v>
      </c>
      <c r="G26" s="198">
        <v>7688</v>
      </c>
      <c r="H26" s="198">
        <v>4875</v>
      </c>
      <c r="I26" s="207"/>
      <c r="J26" s="208"/>
      <c r="K26" s="197" t="s">
        <v>172</v>
      </c>
      <c r="L26" s="198">
        <v>7141</v>
      </c>
      <c r="M26" s="198">
        <v>7910.2901000000002</v>
      </c>
      <c r="N26" s="198">
        <v>8167</v>
      </c>
      <c r="O26" s="198">
        <v>5497</v>
      </c>
      <c r="P26" s="198">
        <v>5417</v>
      </c>
      <c r="Q26" s="198">
        <v>4578</v>
      </c>
      <c r="R26" s="207"/>
      <c r="S26" s="208"/>
      <c r="T26" s="197" t="s">
        <v>172</v>
      </c>
      <c r="U26" s="198">
        <v>8047</v>
      </c>
      <c r="V26" s="198">
        <v>8132</v>
      </c>
      <c r="W26" s="198">
        <v>9945</v>
      </c>
      <c r="X26" s="198">
        <v>10849</v>
      </c>
      <c r="Y26" s="198">
        <v>7923.34</v>
      </c>
      <c r="Z26" s="198">
        <v>9230</v>
      </c>
      <c r="AA26" s="205"/>
    </row>
    <row r="27" spans="1:27" s="8" customFormat="1" ht="8.6999999999999993" customHeight="1">
      <c r="A27" s="4"/>
      <c r="B27" s="197" t="s">
        <v>173</v>
      </c>
      <c r="C27" s="198">
        <v>5659</v>
      </c>
      <c r="D27" s="198">
        <v>5276</v>
      </c>
      <c r="E27" s="198">
        <v>4234</v>
      </c>
      <c r="F27" s="198">
        <v>1650</v>
      </c>
      <c r="G27" s="198">
        <v>1610</v>
      </c>
      <c r="H27" s="198">
        <v>1435</v>
      </c>
      <c r="I27" s="207"/>
      <c r="J27" s="208"/>
      <c r="K27" s="197" t="s">
        <v>173</v>
      </c>
      <c r="L27" s="198">
        <v>1273</v>
      </c>
      <c r="M27" s="198">
        <v>2361.44</v>
      </c>
      <c r="N27" s="198">
        <v>1861</v>
      </c>
      <c r="O27" s="198">
        <v>1851</v>
      </c>
      <c r="P27" s="198">
        <v>1817</v>
      </c>
      <c r="Q27" s="198">
        <v>2833</v>
      </c>
      <c r="R27" s="207"/>
      <c r="S27" s="208"/>
      <c r="T27" s="197" t="s">
        <v>173</v>
      </c>
      <c r="U27" s="198">
        <v>2479</v>
      </c>
      <c r="V27" s="198">
        <v>2542</v>
      </c>
      <c r="W27" s="198">
        <v>2414</v>
      </c>
      <c r="X27" s="198">
        <v>3552</v>
      </c>
      <c r="Y27" s="198">
        <v>3381.165</v>
      </c>
      <c r="Z27" s="198">
        <v>2621</v>
      </c>
      <c r="AA27" s="205"/>
    </row>
    <row r="28" spans="1:27" s="8" customFormat="1" ht="8.6999999999999993" customHeight="1">
      <c r="A28" s="4"/>
      <c r="B28" s="197" t="s">
        <v>174</v>
      </c>
      <c r="C28" s="198">
        <v>2746</v>
      </c>
      <c r="D28" s="198">
        <v>2959</v>
      </c>
      <c r="E28" s="198">
        <v>1997</v>
      </c>
      <c r="F28" s="198">
        <v>1066</v>
      </c>
      <c r="G28" s="198">
        <v>1972</v>
      </c>
      <c r="H28" s="198">
        <v>2748</v>
      </c>
      <c r="I28" s="207"/>
      <c r="J28" s="208"/>
      <c r="K28" s="197" t="s">
        <v>174</v>
      </c>
      <c r="L28" s="198">
        <v>2252</v>
      </c>
      <c r="M28" s="198">
        <v>2067.614</v>
      </c>
      <c r="N28" s="198">
        <v>1829</v>
      </c>
      <c r="O28" s="198">
        <v>1916</v>
      </c>
      <c r="P28" s="198">
        <v>1967</v>
      </c>
      <c r="Q28" s="198">
        <v>1620</v>
      </c>
      <c r="R28" s="207"/>
      <c r="S28" s="208"/>
      <c r="T28" s="197" t="s">
        <v>174</v>
      </c>
      <c r="U28" s="198">
        <v>1774</v>
      </c>
      <c r="V28" s="198">
        <v>2046</v>
      </c>
      <c r="W28" s="198">
        <v>2687</v>
      </c>
      <c r="X28" s="198">
        <v>3372</v>
      </c>
      <c r="Y28" s="198">
        <v>2964.027</v>
      </c>
      <c r="Z28" s="198">
        <v>3206.2489999999998</v>
      </c>
      <c r="AA28" s="205"/>
    </row>
    <row r="29" spans="1:27" s="8" customFormat="1" ht="8.6999999999999993" customHeight="1">
      <c r="A29" s="4"/>
      <c r="B29" s="197" t="s">
        <v>175</v>
      </c>
      <c r="C29" s="198">
        <v>8524</v>
      </c>
      <c r="D29" s="198">
        <v>9473</v>
      </c>
      <c r="E29" s="198">
        <v>7342</v>
      </c>
      <c r="F29" s="198">
        <v>6782</v>
      </c>
      <c r="G29" s="198">
        <v>6439</v>
      </c>
      <c r="H29" s="198">
        <v>6132</v>
      </c>
      <c r="I29" s="207"/>
      <c r="J29" s="208"/>
      <c r="K29" s="197" t="s">
        <v>175</v>
      </c>
      <c r="L29" s="198">
        <v>6104</v>
      </c>
      <c r="M29" s="198">
        <v>6298.9395999999997</v>
      </c>
      <c r="N29" s="198">
        <v>6966</v>
      </c>
      <c r="O29" s="198">
        <v>7405</v>
      </c>
      <c r="P29" s="198">
        <v>7431</v>
      </c>
      <c r="Q29" s="198">
        <v>7032</v>
      </c>
      <c r="R29" s="207"/>
      <c r="S29" s="208"/>
      <c r="T29" s="197" t="s">
        <v>175</v>
      </c>
      <c r="U29" s="198">
        <v>7546</v>
      </c>
      <c r="V29" s="198">
        <v>6114</v>
      </c>
      <c r="W29" s="198">
        <v>6701</v>
      </c>
      <c r="X29" s="198">
        <v>8175</v>
      </c>
      <c r="Y29" s="198">
        <v>6206.19</v>
      </c>
      <c r="Z29" s="198">
        <v>6502</v>
      </c>
      <c r="AA29" s="205"/>
    </row>
    <row r="30" spans="1:27" s="8" customFormat="1" ht="8.6999999999999993" customHeight="1">
      <c r="A30" s="4"/>
      <c r="B30" s="197" t="s">
        <v>176</v>
      </c>
      <c r="C30" s="198">
        <v>21052</v>
      </c>
      <c r="D30" s="198">
        <v>27338</v>
      </c>
      <c r="E30" s="198">
        <v>24485</v>
      </c>
      <c r="F30" s="198">
        <v>19423</v>
      </c>
      <c r="G30" s="198">
        <v>19220</v>
      </c>
      <c r="H30" s="198">
        <v>20582</v>
      </c>
      <c r="I30" s="207"/>
      <c r="J30" s="208"/>
      <c r="K30" s="197" t="s">
        <v>176</v>
      </c>
      <c r="L30" s="198">
        <v>18495</v>
      </c>
      <c r="M30" s="198">
        <v>15959.906400000002</v>
      </c>
      <c r="N30" s="198">
        <v>16976</v>
      </c>
      <c r="O30" s="198">
        <v>19273</v>
      </c>
      <c r="P30" s="198">
        <v>20460</v>
      </c>
      <c r="Q30" s="198">
        <v>24133</v>
      </c>
      <c r="R30" s="207"/>
      <c r="S30" s="208"/>
      <c r="T30" s="197" t="s">
        <v>176</v>
      </c>
      <c r="U30" s="198">
        <v>26127</v>
      </c>
      <c r="V30" s="198">
        <v>28064</v>
      </c>
      <c r="W30" s="198">
        <v>20605</v>
      </c>
      <c r="X30" s="198">
        <v>22817</v>
      </c>
      <c r="Y30" s="198">
        <v>20262.444</v>
      </c>
      <c r="Z30" s="198">
        <v>21536</v>
      </c>
      <c r="AA30" s="205"/>
    </row>
    <row r="31" spans="1:27" s="8" customFormat="1" ht="8.6999999999999993" customHeight="1">
      <c r="A31" s="4"/>
      <c r="B31" s="197" t="s">
        <v>177</v>
      </c>
      <c r="C31" s="198">
        <v>4256</v>
      </c>
      <c r="D31" s="198">
        <v>4484</v>
      </c>
      <c r="E31" s="198">
        <v>10684</v>
      </c>
      <c r="F31" s="198">
        <v>10934</v>
      </c>
      <c r="G31" s="198">
        <v>8297</v>
      </c>
      <c r="H31" s="198">
        <v>8266</v>
      </c>
      <c r="I31" s="207"/>
      <c r="J31" s="208"/>
      <c r="K31" s="197" t="s">
        <v>177</v>
      </c>
      <c r="L31" s="198">
        <v>8870</v>
      </c>
      <c r="M31" s="198">
        <v>9056.6226999999999</v>
      </c>
      <c r="N31" s="198">
        <v>11875</v>
      </c>
      <c r="O31" s="198">
        <v>11736</v>
      </c>
      <c r="P31" s="198">
        <v>11493</v>
      </c>
      <c r="Q31" s="198">
        <v>11353</v>
      </c>
      <c r="R31" s="207"/>
      <c r="S31" s="208"/>
      <c r="T31" s="197" t="s">
        <v>177</v>
      </c>
      <c r="U31" s="198">
        <v>11615</v>
      </c>
      <c r="V31" s="198">
        <v>11611</v>
      </c>
      <c r="W31" s="198">
        <v>15857</v>
      </c>
      <c r="X31" s="198">
        <v>18875</v>
      </c>
      <c r="Y31" s="198">
        <v>14322.546</v>
      </c>
      <c r="Z31" s="198">
        <v>15404</v>
      </c>
      <c r="AA31" s="205"/>
    </row>
    <row r="32" spans="1:27" s="8" customFormat="1" ht="8.6999999999999993" customHeight="1">
      <c r="A32" s="4"/>
      <c r="B32" s="197" t="s">
        <v>178</v>
      </c>
      <c r="C32" s="198">
        <v>2317</v>
      </c>
      <c r="D32" s="198">
        <v>2556</v>
      </c>
      <c r="E32" s="198">
        <v>2552</v>
      </c>
      <c r="F32" s="198">
        <v>2214</v>
      </c>
      <c r="G32" s="198">
        <v>1987</v>
      </c>
      <c r="H32" s="198">
        <v>2803</v>
      </c>
      <c r="I32" s="207"/>
      <c r="J32" s="208"/>
      <c r="K32" s="197" t="s">
        <v>178</v>
      </c>
      <c r="L32" s="198">
        <v>2509</v>
      </c>
      <c r="M32" s="198">
        <v>2998.1914999999999</v>
      </c>
      <c r="N32" s="198">
        <v>2970</v>
      </c>
      <c r="O32" s="198">
        <v>2552</v>
      </c>
      <c r="P32" s="198">
        <v>2513</v>
      </c>
      <c r="Q32" s="198">
        <v>2433</v>
      </c>
      <c r="R32" s="207"/>
      <c r="S32" s="208"/>
      <c r="T32" s="197" t="s">
        <v>178</v>
      </c>
      <c r="U32" s="198">
        <v>2215</v>
      </c>
      <c r="V32" s="198">
        <v>2587</v>
      </c>
      <c r="W32" s="198">
        <v>2325</v>
      </c>
      <c r="X32" s="198">
        <v>3260</v>
      </c>
      <c r="Y32" s="198">
        <v>3227.5720000000001</v>
      </c>
      <c r="Z32" s="198">
        <v>3040.3110000000001</v>
      </c>
      <c r="AA32" s="205"/>
    </row>
    <row r="33" spans="1:27" s="8" customFormat="1" ht="8.6999999999999993" customHeight="1">
      <c r="A33" s="4"/>
      <c r="B33" s="197" t="s">
        <v>179</v>
      </c>
      <c r="C33" s="198">
        <v>4379</v>
      </c>
      <c r="D33" s="198">
        <v>4530</v>
      </c>
      <c r="E33" s="198">
        <v>3676</v>
      </c>
      <c r="F33" s="198">
        <v>3305</v>
      </c>
      <c r="G33" s="198">
        <v>4193</v>
      </c>
      <c r="H33" s="198">
        <v>3507</v>
      </c>
      <c r="I33" s="207"/>
      <c r="J33" s="208"/>
      <c r="K33" s="197" t="s">
        <v>179</v>
      </c>
      <c r="L33" s="198">
        <v>3179</v>
      </c>
      <c r="M33" s="198">
        <v>3079.942</v>
      </c>
      <c r="N33" s="198">
        <v>3294</v>
      </c>
      <c r="O33" s="198">
        <v>4033</v>
      </c>
      <c r="P33" s="198">
        <v>3677</v>
      </c>
      <c r="Q33" s="198">
        <v>3317</v>
      </c>
      <c r="R33" s="207"/>
      <c r="S33" s="208"/>
      <c r="T33" s="197" t="s">
        <v>179</v>
      </c>
      <c r="U33" s="198">
        <v>3228</v>
      </c>
      <c r="V33" s="198">
        <v>3047</v>
      </c>
      <c r="W33" s="198">
        <v>2213</v>
      </c>
      <c r="X33" s="198">
        <v>2803</v>
      </c>
      <c r="Y33" s="198">
        <v>2944.9270000000001</v>
      </c>
      <c r="Z33" s="198">
        <v>2486.924</v>
      </c>
      <c r="AA33" s="205"/>
    </row>
    <row r="34" spans="1:27" s="8" customFormat="1" ht="8.6999999999999993" customHeight="1">
      <c r="A34" s="4"/>
      <c r="B34" s="197" t="s">
        <v>180</v>
      </c>
      <c r="C34" s="198">
        <v>6837</v>
      </c>
      <c r="D34" s="198">
        <v>6272</v>
      </c>
      <c r="E34" s="198">
        <v>8212</v>
      </c>
      <c r="F34" s="198">
        <v>6631</v>
      </c>
      <c r="G34" s="198">
        <v>7227</v>
      </c>
      <c r="H34" s="198">
        <v>7896</v>
      </c>
      <c r="I34" s="207"/>
      <c r="J34" s="208"/>
      <c r="K34" s="197" t="s">
        <v>180</v>
      </c>
      <c r="L34" s="198">
        <v>7600</v>
      </c>
      <c r="M34" s="198">
        <v>6081.4268999999995</v>
      </c>
      <c r="N34" s="198">
        <v>4548</v>
      </c>
      <c r="O34" s="198">
        <v>4090</v>
      </c>
      <c r="P34" s="198">
        <v>3286</v>
      </c>
      <c r="Q34" s="198">
        <v>3238</v>
      </c>
      <c r="R34" s="207"/>
      <c r="S34" s="208"/>
      <c r="T34" s="197" t="s">
        <v>180</v>
      </c>
      <c r="U34" s="198">
        <v>4182</v>
      </c>
      <c r="V34" s="198">
        <v>3588</v>
      </c>
      <c r="W34" s="198">
        <v>3296</v>
      </c>
      <c r="X34" s="198">
        <v>4794</v>
      </c>
      <c r="Y34" s="198">
        <v>3985.056</v>
      </c>
      <c r="Z34" s="198">
        <v>3176</v>
      </c>
      <c r="AA34" s="205"/>
    </row>
    <row r="35" spans="1:27" s="8" customFormat="1" ht="8.6999999999999993" customHeight="1">
      <c r="A35" s="4"/>
      <c r="B35" s="197" t="s">
        <v>181</v>
      </c>
      <c r="C35" s="198">
        <v>12028</v>
      </c>
      <c r="D35" s="198">
        <v>12131</v>
      </c>
      <c r="E35" s="198">
        <v>10737</v>
      </c>
      <c r="F35" s="198">
        <v>8925</v>
      </c>
      <c r="G35" s="198">
        <v>9809</v>
      </c>
      <c r="H35" s="198">
        <v>9979</v>
      </c>
      <c r="I35" s="207"/>
      <c r="J35" s="208"/>
      <c r="K35" s="197" t="s">
        <v>181</v>
      </c>
      <c r="L35" s="198">
        <v>8004</v>
      </c>
      <c r="M35" s="198">
        <v>8446.0685999999987</v>
      </c>
      <c r="N35" s="198">
        <v>9220</v>
      </c>
      <c r="O35" s="198">
        <v>9609</v>
      </c>
      <c r="P35" s="198">
        <v>9476</v>
      </c>
      <c r="Q35" s="198">
        <v>8264</v>
      </c>
      <c r="R35" s="207"/>
      <c r="S35" s="208"/>
      <c r="T35" s="197" t="s">
        <v>181</v>
      </c>
      <c r="U35" s="198">
        <v>7983</v>
      </c>
      <c r="V35" s="198">
        <v>7886</v>
      </c>
      <c r="W35" s="198">
        <v>8980</v>
      </c>
      <c r="X35" s="198">
        <v>9079</v>
      </c>
      <c r="Y35" s="198">
        <v>7310.8959999999997</v>
      </c>
      <c r="Z35" s="198">
        <v>9318</v>
      </c>
      <c r="AA35" s="205"/>
    </row>
    <row r="36" spans="1:27" s="8" customFormat="1" ht="8.6999999999999993" customHeight="1">
      <c r="A36" s="4"/>
      <c r="B36" s="197" t="s">
        <v>182</v>
      </c>
      <c r="C36" s="198">
        <v>2905</v>
      </c>
      <c r="D36" s="198">
        <v>6032</v>
      </c>
      <c r="E36" s="198">
        <v>8473</v>
      </c>
      <c r="F36" s="198">
        <v>22990</v>
      </c>
      <c r="G36" s="198">
        <v>31715</v>
      </c>
      <c r="H36" s="198">
        <v>19324</v>
      </c>
      <c r="I36" s="207"/>
      <c r="J36" s="208"/>
      <c r="K36" s="197" t="s">
        <v>182</v>
      </c>
      <c r="L36" s="198">
        <v>3813</v>
      </c>
      <c r="M36" s="198">
        <v>10433.7088</v>
      </c>
      <c r="N36" s="198">
        <v>11412</v>
      </c>
      <c r="O36" s="198">
        <v>13453</v>
      </c>
      <c r="P36" s="198">
        <v>14197</v>
      </c>
      <c r="Q36" s="198">
        <v>8941</v>
      </c>
      <c r="R36" s="207"/>
      <c r="S36" s="208"/>
      <c r="T36" s="197" t="s">
        <v>182</v>
      </c>
      <c r="U36" s="198">
        <v>5894</v>
      </c>
      <c r="V36" s="198">
        <v>1449</v>
      </c>
      <c r="W36" s="198">
        <v>226</v>
      </c>
      <c r="X36" s="198">
        <v>6239</v>
      </c>
      <c r="Y36" s="198">
        <v>16663.02</v>
      </c>
      <c r="Z36" s="198">
        <v>16482.782999999999</v>
      </c>
      <c r="AA36" s="205"/>
    </row>
    <row r="37" spans="1:27" s="8" customFormat="1" ht="8.6999999999999993" customHeight="1">
      <c r="A37" s="4"/>
      <c r="B37" s="197" t="s">
        <v>183</v>
      </c>
      <c r="C37" s="198">
        <v>13384</v>
      </c>
      <c r="D37" s="198">
        <v>10703</v>
      </c>
      <c r="E37" s="198">
        <v>11970</v>
      </c>
      <c r="F37" s="198">
        <v>11741</v>
      </c>
      <c r="G37" s="198">
        <v>13076</v>
      </c>
      <c r="H37" s="198">
        <v>13411</v>
      </c>
      <c r="I37" s="207"/>
      <c r="J37" s="208"/>
      <c r="K37" s="197" t="s">
        <v>183</v>
      </c>
      <c r="L37" s="198">
        <v>10554</v>
      </c>
      <c r="M37" s="198">
        <v>11696.523999999999</v>
      </c>
      <c r="N37" s="198">
        <v>9405</v>
      </c>
      <c r="O37" s="198">
        <v>9095</v>
      </c>
      <c r="P37" s="198">
        <v>10922</v>
      </c>
      <c r="Q37" s="198">
        <v>9495</v>
      </c>
      <c r="R37" s="207"/>
      <c r="S37" s="208"/>
      <c r="T37" s="197" t="s">
        <v>183</v>
      </c>
      <c r="U37" s="198">
        <v>12956</v>
      </c>
      <c r="V37" s="198">
        <v>12377</v>
      </c>
      <c r="W37" s="198">
        <v>12742</v>
      </c>
      <c r="X37" s="198">
        <v>11099</v>
      </c>
      <c r="Y37" s="198">
        <v>8792.3549999999996</v>
      </c>
      <c r="Z37" s="198">
        <v>12421</v>
      </c>
      <c r="AA37" s="205"/>
    </row>
    <row r="38" spans="1:27" s="8" customFormat="1" ht="8.6999999999999993" customHeight="1">
      <c r="A38" s="4"/>
      <c r="B38" s="197" t="s">
        <v>184</v>
      </c>
      <c r="C38" s="198">
        <v>90972</v>
      </c>
      <c r="D38" s="198">
        <v>94279</v>
      </c>
      <c r="E38" s="198">
        <v>91944</v>
      </c>
      <c r="F38" s="198">
        <v>77671</v>
      </c>
      <c r="G38" s="198">
        <v>72811</v>
      </c>
      <c r="H38" s="198">
        <v>77271</v>
      </c>
      <c r="I38" s="207"/>
      <c r="J38" s="208"/>
      <c r="K38" s="197" t="s">
        <v>184</v>
      </c>
      <c r="L38" s="198">
        <v>74031</v>
      </c>
      <c r="M38" s="198">
        <v>65825.534599999999</v>
      </c>
      <c r="N38" s="198">
        <v>67180</v>
      </c>
      <c r="O38" s="198">
        <v>73919</v>
      </c>
      <c r="P38" s="198">
        <v>74184</v>
      </c>
      <c r="Q38" s="198">
        <v>74246</v>
      </c>
      <c r="R38" s="207"/>
      <c r="S38" s="208"/>
      <c r="T38" s="197" t="s">
        <v>184</v>
      </c>
      <c r="U38" s="198">
        <v>85072</v>
      </c>
      <c r="V38" s="198">
        <v>74874</v>
      </c>
      <c r="W38" s="198">
        <v>77009</v>
      </c>
      <c r="X38" s="198">
        <v>81250</v>
      </c>
      <c r="Y38" s="198">
        <v>75927.284</v>
      </c>
      <c r="Z38" s="198">
        <v>77547</v>
      </c>
      <c r="AA38" s="205"/>
    </row>
    <row r="39" spans="1:27" s="8" customFormat="1" ht="8.6999999999999993" customHeight="1">
      <c r="A39" s="4"/>
      <c r="B39" s="197" t="s">
        <v>185</v>
      </c>
      <c r="C39" s="198">
        <v>31892</v>
      </c>
      <c r="D39" s="198">
        <v>38956</v>
      </c>
      <c r="E39" s="198">
        <v>42969</v>
      </c>
      <c r="F39" s="198">
        <v>34762</v>
      </c>
      <c r="G39" s="198">
        <v>41757</v>
      </c>
      <c r="H39" s="198">
        <v>51539</v>
      </c>
      <c r="I39" s="207"/>
      <c r="J39" s="208"/>
      <c r="K39" s="197" t="s">
        <v>185</v>
      </c>
      <c r="L39" s="198">
        <v>52799</v>
      </c>
      <c r="M39" s="198">
        <v>51339.231</v>
      </c>
      <c r="N39" s="198">
        <v>50219</v>
      </c>
      <c r="O39" s="198">
        <v>48293</v>
      </c>
      <c r="P39" s="198">
        <v>46108</v>
      </c>
      <c r="Q39" s="198">
        <v>46762</v>
      </c>
      <c r="R39" s="207"/>
      <c r="S39" s="208"/>
      <c r="T39" s="197" t="s">
        <v>185</v>
      </c>
      <c r="U39" s="198">
        <v>50264</v>
      </c>
      <c r="V39" s="198">
        <v>44452</v>
      </c>
      <c r="W39" s="198">
        <v>42250</v>
      </c>
      <c r="X39" s="198">
        <v>50715</v>
      </c>
      <c r="Y39" s="198">
        <v>46851.338000000003</v>
      </c>
      <c r="Z39" s="198">
        <v>49390</v>
      </c>
      <c r="AA39" s="205"/>
    </row>
    <row r="40" spans="1:27" s="8" customFormat="1" ht="8.6999999999999993" customHeight="1">
      <c r="A40" s="4"/>
      <c r="B40" s="197" t="s">
        <v>186</v>
      </c>
      <c r="C40" s="198">
        <v>3148</v>
      </c>
      <c r="D40" s="198">
        <v>3240</v>
      </c>
      <c r="E40" s="198">
        <v>2682</v>
      </c>
      <c r="F40" s="198">
        <v>2783</v>
      </c>
      <c r="G40" s="198">
        <v>2908</v>
      </c>
      <c r="H40" s="198">
        <v>2655</v>
      </c>
      <c r="I40" s="207"/>
      <c r="J40" s="208"/>
      <c r="K40" s="197" t="s">
        <v>186</v>
      </c>
      <c r="L40" s="198">
        <v>3090</v>
      </c>
      <c r="M40" s="198">
        <v>3227.9023000000002</v>
      </c>
      <c r="N40" s="198">
        <v>4254</v>
      </c>
      <c r="O40" s="198">
        <v>3869</v>
      </c>
      <c r="P40" s="198">
        <v>3682</v>
      </c>
      <c r="Q40" s="198">
        <v>3508</v>
      </c>
      <c r="R40" s="207"/>
      <c r="S40" s="208"/>
      <c r="T40" s="197" t="s">
        <v>186</v>
      </c>
      <c r="U40" s="198">
        <v>4456</v>
      </c>
      <c r="V40" s="198">
        <v>4069</v>
      </c>
      <c r="W40" s="198">
        <v>4860</v>
      </c>
      <c r="X40" s="198">
        <v>5894</v>
      </c>
      <c r="Y40" s="198">
        <v>4271.72</v>
      </c>
      <c r="Z40" s="198">
        <v>4633</v>
      </c>
      <c r="AA40" s="205"/>
    </row>
    <row r="41" spans="1:27" s="8" customFormat="1" ht="8.6999999999999993" customHeight="1">
      <c r="A41" s="4"/>
      <c r="B41" s="197" t="s">
        <v>187</v>
      </c>
      <c r="C41" s="198">
        <v>3214</v>
      </c>
      <c r="D41" s="198">
        <v>4662</v>
      </c>
      <c r="E41" s="198">
        <v>5369</v>
      </c>
      <c r="F41" s="198">
        <v>4600</v>
      </c>
      <c r="G41" s="198">
        <v>5002</v>
      </c>
      <c r="H41" s="198">
        <v>4596</v>
      </c>
      <c r="I41" s="207"/>
      <c r="J41" s="208"/>
      <c r="K41" s="197" t="s">
        <v>187</v>
      </c>
      <c r="L41" s="198">
        <v>5200</v>
      </c>
      <c r="M41" s="198">
        <v>5720.2805999999991</v>
      </c>
      <c r="N41" s="198">
        <v>5384</v>
      </c>
      <c r="O41" s="198">
        <v>5781</v>
      </c>
      <c r="P41" s="198">
        <v>4636</v>
      </c>
      <c r="Q41" s="198">
        <v>4538</v>
      </c>
      <c r="R41" s="207"/>
      <c r="S41" s="208"/>
      <c r="T41" s="197" t="s">
        <v>187</v>
      </c>
      <c r="U41" s="198">
        <v>4103</v>
      </c>
      <c r="V41" s="198">
        <v>4976</v>
      </c>
      <c r="W41" s="198">
        <v>4238</v>
      </c>
      <c r="X41" s="198">
        <v>4614</v>
      </c>
      <c r="Y41" s="198">
        <v>3783.96</v>
      </c>
      <c r="Z41" s="198">
        <v>3915.63</v>
      </c>
      <c r="AA41" s="205"/>
    </row>
    <row r="42" spans="1:27" s="8" customFormat="1" ht="8.6999999999999993" customHeight="1">
      <c r="A42" s="4"/>
      <c r="B42" s="197" t="s">
        <v>188</v>
      </c>
      <c r="C42" s="198">
        <v>19835</v>
      </c>
      <c r="D42" s="198">
        <v>29829</v>
      </c>
      <c r="E42" s="198">
        <v>18720</v>
      </c>
      <c r="F42" s="198">
        <v>17233</v>
      </c>
      <c r="G42" s="198">
        <v>20175</v>
      </c>
      <c r="H42" s="198">
        <v>23346</v>
      </c>
      <c r="I42" s="207"/>
      <c r="J42" s="208"/>
      <c r="K42" s="197" t="s">
        <v>188</v>
      </c>
      <c r="L42" s="198">
        <v>21433</v>
      </c>
      <c r="M42" s="198">
        <v>16693.378499999999</v>
      </c>
      <c r="N42" s="198">
        <v>16757</v>
      </c>
      <c r="O42" s="198">
        <v>25441</v>
      </c>
      <c r="P42" s="198">
        <v>10677</v>
      </c>
      <c r="Q42" s="198">
        <v>27153</v>
      </c>
      <c r="R42" s="207"/>
      <c r="S42" s="208"/>
      <c r="T42" s="197" t="s">
        <v>188</v>
      </c>
      <c r="U42" s="198">
        <v>19733</v>
      </c>
      <c r="V42" s="198">
        <v>12521</v>
      </c>
      <c r="W42" s="198">
        <v>25680</v>
      </c>
      <c r="X42" s="198">
        <v>23167</v>
      </c>
      <c r="Y42" s="198">
        <v>27540.508999999998</v>
      </c>
      <c r="Z42" s="198">
        <v>30958</v>
      </c>
      <c r="AA42" s="205"/>
    </row>
    <row r="43" spans="1:27" s="8" customFormat="1" ht="8.6999999999999993" customHeight="1">
      <c r="A43" s="4"/>
      <c r="B43" s="197" t="s">
        <v>189</v>
      </c>
      <c r="C43" s="198">
        <v>4880</v>
      </c>
      <c r="D43" s="198">
        <v>5300</v>
      </c>
      <c r="E43" s="198">
        <v>5180</v>
      </c>
      <c r="F43" s="198">
        <v>4759</v>
      </c>
      <c r="G43" s="198">
        <v>5545</v>
      </c>
      <c r="H43" s="198">
        <v>4983</v>
      </c>
      <c r="I43" s="207"/>
      <c r="J43" s="208"/>
      <c r="K43" s="197" t="s">
        <v>189</v>
      </c>
      <c r="L43" s="198">
        <v>6238</v>
      </c>
      <c r="M43" s="198">
        <v>7601.2781000000004</v>
      </c>
      <c r="N43" s="198">
        <v>9750</v>
      </c>
      <c r="O43" s="198">
        <v>8439</v>
      </c>
      <c r="P43" s="198">
        <v>8313</v>
      </c>
      <c r="Q43" s="198">
        <v>8751</v>
      </c>
      <c r="R43" s="207"/>
      <c r="S43" s="208"/>
      <c r="T43" s="197" t="s">
        <v>189</v>
      </c>
      <c r="U43" s="198">
        <v>9269</v>
      </c>
      <c r="V43" s="198">
        <v>8034</v>
      </c>
      <c r="W43" s="198">
        <v>8069</v>
      </c>
      <c r="X43" s="198">
        <v>8476</v>
      </c>
      <c r="Y43" s="198">
        <v>7146.8860000000004</v>
      </c>
      <c r="Z43" s="198">
        <v>7735</v>
      </c>
      <c r="AA43" s="205"/>
    </row>
    <row r="44" spans="1:27" s="8" customFormat="1" ht="8.6999999999999993" customHeight="1">
      <c r="A44" s="4"/>
      <c r="B44" s="197" t="s">
        <v>190</v>
      </c>
      <c r="C44" s="198">
        <v>2038</v>
      </c>
      <c r="D44" s="198">
        <v>2242</v>
      </c>
      <c r="E44" s="198">
        <v>3241</v>
      </c>
      <c r="F44" s="198">
        <v>3090</v>
      </c>
      <c r="G44" s="198">
        <v>2511</v>
      </c>
      <c r="H44" s="198">
        <v>1987</v>
      </c>
      <c r="I44" s="207"/>
      <c r="J44" s="208"/>
      <c r="K44" s="197" t="s">
        <v>190</v>
      </c>
      <c r="L44" s="198">
        <v>1641</v>
      </c>
      <c r="M44" s="198">
        <v>1544.2309999999998</v>
      </c>
      <c r="N44" s="198">
        <v>1897</v>
      </c>
      <c r="O44" s="198">
        <v>2104</v>
      </c>
      <c r="P44" s="198">
        <v>1916</v>
      </c>
      <c r="Q44" s="198">
        <v>2090</v>
      </c>
      <c r="R44" s="207"/>
      <c r="S44" s="208"/>
      <c r="T44" s="197" t="s">
        <v>190</v>
      </c>
      <c r="U44" s="198">
        <v>2141</v>
      </c>
      <c r="V44" s="198">
        <v>2180</v>
      </c>
      <c r="W44" s="198">
        <v>2476</v>
      </c>
      <c r="X44" s="198">
        <v>2726</v>
      </c>
      <c r="Y44" s="198">
        <v>2799.319</v>
      </c>
      <c r="Z44" s="198">
        <v>2759</v>
      </c>
      <c r="AA44" s="205"/>
    </row>
    <row r="45" spans="1:27" s="8" customFormat="1" ht="8.6999999999999993" customHeight="1">
      <c r="A45" s="4"/>
      <c r="B45" s="197" t="s">
        <v>191</v>
      </c>
      <c r="C45" s="198">
        <v>78845</v>
      </c>
      <c r="D45" s="198">
        <v>105944</v>
      </c>
      <c r="E45" s="198">
        <v>119612</v>
      </c>
      <c r="F45" s="198">
        <v>100727</v>
      </c>
      <c r="G45" s="198">
        <v>106514</v>
      </c>
      <c r="H45" s="198">
        <v>137581</v>
      </c>
      <c r="I45" s="207"/>
      <c r="J45" s="208"/>
      <c r="K45" s="197" t="s">
        <v>191</v>
      </c>
      <c r="L45" s="198">
        <v>138789</v>
      </c>
      <c r="M45" s="198">
        <v>184238.68380000003</v>
      </c>
      <c r="N45" s="198">
        <v>189115</v>
      </c>
      <c r="O45" s="198">
        <v>253354</v>
      </c>
      <c r="P45" s="198">
        <v>232277</v>
      </c>
      <c r="Q45" s="198">
        <v>180026</v>
      </c>
      <c r="R45" s="207"/>
      <c r="S45" s="208"/>
      <c r="T45" s="197" t="s">
        <v>191</v>
      </c>
      <c r="U45" s="198">
        <v>206513</v>
      </c>
      <c r="V45" s="198">
        <v>211063</v>
      </c>
      <c r="W45" s="198">
        <v>231851</v>
      </c>
      <c r="X45" s="198">
        <v>275187</v>
      </c>
      <c r="Y45" s="198">
        <v>317435.24099999998</v>
      </c>
      <c r="Z45" s="198">
        <v>223576</v>
      </c>
      <c r="AA45" s="205"/>
    </row>
    <row r="46" spans="1:27" s="8" customFormat="1" ht="8.6999999999999993" customHeight="1">
      <c r="A46" s="4"/>
      <c r="B46" s="197" t="s">
        <v>192</v>
      </c>
      <c r="C46" s="198">
        <v>12810</v>
      </c>
      <c r="D46" s="198">
        <v>16792</v>
      </c>
      <c r="E46" s="198">
        <v>12794</v>
      </c>
      <c r="F46" s="198">
        <v>11277</v>
      </c>
      <c r="G46" s="198">
        <v>13647</v>
      </c>
      <c r="H46" s="198">
        <v>11978</v>
      </c>
      <c r="I46" s="207"/>
      <c r="J46" s="208"/>
      <c r="K46" s="197" t="s">
        <v>192</v>
      </c>
      <c r="L46" s="198">
        <v>11279</v>
      </c>
      <c r="M46" s="198">
        <v>10937.760999999999</v>
      </c>
      <c r="N46" s="198">
        <v>12547</v>
      </c>
      <c r="O46" s="198">
        <v>12218</v>
      </c>
      <c r="P46" s="198">
        <v>13311</v>
      </c>
      <c r="Q46" s="198">
        <v>10433</v>
      </c>
      <c r="R46" s="207"/>
      <c r="S46" s="208"/>
      <c r="T46" s="197" t="s">
        <v>192</v>
      </c>
      <c r="U46" s="198">
        <v>12617</v>
      </c>
      <c r="V46" s="198">
        <v>14070</v>
      </c>
      <c r="W46" s="198">
        <v>13756</v>
      </c>
      <c r="X46" s="198">
        <v>17950</v>
      </c>
      <c r="Y46" s="198">
        <v>13258.925999999999</v>
      </c>
      <c r="Z46" s="198">
        <v>10990</v>
      </c>
      <c r="AA46" s="205"/>
    </row>
    <row r="47" spans="1:27" s="8" customFormat="1" ht="8.6999999999999993" customHeight="1">
      <c r="A47" s="4"/>
      <c r="B47" s="197" t="s">
        <v>193</v>
      </c>
      <c r="C47" s="198">
        <v>21501</v>
      </c>
      <c r="D47" s="198">
        <v>22445</v>
      </c>
      <c r="E47" s="198">
        <v>16953</v>
      </c>
      <c r="F47" s="198">
        <v>17404</v>
      </c>
      <c r="G47" s="198">
        <v>20093</v>
      </c>
      <c r="H47" s="198">
        <v>21125</v>
      </c>
      <c r="I47" s="207"/>
      <c r="J47" s="208"/>
      <c r="K47" s="197" t="s">
        <v>193</v>
      </c>
      <c r="L47" s="198">
        <v>19640</v>
      </c>
      <c r="M47" s="198">
        <v>18910.726899999998</v>
      </c>
      <c r="N47" s="198">
        <v>20256</v>
      </c>
      <c r="O47" s="198">
        <v>22659</v>
      </c>
      <c r="P47" s="198">
        <v>20585</v>
      </c>
      <c r="Q47" s="198">
        <v>18577</v>
      </c>
      <c r="R47" s="207"/>
      <c r="S47" s="208"/>
      <c r="T47" s="197" t="s">
        <v>193</v>
      </c>
      <c r="U47" s="198">
        <v>21938</v>
      </c>
      <c r="V47" s="198">
        <v>18725</v>
      </c>
      <c r="W47" s="198">
        <v>21029</v>
      </c>
      <c r="X47" s="198">
        <v>21612</v>
      </c>
      <c r="Y47" s="198">
        <v>19444.534</v>
      </c>
      <c r="Z47" s="198">
        <v>18776.105</v>
      </c>
      <c r="AA47" s="205"/>
    </row>
    <row r="48" spans="1:27" s="8" customFormat="1" ht="8.6999999999999993" customHeight="1">
      <c r="A48" s="4"/>
      <c r="B48" s="197" t="s">
        <v>194</v>
      </c>
      <c r="C48" s="198">
        <v>6808</v>
      </c>
      <c r="D48" s="198">
        <v>6486</v>
      </c>
      <c r="E48" s="198">
        <v>5848</v>
      </c>
      <c r="F48" s="198">
        <v>5916</v>
      </c>
      <c r="G48" s="198">
        <v>6711</v>
      </c>
      <c r="H48" s="198">
        <v>6467</v>
      </c>
      <c r="I48" s="207"/>
      <c r="J48" s="208"/>
      <c r="K48" s="197" t="s">
        <v>194</v>
      </c>
      <c r="L48" s="198">
        <v>6332</v>
      </c>
      <c r="M48" s="198">
        <v>7098.8230999999996</v>
      </c>
      <c r="N48" s="198">
        <v>7727</v>
      </c>
      <c r="O48" s="198">
        <v>9289</v>
      </c>
      <c r="P48" s="198">
        <v>7963</v>
      </c>
      <c r="Q48" s="198">
        <v>6829</v>
      </c>
      <c r="R48" s="207"/>
      <c r="S48" s="208"/>
      <c r="T48" s="197" t="s">
        <v>194</v>
      </c>
      <c r="U48" s="198">
        <v>6137</v>
      </c>
      <c r="V48" s="198">
        <v>6878</v>
      </c>
      <c r="W48" s="198">
        <v>7969</v>
      </c>
      <c r="X48" s="198">
        <v>9212</v>
      </c>
      <c r="Y48" s="198">
        <v>10485.919</v>
      </c>
      <c r="Z48" s="198">
        <v>9780.8770000000004</v>
      </c>
      <c r="AA48" s="205"/>
    </row>
    <row r="49" spans="1:27" s="8" customFormat="1" ht="8.6999999999999993" customHeight="1">
      <c r="A49" s="4"/>
      <c r="B49" s="197" t="s">
        <v>195</v>
      </c>
      <c r="C49" s="198">
        <v>158097</v>
      </c>
      <c r="D49" s="198">
        <v>236134</v>
      </c>
      <c r="E49" s="198">
        <v>259345</v>
      </c>
      <c r="F49" s="198">
        <v>166002</v>
      </c>
      <c r="G49" s="198">
        <v>155276</v>
      </c>
      <c r="H49" s="198">
        <v>149083</v>
      </c>
      <c r="I49" s="207"/>
      <c r="J49" s="208"/>
      <c r="K49" s="197" t="s">
        <v>195</v>
      </c>
      <c r="L49" s="198">
        <v>152719</v>
      </c>
      <c r="M49" s="198">
        <v>191734.89559999999</v>
      </c>
      <c r="N49" s="198">
        <v>182374</v>
      </c>
      <c r="O49" s="198">
        <v>178355</v>
      </c>
      <c r="P49" s="198">
        <v>145119</v>
      </c>
      <c r="Q49" s="198">
        <v>148701</v>
      </c>
      <c r="R49" s="207"/>
      <c r="S49" s="208"/>
      <c r="T49" s="197" t="s">
        <v>195</v>
      </c>
      <c r="U49" s="198">
        <v>145189</v>
      </c>
      <c r="V49" s="198">
        <v>166292</v>
      </c>
      <c r="W49" s="198">
        <v>144377</v>
      </c>
      <c r="X49" s="198">
        <v>181222</v>
      </c>
      <c r="Y49" s="198">
        <v>154888.06700000001</v>
      </c>
      <c r="Z49" s="198">
        <v>133339</v>
      </c>
      <c r="AA49" s="205"/>
    </row>
    <row r="50" spans="1:27" s="8" customFormat="1" ht="9" customHeight="1">
      <c r="A50" s="4"/>
      <c r="B50" s="213" t="s">
        <v>196</v>
      </c>
      <c r="C50" s="198">
        <v>209959</v>
      </c>
      <c r="D50" s="198">
        <v>180355</v>
      </c>
      <c r="E50" s="198">
        <v>165424</v>
      </c>
      <c r="F50" s="198">
        <v>117137</v>
      </c>
      <c r="G50" s="198">
        <v>114786</v>
      </c>
      <c r="H50" s="198">
        <v>115630</v>
      </c>
      <c r="I50" s="207"/>
      <c r="J50" s="208"/>
      <c r="K50" s="213" t="s">
        <v>196</v>
      </c>
      <c r="L50" s="198">
        <v>99279</v>
      </c>
      <c r="M50" s="198">
        <v>87895.047999999995</v>
      </c>
      <c r="N50" s="198">
        <v>100158</v>
      </c>
      <c r="O50" s="198">
        <v>112364</v>
      </c>
      <c r="P50" s="198">
        <v>85548</v>
      </c>
      <c r="Q50" s="198">
        <v>56331</v>
      </c>
      <c r="R50" s="207"/>
      <c r="S50" s="208"/>
      <c r="T50" s="213" t="s">
        <v>196</v>
      </c>
      <c r="U50" s="198">
        <v>57532</v>
      </c>
      <c r="V50" s="198">
        <v>59595</v>
      </c>
      <c r="W50" s="198">
        <v>45512</v>
      </c>
      <c r="X50" s="198">
        <v>71878</v>
      </c>
      <c r="Y50" s="198">
        <v>37254.218000000001</v>
      </c>
      <c r="Z50" s="198">
        <v>63599</v>
      </c>
      <c r="AA50" s="205"/>
    </row>
    <row r="51" spans="1:27" s="8" customFormat="1" ht="3" customHeight="1">
      <c r="A51" s="4"/>
      <c r="B51" s="348"/>
      <c r="C51" s="198"/>
      <c r="D51" s="198"/>
      <c r="E51" s="198"/>
      <c r="F51" s="198"/>
      <c r="G51" s="198"/>
      <c r="H51" s="198"/>
      <c r="I51" s="207"/>
      <c r="J51" s="208"/>
      <c r="K51" s="348"/>
      <c r="L51" s="198"/>
      <c r="M51" s="198"/>
      <c r="N51" s="198"/>
      <c r="O51" s="198"/>
      <c r="P51" s="198"/>
      <c r="Q51" s="198"/>
      <c r="R51" s="207"/>
      <c r="S51" s="208"/>
      <c r="T51" s="348"/>
      <c r="U51" s="198"/>
      <c r="V51" s="198"/>
      <c r="W51" s="198"/>
      <c r="X51" s="198"/>
      <c r="Y51" s="198"/>
      <c r="AA51" s="205"/>
    </row>
    <row r="52" spans="1:27" s="8" customFormat="1" ht="9" customHeight="1">
      <c r="A52" s="4"/>
      <c r="B52" s="9" t="s">
        <v>197</v>
      </c>
      <c r="C52" s="198">
        <f>SUM(C53:C55)</f>
        <v>320509</v>
      </c>
      <c r="D52" s="198">
        <f>SUM(D53:D55)</f>
        <v>337471</v>
      </c>
      <c r="E52" s="198">
        <f>SUM(E53:E55)</f>
        <v>354934</v>
      </c>
      <c r="F52" s="198">
        <f>SUM(F53:F55)</f>
        <v>260902</v>
      </c>
      <c r="G52" s="198">
        <f>SUM(G53:G55)</f>
        <v>264250</v>
      </c>
      <c r="H52" s="198">
        <f>SUM(H53:H55)+1</f>
        <v>367388</v>
      </c>
      <c r="I52" s="207"/>
      <c r="J52" s="208"/>
      <c r="K52" s="9" t="s">
        <v>197</v>
      </c>
      <c r="L52" s="198">
        <f>SUM(L53:L55)</f>
        <v>482435</v>
      </c>
      <c r="M52" s="198">
        <f>SUM(M53:M55)</f>
        <v>453228.55309999996</v>
      </c>
      <c r="N52" s="198">
        <f>SUM(N53:N55)-1</f>
        <v>397390</v>
      </c>
      <c r="O52" s="198">
        <f>SUM(O53:O55)</f>
        <v>252432</v>
      </c>
      <c r="P52" s="198">
        <f>SUM(P53:P55)</f>
        <v>309251</v>
      </c>
      <c r="Q52" s="198">
        <f>SUM(Q53:Q55)</f>
        <v>481171</v>
      </c>
      <c r="R52" s="207"/>
      <c r="S52" s="208"/>
      <c r="T52" s="9" t="s">
        <v>197</v>
      </c>
      <c r="U52" s="198">
        <f>SUM(U53:U55)+1</f>
        <v>491882</v>
      </c>
      <c r="V52" s="198">
        <f>SUM(V53:V55)</f>
        <v>619889</v>
      </c>
      <c r="W52" s="198">
        <f>SUM(W53:W55)-1</f>
        <v>649254</v>
      </c>
      <c r="X52" s="198">
        <f>SUM(X53:X55)</f>
        <v>367444</v>
      </c>
      <c r="Y52" s="198">
        <f>SUM(Y53:Y55)</f>
        <v>441388.95199999999</v>
      </c>
      <c r="Z52" s="198">
        <f>SUM(Z53:Z55)</f>
        <v>577012</v>
      </c>
      <c r="AA52" s="210"/>
    </row>
    <row r="53" spans="1:27" s="8" customFormat="1" ht="8.6999999999999993" customHeight="1">
      <c r="A53" s="4"/>
      <c r="B53" s="197" t="s">
        <v>198</v>
      </c>
      <c r="C53" s="198">
        <v>24068</v>
      </c>
      <c r="D53" s="198">
        <v>9598</v>
      </c>
      <c r="E53" s="198">
        <v>2119</v>
      </c>
      <c r="F53" s="198">
        <v>756</v>
      </c>
      <c r="G53" s="198">
        <v>5770</v>
      </c>
      <c r="H53" s="198">
        <v>7696</v>
      </c>
      <c r="I53" s="207"/>
      <c r="J53" s="208"/>
      <c r="K53" s="197" t="s">
        <v>198</v>
      </c>
      <c r="L53" s="198">
        <v>418</v>
      </c>
      <c r="M53" s="198">
        <v>4145.0124999999998</v>
      </c>
      <c r="N53" s="198">
        <v>2925</v>
      </c>
      <c r="O53" s="198">
        <v>8224</v>
      </c>
      <c r="P53" s="198">
        <v>9039</v>
      </c>
      <c r="Q53" s="198">
        <v>47613</v>
      </c>
      <c r="R53" s="207"/>
      <c r="S53" s="208"/>
      <c r="T53" s="197" t="s">
        <v>198</v>
      </c>
      <c r="U53" s="198">
        <v>6053</v>
      </c>
      <c r="V53" s="198">
        <v>8559</v>
      </c>
      <c r="W53" s="198">
        <v>2754</v>
      </c>
      <c r="X53" s="198">
        <v>7219</v>
      </c>
      <c r="Y53" s="198">
        <v>68422.376999999993</v>
      </c>
      <c r="Z53" s="198">
        <v>71538</v>
      </c>
      <c r="AA53" s="205"/>
    </row>
    <row r="54" spans="1:27" s="8" customFormat="1" ht="8.6999999999999993" customHeight="1">
      <c r="A54" s="4"/>
      <c r="B54" s="197" t="s">
        <v>199</v>
      </c>
      <c r="C54" s="198">
        <v>3557</v>
      </c>
      <c r="D54" s="198">
        <v>3313</v>
      </c>
      <c r="E54" s="198">
        <v>10715</v>
      </c>
      <c r="F54" s="198">
        <v>14190</v>
      </c>
      <c r="G54" s="198">
        <v>10354</v>
      </c>
      <c r="H54" s="198">
        <v>8246</v>
      </c>
      <c r="I54" s="207"/>
      <c r="J54" s="208"/>
      <c r="K54" s="197" t="s">
        <v>199</v>
      </c>
      <c r="L54" s="198">
        <v>8888</v>
      </c>
      <c r="M54" s="198">
        <v>8173.0953999999983</v>
      </c>
      <c r="N54" s="198">
        <v>8848</v>
      </c>
      <c r="O54" s="198">
        <v>8724</v>
      </c>
      <c r="P54" s="198">
        <v>10897</v>
      </c>
      <c r="Q54" s="198">
        <v>6474</v>
      </c>
      <c r="R54" s="207"/>
      <c r="S54" s="208"/>
      <c r="T54" s="197" t="s">
        <v>199</v>
      </c>
      <c r="U54" s="198">
        <v>6599</v>
      </c>
      <c r="V54" s="198">
        <v>6873</v>
      </c>
      <c r="W54" s="198">
        <v>5712</v>
      </c>
      <c r="X54" s="198">
        <v>5601</v>
      </c>
      <c r="Y54" s="198">
        <v>6269.7610000000004</v>
      </c>
      <c r="Z54" s="198">
        <v>7314</v>
      </c>
      <c r="AA54" s="205"/>
    </row>
    <row r="55" spans="1:27" s="8" customFormat="1" ht="8.6999999999999993" customHeight="1">
      <c r="A55" s="4"/>
      <c r="B55" s="197" t="s">
        <v>200</v>
      </c>
      <c r="C55" s="198">
        <v>292884</v>
      </c>
      <c r="D55" s="198">
        <v>324560</v>
      </c>
      <c r="E55" s="198">
        <v>342100</v>
      </c>
      <c r="F55" s="198">
        <v>245956</v>
      </c>
      <c r="G55" s="198">
        <v>248126</v>
      </c>
      <c r="H55" s="198">
        <v>351445</v>
      </c>
      <c r="I55" s="207"/>
      <c r="J55" s="208"/>
      <c r="K55" s="197" t="s">
        <v>200</v>
      </c>
      <c r="L55" s="198">
        <v>473129</v>
      </c>
      <c r="M55" s="198">
        <v>440910.44519999996</v>
      </c>
      <c r="N55" s="198">
        <v>385618</v>
      </c>
      <c r="O55" s="198">
        <v>235484</v>
      </c>
      <c r="P55" s="198">
        <v>289315</v>
      </c>
      <c r="Q55" s="198">
        <v>427084</v>
      </c>
      <c r="R55" s="207"/>
      <c r="S55" s="208"/>
      <c r="T55" s="197" t="s">
        <v>200</v>
      </c>
      <c r="U55" s="198">
        <v>479229</v>
      </c>
      <c r="V55" s="198">
        <v>604457</v>
      </c>
      <c r="W55" s="198">
        <v>640789</v>
      </c>
      <c r="X55" s="198">
        <v>354624</v>
      </c>
      <c r="Y55" s="198">
        <v>366696.81400000001</v>
      </c>
      <c r="Z55" s="198">
        <v>498160</v>
      </c>
      <c r="AA55" s="205"/>
    </row>
    <row r="56" spans="1:27" s="8" customFormat="1" ht="3" customHeight="1">
      <c r="A56" s="4"/>
      <c r="B56" s="348"/>
      <c r="C56" s="198"/>
      <c r="D56" s="198"/>
      <c r="E56" s="198"/>
      <c r="F56" s="198"/>
      <c r="G56" s="198"/>
      <c r="H56" s="198"/>
      <c r="I56" s="207"/>
      <c r="J56" s="208"/>
      <c r="K56" s="348"/>
      <c r="L56" s="198"/>
      <c r="M56" s="198"/>
      <c r="N56" s="198"/>
      <c r="O56" s="198"/>
      <c r="P56" s="198"/>
      <c r="Q56" s="198"/>
      <c r="R56" s="207"/>
      <c r="S56" s="208"/>
      <c r="T56" s="348"/>
      <c r="U56" s="198"/>
      <c r="V56" s="198"/>
      <c r="W56" s="198"/>
      <c r="X56" s="198"/>
      <c r="Y56" s="198"/>
      <c r="AA56" s="205"/>
    </row>
    <row r="57" spans="1:27" s="8" customFormat="1" ht="7.95" customHeight="1">
      <c r="A57" s="4"/>
      <c r="B57" s="5" t="s">
        <v>201</v>
      </c>
      <c r="C57" s="198">
        <f>SUM(C58:C59)</f>
        <v>49493</v>
      </c>
      <c r="D57" s="198">
        <f>SUM(D58:D59)</f>
        <v>34884</v>
      </c>
      <c r="E57" s="198">
        <f>SUM(E58:E59)</f>
        <v>42318</v>
      </c>
      <c r="F57" s="198">
        <f>SUM(F58:F59)</f>
        <v>12662</v>
      </c>
      <c r="G57" s="198">
        <f>SUM(G58:G59)+1</f>
        <v>32663</v>
      </c>
      <c r="H57" s="198">
        <f>SUM(H58:H59)</f>
        <v>35192</v>
      </c>
      <c r="I57" s="207"/>
      <c r="J57" s="208"/>
      <c r="K57" s="5" t="s">
        <v>201</v>
      </c>
      <c r="L57" s="198">
        <f>SUM(L58:L59)</f>
        <v>48624</v>
      </c>
      <c r="M57" s="198">
        <f>SUM(M58:M59)</f>
        <v>30382.497500000005</v>
      </c>
      <c r="N57" s="198">
        <f>SUM(N58:N59)-1</f>
        <v>29648</v>
      </c>
      <c r="O57" s="198">
        <f>SUM(O58:O59)</f>
        <v>37397</v>
      </c>
      <c r="P57" s="198">
        <f>SUM(P58:P59)</f>
        <v>5956</v>
      </c>
      <c r="Q57" s="198">
        <f>SUM(Q58:Q59)+1</f>
        <v>6166</v>
      </c>
      <c r="R57" s="207"/>
      <c r="S57" s="208"/>
      <c r="T57" s="5" t="s">
        <v>201</v>
      </c>
      <c r="U57" s="198">
        <f>SUM(U58:U59)</f>
        <v>5538</v>
      </c>
      <c r="V57" s="198">
        <f>SUM(V58:V59)</f>
        <v>5502</v>
      </c>
      <c r="W57" s="198">
        <f>SUM(W58:W59)-1</f>
        <v>6443</v>
      </c>
      <c r="X57" s="198">
        <f>SUM(X58:X59)</f>
        <v>7026</v>
      </c>
      <c r="Y57" s="198">
        <f>SUM(Y58:Y59)</f>
        <v>7003.9030000000002</v>
      </c>
      <c r="Z57" s="198">
        <f>SUM(Z58:Z59)-1</f>
        <v>6177</v>
      </c>
      <c r="AA57" s="210"/>
    </row>
    <row r="58" spans="1:27" s="8" customFormat="1" ht="7.95" customHeight="1">
      <c r="A58" s="4"/>
      <c r="B58" s="197" t="s">
        <v>202</v>
      </c>
      <c r="C58" s="198">
        <v>49206</v>
      </c>
      <c r="D58" s="198">
        <v>34496</v>
      </c>
      <c r="E58" s="198">
        <v>41974</v>
      </c>
      <c r="F58" s="198">
        <v>12443</v>
      </c>
      <c r="G58" s="198">
        <v>32090</v>
      </c>
      <c r="H58" s="198">
        <v>33555</v>
      </c>
      <c r="I58" s="207"/>
      <c r="J58" s="208"/>
      <c r="K58" s="197" t="s">
        <v>202</v>
      </c>
      <c r="L58" s="198">
        <v>46927</v>
      </c>
      <c r="M58" s="198">
        <v>30123.578500000003</v>
      </c>
      <c r="N58" s="198">
        <v>28996</v>
      </c>
      <c r="O58" s="198">
        <v>36832</v>
      </c>
      <c r="P58" s="198">
        <v>5277</v>
      </c>
      <c r="Q58" s="198">
        <v>5751</v>
      </c>
      <c r="R58" s="207"/>
      <c r="S58" s="208"/>
      <c r="T58" s="197" t="s">
        <v>202</v>
      </c>
      <c r="U58" s="198">
        <v>5093</v>
      </c>
      <c r="V58" s="198">
        <v>4900</v>
      </c>
      <c r="W58" s="198">
        <v>5814</v>
      </c>
      <c r="X58" s="198">
        <v>6009</v>
      </c>
      <c r="Y58" s="198">
        <v>5721.0219999999999</v>
      </c>
      <c r="Z58" s="198">
        <v>5725</v>
      </c>
      <c r="AA58" s="205"/>
    </row>
    <row r="59" spans="1:27" s="8" customFormat="1" ht="7.95" customHeight="1">
      <c r="A59" s="4"/>
      <c r="B59" s="197" t="s">
        <v>195</v>
      </c>
      <c r="C59" s="198">
        <v>287</v>
      </c>
      <c r="D59" s="198">
        <v>388</v>
      </c>
      <c r="E59" s="198">
        <v>344</v>
      </c>
      <c r="F59" s="198">
        <v>219</v>
      </c>
      <c r="G59" s="198">
        <v>572</v>
      </c>
      <c r="H59" s="198">
        <v>1637</v>
      </c>
      <c r="I59" s="207"/>
      <c r="J59" s="208"/>
      <c r="K59" s="197" t="s">
        <v>195</v>
      </c>
      <c r="L59" s="198">
        <v>1697</v>
      </c>
      <c r="M59" s="198">
        <v>258.91899999999998</v>
      </c>
      <c r="N59" s="198">
        <v>653</v>
      </c>
      <c r="O59" s="198">
        <v>565</v>
      </c>
      <c r="P59" s="198">
        <v>679</v>
      </c>
      <c r="Q59" s="198">
        <v>414</v>
      </c>
      <c r="R59" s="207"/>
      <c r="S59" s="208"/>
      <c r="T59" s="197" t="s">
        <v>195</v>
      </c>
      <c r="U59" s="198">
        <v>445</v>
      </c>
      <c r="V59" s="198">
        <v>602</v>
      </c>
      <c r="W59" s="198">
        <v>630</v>
      </c>
      <c r="X59" s="198">
        <v>1017</v>
      </c>
      <c r="Y59" s="198">
        <v>1282.8810000000001</v>
      </c>
      <c r="Z59" s="198">
        <v>453</v>
      </c>
      <c r="AA59" s="205"/>
    </row>
    <row r="60" spans="1:27" s="8" customFormat="1" ht="3" customHeight="1">
      <c r="A60" s="10"/>
      <c r="B60" s="214"/>
      <c r="C60" s="215"/>
      <c r="D60" s="215"/>
      <c r="E60" s="215"/>
      <c r="F60" s="215"/>
      <c r="G60" s="215"/>
      <c r="H60" s="215"/>
      <c r="I60" s="216"/>
      <c r="J60" s="217"/>
      <c r="K60" s="215"/>
      <c r="L60" s="215"/>
      <c r="M60" s="215"/>
      <c r="N60" s="215"/>
      <c r="O60" s="215"/>
      <c r="P60" s="215"/>
      <c r="Q60" s="215"/>
      <c r="R60" s="216"/>
      <c r="S60" s="218"/>
      <c r="T60" s="214"/>
      <c r="U60" s="215"/>
      <c r="V60" s="215"/>
      <c r="W60" s="215"/>
      <c r="X60" s="215"/>
      <c r="Y60" s="215"/>
      <c r="Z60" s="215"/>
      <c r="AA60" s="7"/>
    </row>
    <row r="61" spans="1:27" s="8" customFormat="1" ht="3" customHeight="1">
      <c r="B61" s="5"/>
      <c r="C61" s="219"/>
      <c r="D61" s="219"/>
      <c r="E61" s="219"/>
      <c r="F61" s="219"/>
      <c r="G61" s="219"/>
      <c r="H61" s="219"/>
      <c r="I61" s="219"/>
      <c r="J61" s="220"/>
      <c r="K61" s="219"/>
      <c r="L61" s="219"/>
      <c r="M61" s="219"/>
      <c r="N61" s="219"/>
      <c r="O61" s="219"/>
      <c r="P61" s="219"/>
      <c r="Q61" s="219"/>
      <c r="R61" s="220"/>
      <c r="S61" s="218"/>
      <c r="T61" s="192"/>
      <c r="U61" s="220"/>
      <c r="V61" s="220"/>
      <c r="W61" s="220"/>
      <c r="X61" s="220"/>
      <c r="Y61" s="220"/>
      <c r="Z61" s="220"/>
      <c r="AA61" s="7"/>
    </row>
    <row r="62" spans="1:27" s="8" customFormat="1" ht="9" customHeight="1">
      <c r="B62" s="221"/>
      <c r="C62" s="222"/>
      <c r="D62" s="222"/>
      <c r="E62" s="222"/>
      <c r="F62" s="222"/>
      <c r="G62" s="222"/>
      <c r="H62" s="222"/>
      <c r="I62" s="348"/>
      <c r="J62" s="348"/>
      <c r="K62" s="5"/>
      <c r="L62" s="348"/>
      <c r="M62" s="348"/>
      <c r="N62" s="348"/>
      <c r="O62" s="348"/>
      <c r="P62" s="348"/>
      <c r="Q62" s="348"/>
      <c r="R62" s="348"/>
      <c r="S62" s="191"/>
      <c r="T62" s="5" t="s">
        <v>203</v>
      </c>
      <c r="U62" s="348"/>
      <c r="V62" s="348"/>
      <c r="W62" s="348"/>
      <c r="X62" s="348"/>
      <c r="Y62" s="348"/>
      <c r="Z62" s="348"/>
      <c r="AA62" s="7"/>
    </row>
    <row r="63" spans="1:27" s="8" customFormat="1" ht="9" customHeight="1">
      <c r="B63" s="221"/>
      <c r="C63" s="222"/>
      <c r="D63" s="222"/>
      <c r="E63" s="222"/>
      <c r="F63" s="222"/>
      <c r="G63" s="222"/>
      <c r="H63" s="222"/>
      <c r="I63" s="348"/>
      <c r="J63" s="348"/>
      <c r="K63" s="5"/>
      <c r="L63" s="348"/>
      <c r="M63" s="348"/>
      <c r="N63" s="348"/>
      <c r="O63" s="348"/>
      <c r="P63" s="348"/>
      <c r="Q63" s="348"/>
      <c r="R63" s="348"/>
      <c r="S63" s="191"/>
      <c r="T63" s="5" t="s">
        <v>204</v>
      </c>
      <c r="U63" s="348"/>
      <c r="V63" s="348"/>
      <c r="W63" s="348"/>
      <c r="X63" s="348"/>
      <c r="Y63" s="348"/>
      <c r="Z63" s="348"/>
      <c r="AA63" s="7"/>
    </row>
    <row r="64" spans="1:27" ht="9" customHeight="1">
      <c r="B64" s="221"/>
      <c r="C64" s="223"/>
      <c r="D64" s="223"/>
      <c r="E64" s="223"/>
      <c r="F64" s="223"/>
      <c r="G64" s="223"/>
      <c r="H64" s="223"/>
      <c r="I64" s="224"/>
      <c r="J64" s="224"/>
      <c r="K64" s="5"/>
      <c r="L64" s="224"/>
      <c r="M64" s="225"/>
      <c r="N64" s="225"/>
      <c r="O64" s="225"/>
      <c r="P64" s="225"/>
      <c r="Q64" s="225"/>
      <c r="R64" s="224"/>
      <c r="S64" s="226"/>
      <c r="T64" s="5" t="s">
        <v>205</v>
      </c>
      <c r="U64" s="225"/>
      <c r="V64" s="225"/>
      <c r="W64" s="225"/>
      <c r="X64" s="225"/>
      <c r="Y64" s="225"/>
      <c r="Z64" s="225"/>
      <c r="AA64" s="227"/>
    </row>
    <row r="65" spans="2:28" ht="9" customHeight="1">
      <c r="B65" s="221"/>
      <c r="C65" s="223"/>
      <c r="D65" s="223"/>
      <c r="E65" s="223"/>
      <c r="F65" s="223"/>
      <c r="G65" s="223"/>
      <c r="H65" s="223"/>
      <c r="I65" s="224"/>
      <c r="J65" s="224"/>
      <c r="K65" s="5"/>
      <c r="L65" s="224"/>
      <c r="M65" s="225"/>
      <c r="N65" s="225"/>
      <c r="O65" s="225"/>
      <c r="P65" s="225"/>
      <c r="Q65" s="225"/>
      <c r="R65" s="224"/>
      <c r="S65" s="226"/>
      <c r="T65" s="340" t="s">
        <v>214</v>
      </c>
      <c r="U65" s="341"/>
      <c r="V65" s="341"/>
      <c r="W65" s="341"/>
      <c r="X65" s="341"/>
      <c r="Y65" s="341"/>
      <c r="Z65" s="225"/>
      <c r="AA65" s="227"/>
    </row>
    <row r="66" spans="2:28" ht="9" customHeight="1">
      <c r="B66" s="221"/>
      <c r="C66" s="223"/>
      <c r="D66" s="223"/>
      <c r="E66" s="223"/>
      <c r="F66" s="223"/>
      <c r="G66" s="223"/>
      <c r="H66" s="223"/>
      <c r="I66" s="224"/>
      <c r="J66" s="224"/>
      <c r="K66" s="5"/>
      <c r="L66" s="224"/>
      <c r="M66" s="225"/>
      <c r="N66" s="225"/>
      <c r="O66" s="225"/>
      <c r="P66" s="225"/>
      <c r="Q66" s="225"/>
      <c r="R66" s="224"/>
      <c r="S66" s="226"/>
      <c r="T66" s="340" t="s">
        <v>206</v>
      </c>
      <c r="U66" s="341"/>
      <c r="V66" s="341"/>
      <c r="W66" s="341"/>
      <c r="X66" s="341"/>
      <c r="Y66" s="341"/>
      <c r="Z66" s="225"/>
      <c r="AA66" s="227"/>
    </row>
    <row r="67" spans="2:28" ht="4.6500000000000004" customHeight="1">
      <c r="I67" s="182"/>
      <c r="J67" s="182"/>
      <c r="K67" s="182"/>
      <c r="L67" s="182"/>
      <c r="M67" s="182"/>
      <c r="N67" s="182"/>
      <c r="O67" s="182"/>
      <c r="P67" s="182"/>
      <c r="S67" s="228"/>
      <c r="T67" s="11"/>
      <c r="U67" s="11"/>
      <c r="V67" s="11"/>
      <c r="W67" s="11"/>
      <c r="X67" s="11"/>
      <c r="Y67" s="11"/>
      <c r="Z67" s="11"/>
      <c r="AA67" s="229"/>
    </row>
    <row r="68" spans="2:28" ht="13.2" hidden="1">
      <c r="AB68" s="1" t="s">
        <v>5</v>
      </c>
    </row>
  </sheetData>
  <sheetProtection sheet="1" objects="1" scenarios="1"/>
  <hyperlinks>
    <hyperlink ref="H2" location="Índice!A1" display="Índice!A1"/>
    <hyperlink ref="Q2" location="Índice!A1" display="Índice!A1"/>
    <hyperlink ref="Z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colBreaks count="1" manualBreakCount="1">
    <brk id="18" max="67" man="1"/>
  </colBreaks>
</worksheet>
</file>

<file path=xl/worksheets/sheet2.xml><?xml version="1.0" encoding="utf-8"?>
<worksheet xmlns="http://schemas.openxmlformats.org/spreadsheetml/2006/main" xmlns:r="http://schemas.openxmlformats.org/officeDocument/2006/relationships">
  <dimension ref="B1:M43"/>
  <sheetViews>
    <sheetView showGridLines="0" showRowColHeaders="0" zoomScale="130" workbookViewId="0">
      <pane ySplit="2" topLeftCell="A3" activePane="bottomLeft" state="frozen"/>
      <selection pane="bottomLeft"/>
    </sheetView>
  </sheetViews>
  <sheetFormatPr baseColWidth="10" defaultColWidth="0" defaultRowHeight="12.75" customHeight="1" zeroHeight="1"/>
  <cols>
    <col min="1" max="1" width="4.6640625" style="329" customWidth="1"/>
    <col min="2" max="2" width="63.6640625" style="329" customWidth="1"/>
    <col min="3" max="3" width="4.6640625" style="329" customWidth="1"/>
    <col min="4" max="4" width="8.6640625" style="329" hidden="1" customWidth="1"/>
    <col min="5" max="5" width="2.88671875" style="329" hidden="1" customWidth="1"/>
    <col min="6" max="6" width="5.6640625" style="329" hidden="1" customWidth="1"/>
    <col min="7" max="8" width="8.6640625" style="329" hidden="1" customWidth="1"/>
    <col min="9" max="9" width="2.44140625" style="329" hidden="1" customWidth="1"/>
    <col min="10" max="10" width="6.5546875" style="329" hidden="1" customWidth="1"/>
    <col min="11" max="12" width="8.6640625" style="329" hidden="1" customWidth="1"/>
    <col min="13" max="13" width="11.6640625" style="329" hidden="1" customWidth="1"/>
    <col min="14" max="16384" width="0" style="329" hidden="1"/>
  </cols>
  <sheetData>
    <row r="1" spans="2:2" ht="9.9" customHeight="1"/>
    <row r="2" spans="2:2" ht="12.75" customHeight="1">
      <c r="B2" s="330" t="s">
        <v>280</v>
      </c>
    </row>
    <row r="3" spans="2:2" ht="3" customHeight="1"/>
    <row r="4" spans="2:2" ht="12.75" customHeight="1"/>
    <row r="5" spans="2:2" ht="12.75" customHeight="1"/>
    <row r="6" spans="2:2" ht="12.75" customHeight="1"/>
    <row r="7" spans="2:2" ht="12.75" customHeight="1"/>
    <row r="8" spans="2:2" ht="12.75" customHeight="1"/>
    <row r="9" spans="2:2" ht="12.75" customHeight="1"/>
    <row r="10" spans="2:2" ht="12.75" customHeight="1"/>
    <row r="11" spans="2:2" ht="12.75" customHeight="1"/>
    <row r="12" spans="2:2" ht="12.75" customHeight="1"/>
    <row r="13" spans="2:2" ht="12.75" customHeight="1"/>
    <row r="14" spans="2:2" ht="12.75" customHeight="1"/>
    <row r="15" spans="2:2" ht="12.75" customHeight="1"/>
    <row r="16" spans="2: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3.2"/>
    <row r="32" ht="13.2"/>
    <row r="33" ht="13.2"/>
    <row r="34" ht="13.2"/>
    <row r="35" ht="13.2"/>
    <row r="36" ht="13.2"/>
    <row r="37" ht="13.2"/>
    <row r="38" ht="13.2"/>
    <row r="39" ht="13.2"/>
    <row r="40" ht="13.2"/>
    <row r="41" ht="13.2"/>
    <row r="42" ht="13.2"/>
    <row r="43" ht="13.2"/>
  </sheetData>
  <sheetProtection sheet="1" objects="1" scenarios="1"/>
  <hyperlinks>
    <hyperlink ref="B2" location="Índice!A1" display="12. Agropecuario, aprovechamiento forestal y pesca"/>
  </hyperlinks>
  <printOptions horizontalCentered="1" verticalCentered="1"/>
  <pageMargins left="0.59055118110236227" right="0.59055118110236227" top="0.98425196850393704" bottom="0.98425196850393704" header="0.39370078740157483" footer="0.39370078740157483"/>
  <pageSetup orientation="portrait" r:id="rId1"/>
  <headerFooter>
    <oddHeader>&amp;L&amp;"Arial,Normal"&amp;10&amp;K000080INEGI. Anuario estadístico y geográfcio de los Estados Unidos Mexicanos 2013. 2014.</oddHeader>
  </headerFooter>
  <drawing r:id="rId2"/>
</worksheet>
</file>

<file path=xl/worksheets/sheet20.xml><?xml version="1.0" encoding="utf-8"?>
<worksheet xmlns="http://schemas.openxmlformats.org/spreadsheetml/2006/main" xmlns:r="http://schemas.openxmlformats.org/officeDocument/2006/relationships">
  <dimension ref="A1:AG67"/>
  <sheetViews>
    <sheetView showGridLines="0" showRowColHeaders="0" zoomScale="140" zoomScaleNormal="120" workbookViewId="0"/>
  </sheetViews>
  <sheetFormatPr baseColWidth="10" defaultColWidth="0" defaultRowHeight="12.75" customHeight="1" zeroHeight="1"/>
  <cols>
    <col min="1" max="1" width="0.88671875" style="1" customWidth="1"/>
    <col min="2" max="2" width="16.6640625" style="1" customWidth="1"/>
    <col min="3" max="3" width="6.33203125" style="1" customWidth="1"/>
    <col min="4" max="4" width="6.6640625" style="1" customWidth="1"/>
    <col min="5" max="8" width="7" style="1" customWidth="1"/>
    <col min="9" max="10" width="0.88671875" style="1" customWidth="1"/>
    <col min="11" max="11" width="16.5546875" style="1" customWidth="1"/>
    <col min="12" max="12" width="6.109375" style="1" customWidth="1"/>
    <col min="13" max="17" width="7" style="1" customWidth="1"/>
    <col min="18" max="19" width="0.88671875" style="1" customWidth="1"/>
    <col min="20" max="20" width="16.6640625" style="1" customWidth="1"/>
    <col min="21" max="21" width="6.6640625" style="1" customWidth="1"/>
    <col min="22" max="26" width="6.88671875" style="1" customWidth="1"/>
    <col min="27" max="28" width="0.88671875" style="1" customWidth="1"/>
    <col min="29" max="16384" width="11.33203125" style="182" hidden="1"/>
  </cols>
  <sheetData>
    <row r="1" spans="1:33" s="259" customFormat="1" ht="4.6500000000000004" customHeight="1">
      <c r="A1" s="12"/>
      <c r="B1" s="13"/>
      <c r="C1" s="13"/>
      <c r="D1" s="13"/>
      <c r="E1" s="13"/>
      <c r="F1" s="13"/>
      <c r="G1" s="13"/>
      <c r="H1" s="13"/>
      <c r="I1" s="14"/>
      <c r="J1" s="12"/>
      <c r="K1" s="13"/>
      <c r="L1" s="13"/>
      <c r="M1" s="13"/>
      <c r="N1" s="13"/>
      <c r="O1" s="13"/>
      <c r="P1" s="13"/>
      <c r="Q1" s="13"/>
      <c r="R1" s="14"/>
      <c r="S1" s="12"/>
      <c r="T1" s="13"/>
      <c r="U1" s="13"/>
      <c r="V1" s="13"/>
      <c r="W1" s="13"/>
      <c r="X1" s="13"/>
      <c r="Y1" s="13"/>
      <c r="Z1" s="13"/>
      <c r="AA1" s="14"/>
      <c r="AB1" s="8"/>
    </row>
    <row r="2" spans="1:33" s="230" customFormat="1" ht="11.1" customHeight="1">
      <c r="A2" s="180"/>
      <c r="B2" s="181" t="s">
        <v>207</v>
      </c>
      <c r="C2" s="2"/>
      <c r="D2" s="2"/>
      <c r="E2" s="2"/>
      <c r="F2" s="2"/>
      <c r="G2" s="3"/>
      <c r="H2" s="333" t="s">
        <v>208</v>
      </c>
      <c r="I2" s="183"/>
      <c r="J2" s="184"/>
      <c r="K2" s="181" t="s">
        <v>207</v>
      </c>
      <c r="L2" s="185"/>
      <c r="M2" s="182"/>
      <c r="N2" s="182"/>
      <c r="O2" s="182"/>
      <c r="P2" s="182"/>
      <c r="Q2" s="333" t="s">
        <v>208</v>
      </c>
      <c r="R2" s="183"/>
      <c r="S2" s="184"/>
      <c r="T2" s="181" t="s">
        <v>207</v>
      </c>
      <c r="U2" s="182"/>
      <c r="W2" s="231"/>
      <c r="X2" s="231"/>
      <c r="Y2" s="231"/>
      <c r="Z2" s="333" t="s">
        <v>208</v>
      </c>
      <c r="AA2" s="183"/>
      <c r="AB2" s="232"/>
      <c r="AC2" s="334"/>
    </row>
    <row r="3" spans="1:33" s="230" customFormat="1" ht="11.1" customHeight="1">
      <c r="A3" s="180"/>
      <c r="B3" s="181" t="s">
        <v>157</v>
      </c>
      <c r="C3" s="2"/>
      <c r="D3" s="2"/>
      <c r="E3" s="2"/>
      <c r="F3" s="2"/>
      <c r="G3" s="3"/>
      <c r="H3" s="3" t="s">
        <v>67</v>
      </c>
      <c r="I3" s="183"/>
      <c r="J3" s="184"/>
      <c r="K3" s="181" t="s">
        <v>157</v>
      </c>
      <c r="L3" s="185"/>
      <c r="M3" s="182"/>
      <c r="N3" s="182"/>
      <c r="O3" s="182"/>
      <c r="P3" s="182"/>
      <c r="Q3" s="3" t="s">
        <v>158</v>
      </c>
      <c r="R3" s="183"/>
      <c r="S3" s="184"/>
      <c r="T3" s="181" t="s">
        <v>157</v>
      </c>
      <c r="U3" s="182"/>
      <c r="W3" s="3"/>
      <c r="X3" s="3"/>
      <c r="Y3" s="3"/>
      <c r="Z3" s="3" t="s">
        <v>108</v>
      </c>
      <c r="AA3" s="183"/>
      <c r="AB3" s="232"/>
      <c r="AC3" s="334"/>
    </row>
    <row r="4" spans="1:33" s="230" customFormat="1" ht="11.1" customHeight="1">
      <c r="A4" s="180"/>
      <c r="B4" s="181" t="s">
        <v>66</v>
      </c>
      <c r="C4" s="2"/>
      <c r="D4" s="2"/>
      <c r="E4" s="2"/>
      <c r="F4" s="2"/>
      <c r="G4" s="2"/>
      <c r="H4" s="2"/>
      <c r="I4" s="233"/>
      <c r="J4" s="226"/>
      <c r="K4" s="181" t="s">
        <v>66</v>
      </c>
      <c r="L4" s="224"/>
      <c r="M4" s="224"/>
      <c r="N4" s="224"/>
      <c r="O4" s="224"/>
      <c r="P4" s="224"/>
      <c r="Q4" s="224"/>
      <c r="R4" s="233"/>
      <c r="S4" s="226"/>
      <c r="T4" s="181" t="s">
        <v>66</v>
      </c>
      <c r="U4" s="224"/>
      <c r="V4" s="224"/>
      <c r="W4" s="224"/>
      <c r="X4" s="224"/>
      <c r="Y4" s="224"/>
      <c r="Z4" s="224"/>
      <c r="AA4" s="233"/>
      <c r="AB4" s="185"/>
    </row>
    <row r="5" spans="1:33" s="230" customFormat="1" ht="11.1" customHeight="1">
      <c r="A5" s="180"/>
      <c r="B5" s="187" t="s">
        <v>1</v>
      </c>
      <c r="C5" s="2"/>
      <c r="D5" s="2"/>
      <c r="E5" s="2"/>
      <c r="F5" s="2"/>
      <c r="G5" s="2"/>
      <c r="H5" s="2"/>
      <c r="I5" s="188"/>
      <c r="J5" s="189"/>
      <c r="K5" s="187" t="s">
        <v>1</v>
      </c>
      <c r="L5" s="2"/>
      <c r="M5" s="224"/>
      <c r="N5" s="224"/>
      <c r="O5" s="224"/>
      <c r="P5" s="224"/>
      <c r="Q5" s="224"/>
      <c r="R5" s="188"/>
      <c r="S5" s="189"/>
      <c r="T5" s="187" t="s">
        <v>1</v>
      </c>
      <c r="U5" s="224"/>
      <c r="V5" s="224"/>
      <c r="W5" s="224"/>
      <c r="X5" s="224"/>
      <c r="Y5" s="224"/>
      <c r="Z5" s="224"/>
      <c r="AA5" s="233"/>
      <c r="AB5" s="185"/>
    </row>
    <row r="6" spans="1:33" s="230" customFormat="1" ht="3" customHeight="1">
      <c r="A6" s="180"/>
      <c r="B6" s="234"/>
      <c r="C6" s="235"/>
      <c r="D6" s="235"/>
      <c r="E6" s="235"/>
      <c r="F6" s="235"/>
      <c r="G6" s="235"/>
      <c r="H6" s="235"/>
      <c r="I6" s="188"/>
      <c r="J6" s="189"/>
      <c r="K6" s="235"/>
      <c r="L6" s="235"/>
      <c r="M6" s="235"/>
      <c r="N6" s="235"/>
      <c r="O6" s="235"/>
      <c r="P6" s="235"/>
      <c r="Q6" s="235"/>
      <c r="R6" s="188"/>
      <c r="S6" s="189"/>
      <c r="T6" s="235"/>
      <c r="U6" s="235"/>
      <c r="V6" s="2"/>
      <c r="W6" s="235"/>
      <c r="X6" s="235"/>
      <c r="Y6" s="235"/>
      <c r="Z6" s="235"/>
      <c r="AA6" s="188"/>
    </row>
    <row r="7" spans="1:33" s="259" customFormat="1" ht="3" customHeight="1">
      <c r="A7" s="4"/>
      <c r="B7" s="236"/>
      <c r="C7" s="236"/>
      <c r="D7" s="236"/>
      <c r="E7" s="236"/>
      <c r="F7" s="236"/>
      <c r="G7" s="236"/>
      <c r="H7" s="236"/>
      <c r="I7" s="237"/>
      <c r="J7" s="238"/>
      <c r="K7" s="236"/>
      <c r="L7" s="236"/>
      <c r="M7" s="236"/>
      <c r="N7" s="236"/>
      <c r="O7" s="236"/>
      <c r="P7" s="236"/>
      <c r="Q7" s="236"/>
      <c r="R7" s="237"/>
      <c r="S7" s="238"/>
      <c r="T7" s="236"/>
      <c r="U7" s="236"/>
      <c r="V7" s="239"/>
      <c r="W7" s="236"/>
      <c r="X7" s="236"/>
      <c r="Y7" s="236"/>
      <c r="Z7" s="236"/>
      <c r="AA7" s="237"/>
      <c r="AB7" s="240"/>
      <c r="AC7" s="243"/>
      <c r="AE7" s="243"/>
    </row>
    <row r="8" spans="1:33" s="259" customFormat="1" ht="8.25" customHeight="1">
      <c r="A8" s="4"/>
      <c r="B8" s="9" t="s">
        <v>159</v>
      </c>
      <c r="C8" s="194">
        <v>1995</v>
      </c>
      <c r="D8" s="194">
        <v>1996</v>
      </c>
      <c r="E8" s="194">
        <v>1997</v>
      </c>
      <c r="F8" s="194">
        <v>1998</v>
      </c>
      <c r="G8" s="194">
        <v>1999</v>
      </c>
      <c r="H8" s="194">
        <v>2000</v>
      </c>
      <c r="I8" s="195"/>
      <c r="J8" s="196"/>
      <c r="K8" s="9" t="s">
        <v>159</v>
      </c>
      <c r="L8" s="194">
        <v>2001</v>
      </c>
      <c r="M8" s="194">
        <v>2002</v>
      </c>
      <c r="N8" s="194">
        <v>2003</v>
      </c>
      <c r="O8" s="353">
        <v>2004</v>
      </c>
      <c r="P8" s="379">
        <v>2005</v>
      </c>
      <c r="Q8" s="379">
        <v>2006</v>
      </c>
      <c r="R8" s="195"/>
      <c r="S8" s="196"/>
      <c r="T8" s="9" t="s">
        <v>159</v>
      </c>
      <c r="U8" s="379">
        <v>2007</v>
      </c>
      <c r="V8" s="353">
        <v>2008</v>
      </c>
      <c r="W8" s="353">
        <v>2009</v>
      </c>
      <c r="X8" s="353">
        <v>2010</v>
      </c>
      <c r="Y8" s="353">
        <v>2011</v>
      </c>
      <c r="Z8" s="353" t="s">
        <v>153</v>
      </c>
      <c r="AA8" s="241"/>
      <c r="AB8" s="8"/>
      <c r="AC8" s="257"/>
    </row>
    <row r="9" spans="1:33" s="259" customFormat="1" ht="8.25" customHeight="1">
      <c r="A9" s="4"/>
      <c r="B9" s="197" t="s">
        <v>160</v>
      </c>
      <c r="C9" s="194"/>
      <c r="D9" s="194"/>
      <c r="E9" s="194"/>
      <c r="F9" s="194"/>
      <c r="G9" s="194"/>
      <c r="H9" s="194"/>
      <c r="I9" s="195"/>
      <c r="J9" s="196"/>
      <c r="K9" s="197" t="s">
        <v>160</v>
      </c>
      <c r="L9" s="194"/>
      <c r="M9" s="194"/>
      <c r="N9" s="194"/>
      <c r="O9" s="353"/>
      <c r="P9" s="379"/>
      <c r="Q9" s="379"/>
      <c r="R9" s="195"/>
      <c r="S9" s="196"/>
      <c r="T9" s="197" t="s">
        <v>160</v>
      </c>
      <c r="U9" s="379"/>
      <c r="V9" s="353"/>
      <c r="W9" s="353"/>
      <c r="X9" s="353"/>
      <c r="Y9" s="353"/>
      <c r="Z9" s="353"/>
      <c r="AA9" s="241"/>
      <c r="AB9" s="8"/>
      <c r="AC9" s="257"/>
    </row>
    <row r="10" spans="1:33" s="259" customFormat="1" ht="3" customHeight="1">
      <c r="A10" s="4"/>
      <c r="B10" s="242"/>
      <c r="C10" s="242"/>
      <c r="D10" s="242"/>
      <c r="E10" s="242"/>
      <c r="F10" s="242"/>
      <c r="G10" s="242"/>
      <c r="H10" s="242"/>
      <c r="I10" s="237"/>
      <c r="J10" s="238"/>
      <c r="K10" s="242"/>
      <c r="L10" s="242"/>
      <c r="M10" s="242"/>
      <c r="N10" s="242"/>
      <c r="O10" s="242"/>
      <c r="P10" s="242"/>
      <c r="Q10" s="242"/>
      <c r="R10" s="237"/>
      <c r="S10" s="238"/>
      <c r="T10" s="242"/>
      <c r="U10" s="242"/>
      <c r="V10" s="242"/>
      <c r="W10" s="242"/>
      <c r="X10" s="242"/>
      <c r="Y10" s="242"/>
      <c r="Z10" s="242"/>
      <c r="AA10" s="237"/>
      <c r="AB10" s="243"/>
      <c r="AC10" s="243"/>
      <c r="AD10" s="243"/>
      <c r="AE10" s="243"/>
      <c r="AF10" s="243"/>
      <c r="AG10" s="243"/>
    </row>
    <row r="11" spans="1:33" s="259" customFormat="1" ht="3" customHeight="1">
      <c r="A11" s="4"/>
      <c r="B11" s="236"/>
      <c r="C11" s="236"/>
      <c r="D11" s="236"/>
      <c r="E11" s="236"/>
      <c r="F11" s="236"/>
      <c r="G11" s="236"/>
      <c r="H11" s="236"/>
      <c r="I11" s="237"/>
      <c r="J11" s="238"/>
      <c r="K11" s="236"/>
      <c r="L11" s="236"/>
      <c r="M11" s="236"/>
      <c r="N11" s="236"/>
      <c r="O11" s="236"/>
      <c r="P11" s="236"/>
      <c r="Q11" s="236"/>
      <c r="R11" s="237"/>
      <c r="S11" s="238"/>
      <c r="T11" s="236"/>
      <c r="U11" s="236"/>
      <c r="V11" s="236"/>
      <c r="W11" s="236"/>
      <c r="X11" s="236"/>
      <c r="Y11" s="236"/>
      <c r="Z11" s="236"/>
      <c r="AA11" s="237"/>
      <c r="AB11" s="240"/>
      <c r="AC11" s="243"/>
      <c r="AD11" s="243"/>
      <c r="AE11" s="243"/>
      <c r="AF11" s="243"/>
      <c r="AG11" s="243"/>
    </row>
    <row r="12" spans="1:33" s="337" customFormat="1" ht="8.25" customHeight="1">
      <c r="A12" s="199"/>
      <c r="B12" s="200" t="s">
        <v>3</v>
      </c>
      <c r="C12" s="201">
        <f>(C14+C52+C57)</f>
        <v>1264557</v>
      </c>
      <c r="D12" s="201">
        <f>(D14+D52+D57)</f>
        <v>1346957</v>
      </c>
      <c r="E12" s="201">
        <f>SUM(E14+E52+E57)</f>
        <v>1391282</v>
      </c>
      <c r="F12" s="201">
        <f>SUM(F14+F52+F57)</f>
        <v>1113349</v>
      </c>
      <c r="G12" s="201">
        <f>SUM(G14+G52+G57)</f>
        <v>1144263</v>
      </c>
      <c r="H12" s="201">
        <f>SUM(H14+H52+H57)</f>
        <v>1239039</v>
      </c>
      <c r="I12" s="202"/>
      <c r="J12" s="203"/>
      <c r="K12" s="200" t="s">
        <v>3</v>
      </c>
      <c r="L12" s="201">
        <f>SUM(L14+L52+L57)</f>
        <v>1325785</v>
      </c>
      <c r="M12" s="201">
        <f>SUM(M14+M52+M57)</f>
        <v>1354897.1949999998</v>
      </c>
      <c r="N12" s="201">
        <f>SUM(N14+N52+N57)</f>
        <v>1377902</v>
      </c>
      <c r="O12" s="201">
        <f>SUM(O14+O52+O57)-1</f>
        <v>1325135</v>
      </c>
      <c r="P12" s="201">
        <f>SUM(P14+P52+P57)</f>
        <v>1301403</v>
      </c>
      <c r="Q12" s="201">
        <f>SUM(Q14+Q52+Q57)-1</f>
        <v>1366513</v>
      </c>
      <c r="R12" s="202"/>
      <c r="S12" s="203"/>
      <c r="T12" s="200" t="s">
        <v>3</v>
      </c>
      <c r="U12" s="201">
        <f t="shared" ref="U12:Z12" si="0">SUM(U14+U52+U57)</f>
        <v>1445762</v>
      </c>
      <c r="V12" s="201">
        <f t="shared" si="0"/>
        <v>1572768</v>
      </c>
      <c r="W12" s="201">
        <f t="shared" si="0"/>
        <v>1593758</v>
      </c>
      <c r="X12" s="201">
        <f t="shared" si="0"/>
        <v>1473378</v>
      </c>
      <c r="Y12" s="201">
        <f t="shared" si="0"/>
        <v>1507178.7440000002</v>
      </c>
      <c r="Z12" s="201">
        <f t="shared" si="0"/>
        <v>1516348.7312146663</v>
      </c>
      <c r="AA12" s="202"/>
      <c r="AB12" s="244"/>
      <c r="AC12" s="335"/>
      <c r="AD12" s="336"/>
      <c r="AE12" s="336"/>
      <c r="AF12" s="336"/>
      <c r="AG12" s="336"/>
    </row>
    <row r="13" spans="1:33" s="337" customFormat="1" ht="7.2" customHeight="1">
      <c r="A13" s="199"/>
      <c r="B13" s="200"/>
      <c r="C13" s="201"/>
      <c r="D13" s="201"/>
      <c r="E13" s="201"/>
      <c r="F13" s="201"/>
      <c r="G13" s="201"/>
      <c r="H13" s="201"/>
      <c r="I13" s="202"/>
      <c r="J13" s="203"/>
      <c r="K13" s="200"/>
      <c r="L13" s="201"/>
      <c r="M13" s="201"/>
      <c r="N13" s="201"/>
      <c r="O13" s="201"/>
      <c r="P13" s="201"/>
      <c r="Q13" s="201"/>
      <c r="R13" s="202"/>
      <c r="S13" s="203"/>
      <c r="T13" s="200"/>
      <c r="U13" s="201"/>
      <c r="V13" s="201"/>
      <c r="W13" s="201"/>
      <c r="X13" s="201"/>
      <c r="Y13" s="201"/>
      <c r="Z13" s="201"/>
      <c r="AA13" s="202"/>
      <c r="AB13" s="244"/>
      <c r="AC13" s="335"/>
      <c r="AD13" s="336"/>
      <c r="AE13" s="336"/>
      <c r="AF13" s="336"/>
      <c r="AG13" s="336"/>
    </row>
    <row r="14" spans="1:33" s="259" customFormat="1" ht="8.25" customHeight="1">
      <c r="A14" s="4"/>
      <c r="B14" s="5" t="s">
        <v>161</v>
      </c>
      <c r="C14" s="198">
        <f>SUM(C15:C39, C40:C50)</f>
        <v>965758</v>
      </c>
      <c r="D14" s="198">
        <f>SUM(D15:D39, D40:D50)</f>
        <v>1049597</v>
      </c>
      <c r="E14" s="198">
        <f>SUM(E15:E50)</f>
        <v>1072891</v>
      </c>
      <c r="F14" s="198">
        <f>SUM(F15:F50)+1</f>
        <v>896626</v>
      </c>
      <c r="G14" s="198">
        <f>SUM(G15:G50)+2</f>
        <v>906574</v>
      </c>
      <c r="H14" s="198">
        <f>SUM(H15:H50)-2</f>
        <v>915438</v>
      </c>
      <c r="I14" s="207"/>
      <c r="J14" s="208"/>
      <c r="K14" s="5" t="s">
        <v>161</v>
      </c>
      <c r="L14" s="198">
        <f>SUM(L15:L50)-1</f>
        <v>900667</v>
      </c>
      <c r="M14" s="198">
        <f>SUM(M15:M50)</f>
        <v>968222.83999999985</v>
      </c>
      <c r="N14" s="198">
        <f>SUM(N15:N50)+1</f>
        <v>1037100</v>
      </c>
      <c r="O14" s="198">
        <f>SUM(O15:O50)</f>
        <v>1091859</v>
      </c>
      <c r="P14" s="198">
        <f>SUM(P15:P50)</f>
        <v>1042942</v>
      </c>
      <c r="Q14" s="198">
        <f>SUM(Q15:Q50)+2</f>
        <v>956523</v>
      </c>
      <c r="R14" s="207"/>
      <c r="S14" s="208"/>
      <c r="T14" s="5" t="s">
        <v>161</v>
      </c>
      <c r="U14" s="209">
        <f>SUM(U15:U50)+2</f>
        <v>1026994</v>
      </c>
      <c r="V14" s="209">
        <f>SUM(V15:V50)</f>
        <v>1035519</v>
      </c>
      <c r="W14" s="209">
        <f>SUM(W15:W50)+3</f>
        <v>1026774</v>
      </c>
      <c r="X14" s="209">
        <f>SUM(X15:X50)-1</f>
        <v>1152784</v>
      </c>
      <c r="Y14" s="209">
        <f>SUM(Y15:Y50)</f>
        <v>1122600.0810000002</v>
      </c>
      <c r="Z14" s="209">
        <f>SUM(Z15:Z50)</f>
        <v>1017646.3500753201</v>
      </c>
      <c r="AA14" s="245"/>
      <c r="AB14" s="246"/>
      <c r="AC14" s="257"/>
      <c r="AD14" s="338"/>
      <c r="AE14" s="338"/>
      <c r="AF14" s="338"/>
      <c r="AG14" s="338"/>
    </row>
    <row r="15" spans="1:33" s="337" customFormat="1" ht="8.25" customHeight="1">
      <c r="A15" s="199"/>
      <c r="B15" s="197" t="s">
        <v>162</v>
      </c>
      <c r="C15" s="198">
        <v>892</v>
      </c>
      <c r="D15" s="198">
        <v>767</v>
      </c>
      <c r="E15" s="198">
        <v>642</v>
      </c>
      <c r="F15" s="198">
        <v>482</v>
      </c>
      <c r="G15" s="198">
        <v>353</v>
      </c>
      <c r="H15" s="198">
        <v>329</v>
      </c>
      <c r="I15" s="207"/>
      <c r="J15" s="208"/>
      <c r="K15" s="197" t="s">
        <v>162</v>
      </c>
      <c r="L15" s="198">
        <v>285</v>
      </c>
      <c r="M15" s="198">
        <v>304.85799999999995</v>
      </c>
      <c r="N15" s="198">
        <v>366</v>
      </c>
      <c r="O15" s="198">
        <v>402</v>
      </c>
      <c r="P15" s="198">
        <v>392</v>
      </c>
      <c r="Q15" s="198">
        <v>415</v>
      </c>
      <c r="R15" s="207"/>
      <c r="S15" s="208"/>
      <c r="T15" s="197" t="s">
        <v>162</v>
      </c>
      <c r="U15" s="198">
        <v>408</v>
      </c>
      <c r="V15" s="198">
        <v>432</v>
      </c>
      <c r="W15" s="198">
        <v>407</v>
      </c>
      <c r="X15" s="198">
        <v>434</v>
      </c>
      <c r="Y15" s="198">
        <v>257.262</v>
      </c>
      <c r="Z15" s="198">
        <v>303.06</v>
      </c>
      <c r="AA15" s="207"/>
      <c r="AB15" s="244"/>
      <c r="AC15" s="257"/>
      <c r="AD15" s="336"/>
      <c r="AE15" s="336"/>
      <c r="AF15" s="336"/>
      <c r="AG15" s="336"/>
    </row>
    <row r="16" spans="1:33" s="259" customFormat="1" ht="8.25" customHeight="1">
      <c r="A16" s="4"/>
      <c r="B16" s="197" t="s">
        <v>163</v>
      </c>
      <c r="C16" s="198">
        <v>6829</v>
      </c>
      <c r="D16" s="198">
        <v>7694</v>
      </c>
      <c r="E16" s="198">
        <v>6941</v>
      </c>
      <c r="F16" s="198">
        <v>7319</v>
      </c>
      <c r="G16" s="198">
        <v>6005</v>
      </c>
      <c r="H16" s="198">
        <v>10774</v>
      </c>
      <c r="I16" s="207"/>
      <c r="J16" s="208"/>
      <c r="K16" s="197" t="s">
        <v>163</v>
      </c>
      <c r="L16" s="198">
        <v>7686</v>
      </c>
      <c r="M16" s="198">
        <v>13660.335999999999</v>
      </c>
      <c r="N16" s="198">
        <v>11778</v>
      </c>
      <c r="O16" s="198">
        <v>18112</v>
      </c>
      <c r="P16" s="198">
        <v>22499</v>
      </c>
      <c r="Q16" s="198">
        <v>25522</v>
      </c>
      <c r="R16" s="207"/>
      <c r="S16" s="208"/>
      <c r="T16" s="197" t="s">
        <v>163</v>
      </c>
      <c r="U16" s="198">
        <v>22506</v>
      </c>
      <c r="V16" s="198">
        <v>25561</v>
      </c>
      <c r="W16" s="198">
        <v>15184</v>
      </c>
      <c r="X16" s="198">
        <v>24701</v>
      </c>
      <c r="Y16" s="198">
        <v>26511.663</v>
      </c>
      <c r="Z16" s="198">
        <v>15431.262829999998</v>
      </c>
      <c r="AA16" s="207"/>
      <c r="AB16" s="246"/>
      <c r="AC16" s="257"/>
      <c r="AD16" s="338"/>
      <c r="AE16" s="338"/>
      <c r="AF16" s="338"/>
      <c r="AG16" s="338"/>
    </row>
    <row r="17" spans="1:33" s="259" customFormat="1" ht="8.25" customHeight="1">
      <c r="A17" s="4"/>
      <c r="B17" s="197" t="s">
        <v>164</v>
      </c>
      <c r="C17" s="198">
        <v>108182</v>
      </c>
      <c r="D17" s="198">
        <v>129342</v>
      </c>
      <c r="E17" s="198">
        <v>140960</v>
      </c>
      <c r="F17" s="198">
        <v>117579</v>
      </c>
      <c r="G17" s="198">
        <v>123642</v>
      </c>
      <c r="H17" s="198">
        <v>103366</v>
      </c>
      <c r="I17" s="207"/>
      <c r="J17" s="208"/>
      <c r="K17" s="197" t="s">
        <v>164</v>
      </c>
      <c r="L17" s="198">
        <v>133042</v>
      </c>
      <c r="M17" s="198">
        <v>150665.03599999999</v>
      </c>
      <c r="N17" s="198">
        <v>166435</v>
      </c>
      <c r="O17" s="198">
        <v>107837</v>
      </c>
      <c r="P17" s="198">
        <v>112131</v>
      </c>
      <c r="Q17" s="198">
        <v>82160</v>
      </c>
      <c r="R17" s="207"/>
      <c r="S17" s="208"/>
      <c r="T17" s="197" t="s">
        <v>164</v>
      </c>
      <c r="U17" s="198">
        <v>86303</v>
      </c>
      <c r="V17" s="198">
        <v>90758</v>
      </c>
      <c r="W17" s="198">
        <v>105430</v>
      </c>
      <c r="X17" s="198">
        <v>114931</v>
      </c>
      <c r="Y17" s="198">
        <v>109490.505</v>
      </c>
      <c r="Z17" s="198">
        <v>97512.599610000005</v>
      </c>
      <c r="AA17" s="207"/>
      <c r="AB17" s="246"/>
      <c r="AC17" s="257"/>
      <c r="AD17" s="338"/>
      <c r="AE17" s="338"/>
      <c r="AF17" s="338"/>
      <c r="AG17" s="338"/>
    </row>
    <row r="18" spans="1:33" s="259" customFormat="1" ht="8.25" customHeight="1">
      <c r="A18" s="4"/>
      <c r="B18" s="197" t="s">
        <v>165</v>
      </c>
      <c r="C18" s="198">
        <v>4953</v>
      </c>
      <c r="D18" s="198">
        <v>5753</v>
      </c>
      <c r="E18" s="198">
        <v>5047</v>
      </c>
      <c r="F18" s="198">
        <v>4649</v>
      </c>
      <c r="G18" s="198">
        <v>4781</v>
      </c>
      <c r="H18" s="198">
        <v>4205</v>
      </c>
      <c r="I18" s="207"/>
      <c r="J18" s="208"/>
      <c r="K18" s="197" t="s">
        <v>165</v>
      </c>
      <c r="L18" s="198">
        <v>3772</v>
      </c>
      <c r="M18" s="198">
        <v>3438.6590000000001</v>
      </c>
      <c r="N18" s="198">
        <v>3808</v>
      </c>
      <c r="O18" s="198">
        <v>5481</v>
      </c>
      <c r="P18" s="198">
        <v>5145</v>
      </c>
      <c r="Q18" s="198">
        <v>4906</v>
      </c>
      <c r="R18" s="207"/>
      <c r="S18" s="208"/>
      <c r="T18" s="197" t="s">
        <v>165</v>
      </c>
      <c r="U18" s="198">
        <v>5251</v>
      </c>
      <c r="V18" s="198">
        <v>5318</v>
      </c>
      <c r="W18" s="198">
        <v>5039</v>
      </c>
      <c r="X18" s="198">
        <v>5322</v>
      </c>
      <c r="Y18" s="198">
        <v>4310.0460000000003</v>
      </c>
      <c r="Z18" s="198">
        <v>4382.094869999999</v>
      </c>
      <c r="AA18" s="207"/>
      <c r="AB18" s="246"/>
      <c r="AC18" s="257"/>
      <c r="AD18" s="338"/>
      <c r="AE18" s="338"/>
      <c r="AF18" s="338"/>
      <c r="AG18" s="338"/>
    </row>
    <row r="19" spans="1:33" s="259" customFormat="1" ht="8.25" customHeight="1">
      <c r="A19" s="4"/>
      <c r="B19" s="197" t="s">
        <v>166</v>
      </c>
      <c r="C19" s="198">
        <v>6009</v>
      </c>
      <c r="D19" s="198">
        <v>6011</v>
      </c>
      <c r="E19" s="198">
        <v>7138</v>
      </c>
      <c r="F19" s="198">
        <v>7883</v>
      </c>
      <c r="G19" s="198">
        <v>6811</v>
      </c>
      <c r="H19" s="198">
        <v>7204</v>
      </c>
      <c r="I19" s="207"/>
      <c r="J19" s="208"/>
      <c r="K19" s="197" t="s">
        <v>166</v>
      </c>
      <c r="L19" s="198">
        <v>7903</v>
      </c>
      <c r="M19" s="198">
        <v>7095.5630000000001</v>
      </c>
      <c r="N19" s="198">
        <v>7556</v>
      </c>
      <c r="O19" s="198">
        <v>6704</v>
      </c>
      <c r="P19" s="198">
        <v>6678</v>
      </c>
      <c r="Q19" s="198">
        <v>6573</v>
      </c>
      <c r="R19" s="207"/>
      <c r="S19" s="208"/>
      <c r="T19" s="197" t="s">
        <v>166</v>
      </c>
      <c r="U19" s="198">
        <v>5704</v>
      </c>
      <c r="V19" s="198">
        <v>5226</v>
      </c>
      <c r="W19" s="198">
        <v>5712</v>
      </c>
      <c r="X19" s="198">
        <v>7427</v>
      </c>
      <c r="Y19" s="198">
        <v>6874.8760000000002</v>
      </c>
      <c r="Z19" s="198">
        <v>7286.4110000000001</v>
      </c>
      <c r="AA19" s="207"/>
      <c r="AB19" s="246"/>
      <c r="AC19" s="257"/>
      <c r="AD19" s="338"/>
      <c r="AE19" s="338"/>
      <c r="AF19" s="338"/>
      <c r="AG19" s="338"/>
    </row>
    <row r="20" spans="1:33" s="259" customFormat="1" ht="8.25" customHeight="1">
      <c r="A20" s="4"/>
      <c r="B20" s="197" t="s">
        <v>167</v>
      </c>
      <c r="C20" s="198">
        <v>30686</v>
      </c>
      <c r="D20" s="198">
        <v>16724</v>
      </c>
      <c r="E20" s="198">
        <v>24286</v>
      </c>
      <c r="F20" s="198">
        <v>17697</v>
      </c>
      <c r="G20" s="198">
        <v>19159</v>
      </c>
      <c r="H20" s="198">
        <v>14849</v>
      </c>
      <c r="I20" s="207"/>
      <c r="J20" s="208"/>
      <c r="K20" s="197" t="s">
        <v>167</v>
      </c>
      <c r="L20" s="198">
        <v>7708</v>
      </c>
      <c r="M20" s="198">
        <v>9641.5480000000007</v>
      </c>
      <c r="N20" s="198">
        <v>20739</v>
      </c>
      <c r="O20" s="198">
        <v>31905</v>
      </c>
      <c r="P20" s="198">
        <v>42262</v>
      </c>
      <c r="Q20" s="198">
        <v>23626</v>
      </c>
      <c r="R20" s="207"/>
      <c r="S20" s="208"/>
      <c r="T20" s="197" t="s">
        <v>167</v>
      </c>
      <c r="U20" s="198">
        <v>33247</v>
      </c>
      <c r="V20" s="198">
        <v>28445</v>
      </c>
      <c r="W20" s="198">
        <v>14417</v>
      </c>
      <c r="X20" s="198">
        <v>8998</v>
      </c>
      <c r="Y20" s="198">
        <v>14152.870999999999</v>
      </c>
      <c r="Z20" s="198">
        <v>21190.41</v>
      </c>
      <c r="AA20" s="207"/>
      <c r="AB20" s="246"/>
      <c r="AC20" s="257"/>
      <c r="AD20" s="338"/>
      <c r="AE20" s="338"/>
      <c r="AF20" s="338"/>
      <c r="AG20" s="338"/>
    </row>
    <row r="21" spans="1:33" s="259" customFormat="1" ht="8.25" customHeight="1">
      <c r="A21" s="4"/>
      <c r="B21" s="197" t="s">
        <v>168</v>
      </c>
      <c r="C21" s="198">
        <v>7858</v>
      </c>
      <c r="D21" s="198">
        <v>1707</v>
      </c>
      <c r="E21" s="198">
        <v>2911</v>
      </c>
      <c r="F21" s="198">
        <v>2612</v>
      </c>
      <c r="G21" s="198">
        <v>4089</v>
      </c>
      <c r="H21" s="198">
        <v>2148</v>
      </c>
      <c r="I21" s="207"/>
      <c r="J21" s="208"/>
      <c r="K21" s="197" t="s">
        <v>168</v>
      </c>
      <c r="L21" s="198">
        <v>1650</v>
      </c>
      <c r="M21" s="198">
        <v>1646.3610000000001</v>
      </c>
      <c r="N21" s="198">
        <v>1646</v>
      </c>
      <c r="O21" s="198">
        <v>1642</v>
      </c>
      <c r="P21" s="198">
        <v>1410</v>
      </c>
      <c r="Q21" s="198">
        <v>4262</v>
      </c>
      <c r="R21" s="207"/>
      <c r="S21" s="208"/>
      <c r="T21" s="197" t="s">
        <v>168</v>
      </c>
      <c r="U21" s="198">
        <v>19227</v>
      </c>
      <c r="V21" s="198">
        <v>8450</v>
      </c>
      <c r="W21" s="198">
        <v>9163</v>
      </c>
      <c r="X21" s="198">
        <v>4341</v>
      </c>
      <c r="Y21" s="198">
        <v>9297.9940000000006</v>
      </c>
      <c r="Z21" s="198">
        <v>5867.072900000001</v>
      </c>
      <c r="AA21" s="207"/>
      <c r="AB21" s="246"/>
      <c r="AC21" s="257"/>
      <c r="AD21" s="338"/>
      <c r="AE21" s="338"/>
      <c r="AF21" s="338"/>
      <c r="AG21" s="338"/>
    </row>
    <row r="22" spans="1:33" s="259" customFormat="1" ht="8.25" customHeight="1">
      <c r="A22" s="4"/>
      <c r="B22" s="197" t="s">
        <v>4</v>
      </c>
      <c r="C22" s="198">
        <v>67482</v>
      </c>
      <c r="D22" s="198">
        <v>61235</v>
      </c>
      <c r="E22" s="198">
        <v>70144</v>
      </c>
      <c r="F22" s="198">
        <v>71609</v>
      </c>
      <c r="G22" s="198">
        <v>78234</v>
      </c>
      <c r="H22" s="198">
        <v>79974</v>
      </c>
      <c r="I22" s="207"/>
      <c r="J22" s="208"/>
      <c r="K22" s="197" t="s">
        <v>4</v>
      </c>
      <c r="L22" s="198">
        <v>90287</v>
      </c>
      <c r="M22" s="198">
        <v>86772.497000000003</v>
      </c>
      <c r="N22" s="198">
        <v>109685</v>
      </c>
      <c r="O22" s="198">
        <v>113214</v>
      </c>
      <c r="P22" s="198">
        <v>142480</v>
      </c>
      <c r="Q22" s="198">
        <v>160100</v>
      </c>
      <c r="R22" s="207"/>
      <c r="S22" s="208"/>
      <c r="T22" s="197" t="s">
        <v>4</v>
      </c>
      <c r="U22" s="198">
        <v>166318</v>
      </c>
      <c r="V22" s="198">
        <v>179952</v>
      </c>
      <c r="W22" s="198">
        <v>180953</v>
      </c>
      <c r="X22" s="198">
        <v>149677</v>
      </c>
      <c r="Y22" s="198">
        <v>165636.24900000001</v>
      </c>
      <c r="Z22" s="198">
        <v>146605.31048000004</v>
      </c>
      <c r="AA22" s="207"/>
      <c r="AB22" s="246"/>
      <c r="AC22" s="257"/>
      <c r="AD22" s="338"/>
      <c r="AE22" s="338"/>
      <c r="AF22" s="338"/>
      <c r="AG22" s="338"/>
    </row>
    <row r="23" spans="1:33" s="259" customFormat="1" ht="8.25" customHeight="1">
      <c r="A23" s="4"/>
      <c r="B23" s="197" t="s">
        <v>169</v>
      </c>
      <c r="C23" s="198">
        <v>2498</v>
      </c>
      <c r="D23" s="198">
        <v>1832</v>
      </c>
      <c r="E23" s="198">
        <v>1842</v>
      </c>
      <c r="F23" s="198">
        <v>1258</v>
      </c>
      <c r="G23" s="198">
        <v>2156</v>
      </c>
      <c r="H23" s="198">
        <v>2110</v>
      </c>
      <c r="I23" s="207"/>
      <c r="J23" s="208"/>
      <c r="K23" s="197" t="s">
        <v>169</v>
      </c>
      <c r="L23" s="198">
        <v>2068</v>
      </c>
      <c r="M23" s="198">
        <v>1756.223</v>
      </c>
      <c r="N23" s="198">
        <v>1993</v>
      </c>
      <c r="O23" s="198">
        <v>2426</v>
      </c>
      <c r="P23" s="198">
        <v>2654</v>
      </c>
      <c r="Q23" s="198">
        <v>2634</v>
      </c>
      <c r="R23" s="207"/>
      <c r="S23" s="208"/>
      <c r="T23" s="197" t="s">
        <v>169</v>
      </c>
      <c r="U23" s="198">
        <v>2768</v>
      </c>
      <c r="V23" s="198">
        <v>1883</v>
      </c>
      <c r="W23" s="198">
        <v>2519</v>
      </c>
      <c r="X23" s="198">
        <v>2447</v>
      </c>
      <c r="Y23" s="198">
        <v>2614.6210000000001</v>
      </c>
      <c r="Z23" s="198">
        <v>4404.0637100000004</v>
      </c>
      <c r="AA23" s="207"/>
      <c r="AB23" s="246"/>
      <c r="AC23" s="257"/>
      <c r="AD23" s="338"/>
      <c r="AE23" s="338"/>
      <c r="AF23" s="338"/>
      <c r="AG23" s="338"/>
    </row>
    <row r="24" spans="1:33" s="259" customFormat="1" ht="8.25" customHeight="1">
      <c r="A24" s="4"/>
      <c r="B24" s="197" t="s">
        <v>170</v>
      </c>
      <c r="C24" s="198">
        <v>27392</v>
      </c>
      <c r="D24" s="198">
        <v>33020</v>
      </c>
      <c r="E24" s="198">
        <v>29050</v>
      </c>
      <c r="F24" s="198">
        <v>31191</v>
      </c>
      <c r="G24" s="198">
        <v>29664</v>
      </c>
      <c r="H24" s="198">
        <v>31674</v>
      </c>
      <c r="I24" s="207"/>
      <c r="J24" s="208"/>
      <c r="K24" s="197" t="s">
        <v>170</v>
      </c>
      <c r="L24" s="198">
        <v>30104</v>
      </c>
      <c r="M24" s="198">
        <v>27939.897000000004</v>
      </c>
      <c r="N24" s="198">
        <v>27841</v>
      </c>
      <c r="O24" s="198">
        <v>27721</v>
      </c>
      <c r="P24" s="198">
        <v>26382</v>
      </c>
      <c r="Q24" s="198">
        <v>26456</v>
      </c>
      <c r="R24" s="207"/>
      <c r="S24" s="208"/>
      <c r="T24" s="197" t="s">
        <v>170</v>
      </c>
      <c r="U24" s="198">
        <v>25799</v>
      </c>
      <c r="V24" s="198">
        <v>27844</v>
      </c>
      <c r="W24" s="198">
        <v>26473</v>
      </c>
      <c r="X24" s="198">
        <v>29912</v>
      </c>
      <c r="Y24" s="198">
        <v>23185.814999999999</v>
      </c>
      <c r="Z24" s="198">
        <v>26177.187809999996</v>
      </c>
      <c r="AA24" s="207"/>
      <c r="AB24" s="246"/>
      <c r="AC24" s="257"/>
      <c r="AD24" s="338"/>
      <c r="AE24" s="338"/>
      <c r="AF24" s="338"/>
      <c r="AG24" s="338"/>
    </row>
    <row r="25" spans="1:33" s="259" customFormat="1" ht="8.25" customHeight="1">
      <c r="A25" s="4"/>
      <c r="B25" s="197" t="s">
        <v>171</v>
      </c>
      <c r="C25" s="198">
        <v>10257</v>
      </c>
      <c r="D25" s="198">
        <v>10213</v>
      </c>
      <c r="E25" s="198">
        <v>6603</v>
      </c>
      <c r="F25" s="198">
        <v>6432</v>
      </c>
      <c r="G25" s="198">
        <v>5541</v>
      </c>
      <c r="H25" s="198">
        <v>5695</v>
      </c>
      <c r="I25" s="207"/>
      <c r="J25" s="208"/>
      <c r="K25" s="197" t="s">
        <v>171</v>
      </c>
      <c r="L25" s="198">
        <v>5538</v>
      </c>
      <c r="M25" s="198">
        <v>5063.7889999999989</v>
      </c>
      <c r="N25" s="198">
        <v>5805</v>
      </c>
      <c r="O25" s="198">
        <v>6334</v>
      </c>
      <c r="P25" s="198">
        <v>5783</v>
      </c>
      <c r="Q25" s="198">
        <v>4167</v>
      </c>
      <c r="R25" s="207"/>
      <c r="S25" s="208"/>
      <c r="T25" s="197" t="s">
        <v>171</v>
      </c>
      <c r="U25" s="198">
        <v>4642</v>
      </c>
      <c r="V25" s="198">
        <v>3860</v>
      </c>
      <c r="W25" s="198">
        <v>5308</v>
      </c>
      <c r="X25" s="198">
        <v>7613</v>
      </c>
      <c r="Y25" s="198">
        <v>4127.701</v>
      </c>
      <c r="Z25" s="198">
        <v>4507.8477000000003</v>
      </c>
      <c r="AA25" s="207"/>
      <c r="AB25" s="246"/>
      <c r="AC25" s="257"/>
      <c r="AD25" s="338"/>
      <c r="AE25" s="338"/>
      <c r="AF25" s="338"/>
      <c r="AG25" s="338"/>
    </row>
    <row r="26" spans="1:33" s="259" customFormat="1" ht="8.25" customHeight="1">
      <c r="A26" s="4"/>
      <c r="B26" s="197" t="s">
        <v>172</v>
      </c>
      <c r="C26" s="198">
        <v>3492</v>
      </c>
      <c r="D26" s="198">
        <v>4854</v>
      </c>
      <c r="E26" s="198">
        <v>5582</v>
      </c>
      <c r="F26" s="198">
        <v>6496</v>
      </c>
      <c r="G26" s="198">
        <v>7200</v>
      </c>
      <c r="H26" s="198">
        <v>4630</v>
      </c>
      <c r="I26" s="207"/>
      <c r="J26" s="208"/>
      <c r="K26" s="197" t="s">
        <v>172</v>
      </c>
      <c r="L26" s="198">
        <v>6616</v>
      </c>
      <c r="M26" s="198">
        <v>7375.487000000001</v>
      </c>
      <c r="N26" s="198">
        <v>7553</v>
      </c>
      <c r="O26" s="198">
        <v>5095</v>
      </c>
      <c r="P26" s="198">
        <v>5071</v>
      </c>
      <c r="Q26" s="198">
        <v>4341</v>
      </c>
      <c r="R26" s="207"/>
      <c r="S26" s="208"/>
      <c r="T26" s="197" t="s">
        <v>172</v>
      </c>
      <c r="U26" s="198">
        <v>7617</v>
      </c>
      <c r="V26" s="198">
        <v>7578</v>
      </c>
      <c r="W26" s="198">
        <v>9287</v>
      </c>
      <c r="X26" s="198">
        <v>10088</v>
      </c>
      <c r="Y26" s="198">
        <v>7490.8130000000001</v>
      </c>
      <c r="Z26" s="198">
        <v>8743.6111500000006</v>
      </c>
      <c r="AA26" s="207"/>
      <c r="AB26" s="246"/>
      <c r="AC26" s="257"/>
      <c r="AD26" s="338"/>
      <c r="AE26" s="338"/>
      <c r="AF26" s="338"/>
      <c r="AG26" s="338"/>
    </row>
    <row r="27" spans="1:33" s="259" customFormat="1" ht="8.25" customHeight="1">
      <c r="A27" s="4"/>
      <c r="B27" s="197" t="s">
        <v>173</v>
      </c>
      <c r="C27" s="198">
        <v>4874</v>
      </c>
      <c r="D27" s="198">
        <v>5105</v>
      </c>
      <c r="E27" s="198">
        <v>4099</v>
      </c>
      <c r="F27" s="198">
        <v>1644</v>
      </c>
      <c r="G27" s="198">
        <v>1509</v>
      </c>
      <c r="H27" s="198">
        <v>1269</v>
      </c>
      <c r="I27" s="207"/>
      <c r="J27" s="208"/>
      <c r="K27" s="197" t="s">
        <v>173</v>
      </c>
      <c r="L27" s="198">
        <v>1247</v>
      </c>
      <c r="M27" s="198">
        <v>2361.44</v>
      </c>
      <c r="N27" s="198">
        <v>1820</v>
      </c>
      <c r="O27" s="198">
        <v>1817</v>
      </c>
      <c r="P27" s="198">
        <v>1792</v>
      </c>
      <c r="Q27" s="198">
        <v>2810</v>
      </c>
      <c r="R27" s="207"/>
      <c r="S27" s="208"/>
      <c r="T27" s="197" t="s">
        <v>173</v>
      </c>
      <c r="U27" s="198">
        <v>2456</v>
      </c>
      <c r="V27" s="198">
        <v>2534</v>
      </c>
      <c r="W27" s="198">
        <v>2383</v>
      </c>
      <c r="X27" s="198">
        <v>3197</v>
      </c>
      <c r="Y27" s="198">
        <v>3007.9189999999999</v>
      </c>
      <c r="Z27" s="198">
        <v>2224.4810000000002</v>
      </c>
      <c r="AA27" s="207"/>
      <c r="AB27" s="246"/>
      <c r="AC27" s="257"/>
      <c r="AD27" s="338"/>
      <c r="AE27" s="338"/>
      <c r="AF27" s="338"/>
      <c r="AG27" s="338"/>
    </row>
    <row r="28" spans="1:33" s="259" customFormat="1" ht="8.25" customHeight="1">
      <c r="A28" s="4"/>
      <c r="B28" s="197" t="s">
        <v>174</v>
      </c>
      <c r="C28" s="198">
        <v>2746</v>
      </c>
      <c r="D28" s="198">
        <v>2959</v>
      </c>
      <c r="E28" s="198">
        <v>1996</v>
      </c>
      <c r="F28" s="198">
        <v>1063</v>
      </c>
      <c r="G28" s="198">
        <v>1972</v>
      </c>
      <c r="H28" s="198">
        <v>2748</v>
      </c>
      <c r="I28" s="207"/>
      <c r="J28" s="208"/>
      <c r="K28" s="197" t="s">
        <v>174</v>
      </c>
      <c r="L28" s="198">
        <v>2252</v>
      </c>
      <c r="M28" s="198">
        <v>2064.7040000000002</v>
      </c>
      <c r="N28" s="198">
        <v>1829</v>
      </c>
      <c r="O28" s="198">
        <v>1916</v>
      </c>
      <c r="P28" s="198">
        <v>1903</v>
      </c>
      <c r="Q28" s="198">
        <v>1606</v>
      </c>
      <c r="R28" s="207"/>
      <c r="S28" s="208"/>
      <c r="T28" s="197" t="s">
        <v>174</v>
      </c>
      <c r="U28" s="198">
        <v>1774</v>
      </c>
      <c r="V28" s="198">
        <v>2036</v>
      </c>
      <c r="W28" s="198">
        <v>2676</v>
      </c>
      <c r="X28" s="198">
        <v>3370</v>
      </c>
      <c r="Y28" s="198">
        <v>2940.5909999999999</v>
      </c>
      <c r="Z28" s="198">
        <v>3186.2992800000002</v>
      </c>
      <c r="AA28" s="207"/>
      <c r="AB28" s="246"/>
      <c r="AC28" s="257"/>
      <c r="AD28" s="338"/>
      <c r="AE28" s="338"/>
      <c r="AF28" s="338"/>
      <c r="AG28" s="338"/>
    </row>
    <row r="29" spans="1:33" s="259" customFormat="1" ht="8.25" customHeight="1">
      <c r="A29" s="4"/>
      <c r="B29" s="197" t="s">
        <v>175</v>
      </c>
      <c r="C29" s="198">
        <v>8193</v>
      </c>
      <c r="D29" s="198">
        <v>9109</v>
      </c>
      <c r="E29" s="198">
        <v>7100</v>
      </c>
      <c r="F29" s="198">
        <v>6544</v>
      </c>
      <c r="G29" s="198">
        <v>6191</v>
      </c>
      <c r="H29" s="198">
        <v>5886</v>
      </c>
      <c r="I29" s="207"/>
      <c r="J29" s="208"/>
      <c r="K29" s="197" t="s">
        <v>175</v>
      </c>
      <c r="L29" s="198">
        <v>5858</v>
      </c>
      <c r="M29" s="198">
        <v>6074.0409999999993</v>
      </c>
      <c r="N29" s="198">
        <v>6744</v>
      </c>
      <c r="O29" s="198">
        <v>7200</v>
      </c>
      <c r="P29" s="198">
        <v>7236</v>
      </c>
      <c r="Q29" s="198">
        <v>6870</v>
      </c>
      <c r="R29" s="207"/>
      <c r="S29" s="208"/>
      <c r="T29" s="197" t="s">
        <v>175</v>
      </c>
      <c r="U29" s="198">
        <v>7373</v>
      </c>
      <c r="V29" s="198">
        <v>5975</v>
      </c>
      <c r="W29" s="198">
        <v>6542</v>
      </c>
      <c r="X29" s="198">
        <v>7977</v>
      </c>
      <c r="Y29" s="198">
        <v>6067.0540000000001</v>
      </c>
      <c r="Z29" s="198">
        <v>6342.9363000000003</v>
      </c>
      <c r="AA29" s="207"/>
      <c r="AB29" s="246"/>
      <c r="AC29" s="257"/>
      <c r="AD29" s="338"/>
      <c r="AE29" s="338"/>
      <c r="AF29" s="338"/>
      <c r="AG29" s="338"/>
    </row>
    <row r="30" spans="1:33" s="259" customFormat="1" ht="8.25" customHeight="1">
      <c r="A30" s="4"/>
      <c r="B30" s="197" t="s">
        <v>176</v>
      </c>
      <c r="C30" s="198">
        <v>20830</v>
      </c>
      <c r="D30" s="198">
        <v>27129</v>
      </c>
      <c r="E30" s="198">
        <v>24431</v>
      </c>
      <c r="F30" s="198">
        <v>19387</v>
      </c>
      <c r="G30" s="198">
        <v>19119</v>
      </c>
      <c r="H30" s="198">
        <v>20515</v>
      </c>
      <c r="I30" s="207"/>
      <c r="J30" s="208"/>
      <c r="K30" s="197" t="s">
        <v>176</v>
      </c>
      <c r="L30" s="198">
        <v>18485</v>
      </c>
      <c r="M30" s="198">
        <v>15915.495999999999</v>
      </c>
      <c r="N30" s="198">
        <v>16821</v>
      </c>
      <c r="O30" s="198">
        <v>19245</v>
      </c>
      <c r="P30" s="198">
        <v>20373</v>
      </c>
      <c r="Q30" s="198">
        <v>24101</v>
      </c>
      <c r="R30" s="207"/>
      <c r="S30" s="208"/>
      <c r="T30" s="197" t="s">
        <v>176</v>
      </c>
      <c r="U30" s="198">
        <v>26109</v>
      </c>
      <c r="V30" s="198">
        <v>28032</v>
      </c>
      <c r="W30" s="198">
        <v>20577</v>
      </c>
      <c r="X30" s="198">
        <v>22317</v>
      </c>
      <c r="Y30" s="198">
        <v>20095.578000000001</v>
      </c>
      <c r="Z30" s="198">
        <v>21359.049039999998</v>
      </c>
      <c r="AA30" s="207"/>
      <c r="AB30" s="246"/>
      <c r="AC30" s="257"/>
      <c r="AD30" s="338"/>
      <c r="AE30" s="338"/>
      <c r="AF30" s="338"/>
      <c r="AG30" s="338"/>
    </row>
    <row r="31" spans="1:33" s="259" customFormat="1" ht="8.25" customHeight="1">
      <c r="A31" s="4"/>
      <c r="B31" s="197" t="s">
        <v>177</v>
      </c>
      <c r="C31" s="198">
        <v>4216</v>
      </c>
      <c r="D31" s="198">
        <v>4439</v>
      </c>
      <c r="E31" s="198">
        <v>10642</v>
      </c>
      <c r="F31" s="198">
        <v>10879</v>
      </c>
      <c r="G31" s="198">
        <v>8267</v>
      </c>
      <c r="H31" s="198">
        <v>8220</v>
      </c>
      <c r="I31" s="207"/>
      <c r="J31" s="208"/>
      <c r="K31" s="197" t="s">
        <v>177</v>
      </c>
      <c r="L31" s="198">
        <v>8838</v>
      </c>
      <c r="M31" s="198">
        <v>9019.719000000001</v>
      </c>
      <c r="N31" s="198">
        <v>11831</v>
      </c>
      <c r="O31" s="198">
        <v>11687</v>
      </c>
      <c r="P31" s="198">
        <v>11464</v>
      </c>
      <c r="Q31" s="198">
        <v>11324</v>
      </c>
      <c r="R31" s="207"/>
      <c r="S31" s="208"/>
      <c r="T31" s="197" t="s">
        <v>177</v>
      </c>
      <c r="U31" s="198">
        <v>11581</v>
      </c>
      <c r="V31" s="198">
        <v>11585</v>
      </c>
      <c r="W31" s="198">
        <v>15681</v>
      </c>
      <c r="X31" s="198">
        <v>18683</v>
      </c>
      <c r="Y31" s="198">
        <v>14277.949000000001</v>
      </c>
      <c r="Z31" s="198">
        <v>15363.61001</v>
      </c>
      <c r="AA31" s="207"/>
      <c r="AB31" s="246"/>
      <c r="AC31" s="257"/>
      <c r="AD31" s="338"/>
      <c r="AE31" s="338"/>
      <c r="AF31" s="338"/>
      <c r="AG31" s="338"/>
    </row>
    <row r="32" spans="1:33" s="259" customFormat="1" ht="8.25" customHeight="1">
      <c r="A32" s="4"/>
      <c r="B32" s="197" t="s">
        <v>178</v>
      </c>
      <c r="C32" s="198">
        <v>2114</v>
      </c>
      <c r="D32" s="198">
        <v>2374</v>
      </c>
      <c r="E32" s="198">
        <v>2391</v>
      </c>
      <c r="F32" s="198">
        <v>2026</v>
      </c>
      <c r="G32" s="198">
        <v>1838</v>
      </c>
      <c r="H32" s="198">
        <v>2655</v>
      </c>
      <c r="I32" s="207"/>
      <c r="J32" s="208"/>
      <c r="K32" s="197" t="s">
        <v>178</v>
      </c>
      <c r="L32" s="198">
        <v>2356</v>
      </c>
      <c r="M32" s="198">
        <v>2797.6419999999998</v>
      </c>
      <c r="N32" s="198">
        <v>2814</v>
      </c>
      <c r="O32" s="198">
        <v>2407</v>
      </c>
      <c r="P32" s="198">
        <v>2366</v>
      </c>
      <c r="Q32" s="198">
        <v>2307</v>
      </c>
      <c r="R32" s="207"/>
      <c r="S32" s="208"/>
      <c r="T32" s="197" t="s">
        <v>178</v>
      </c>
      <c r="U32" s="198">
        <v>2117</v>
      </c>
      <c r="V32" s="198">
        <v>2482</v>
      </c>
      <c r="W32" s="198">
        <v>2237</v>
      </c>
      <c r="X32" s="198">
        <v>3055</v>
      </c>
      <c r="Y32" s="198">
        <v>3134.3180000000002</v>
      </c>
      <c r="Z32" s="198">
        <v>2959.4177500000001</v>
      </c>
      <c r="AA32" s="207"/>
      <c r="AB32" s="246"/>
      <c r="AC32" s="257"/>
      <c r="AD32" s="338"/>
      <c r="AE32" s="338"/>
      <c r="AF32" s="338"/>
      <c r="AG32" s="338"/>
    </row>
    <row r="33" spans="1:33" s="259" customFormat="1" ht="8.25" customHeight="1">
      <c r="A33" s="4"/>
      <c r="B33" s="197" t="s">
        <v>179</v>
      </c>
      <c r="C33" s="198">
        <v>4343</v>
      </c>
      <c r="D33" s="198">
        <v>4504</v>
      </c>
      <c r="E33" s="198">
        <v>3590</v>
      </c>
      <c r="F33" s="198">
        <v>3305</v>
      </c>
      <c r="G33" s="198">
        <v>4193</v>
      </c>
      <c r="H33" s="198">
        <v>3507</v>
      </c>
      <c r="I33" s="207"/>
      <c r="J33" s="208"/>
      <c r="K33" s="197" t="s">
        <v>179</v>
      </c>
      <c r="L33" s="198">
        <v>3179</v>
      </c>
      <c r="M33" s="198">
        <v>3079.942</v>
      </c>
      <c r="N33" s="198">
        <v>3294</v>
      </c>
      <c r="O33" s="198">
        <v>4033</v>
      </c>
      <c r="P33" s="198">
        <v>3676</v>
      </c>
      <c r="Q33" s="198">
        <v>3316</v>
      </c>
      <c r="R33" s="207"/>
      <c r="S33" s="208"/>
      <c r="T33" s="197" t="s">
        <v>179</v>
      </c>
      <c r="U33" s="198">
        <v>3227</v>
      </c>
      <c r="V33" s="198">
        <v>3047</v>
      </c>
      <c r="W33" s="198">
        <v>2212</v>
      </c>
      <c r="X33" s="198">
        <v>2802</v>
      </c>
      <c r="Y33" s="198">
        <v>2944.89</v>
      </c>
      <c r="Z33" s="198">
        <v>2484.9918400000001</v>
      </c>
      <c r="AA33" s="207"/>
      <c r="AB33" s="246"/>
      <c r="AC33" s="257"/>
      <c r="AD33" s="338"/>
      <c r="AE33" s="338"/>
      <c r="AF33" s="338"/>
      <c r="AG33" s="338"/>
    </row>
    <row r="34" spans="1:33" s="259" customFormat="1" ht="8.25" customHeight="1">
      <c r="A34" s="4"/>
      <c r="B34" s="197" t="s">
        <v>180</v>
      </c>
      <c r="C34" s="198">
        <v>6837</v>
      </c>
      <c r="D34" s="198">
        <v>6272</v>
      </c>
      <c r="E34" s="198">
        <v>8212</v>
      </c>
      <c r="F34" s="198">
        <v>6631</v>
      </c>
      <c r="G34" s="198">
        <v>7227</v>
      </c>
      <c r="H34" s="198">
        <v>7895</v>
      </c>
      <c r="I34" s="207"/>
      <c r="J34" s="208"/>
      <c r="K34" s="197" t="s">
        <v>180</v>
      </c>
      <c r="L34" s="198">
        <v>7599</v>
      </c>
      <c r="M34" s="198">
        <v>6061.6209999999992</v>
      </c>
      <c r="N34" s="198">
        <v>4547</v>
      </c>
      <c r="O34" s="198">
        <v>4089</v>
      </c>
      <c r="P34" s="198">
        <v>3285</v>
      </c>
      <c r="Q34" s="198">
        <v>3237</v>
      </c>
      <c r="R34" s="207"/>
      <c r="S34" s="208"/>
      <c r="T34" s="197" t="s">
        <v>180</v>
      </c>
      <c r="U34" s="198">
        <v>4180</v>
      </c>
      <c r="V34" s="198">
        <v>3586</v>
      </c>
      <c r="W34" s="198">
        <v>3292</v>
      </c>
      <c r="X34" s="198">
        <v>4789</v>
      </c>
      <c r="Y34" s="198">
        <v>3983.5070000000001</v>
      </c>
      <c r="Z34" s="198">
        <v>3175.3245000000002</v>
      </c>
      <c r="AA34" s="207"/>
      <c r="AB34" s="246"/>
      <c r="AC34" s="257"/>
      <c r="AD34" s="338"/>
      <c r="AE34" s="338"/>
      <c r="AF34" s="338"/>
      <c r="AG34" s="338"/>
    </row>
    <row r="35" spans="1:33" s="259" customFormat="1" ht="8.25" customHeight="1">
      <c r="A35" s="4"/>
      <c r="B35" s="197" t="s">
        <v>181</v>
      </c>
      <c r="C35" s="198">
        <v>12002</v>
      </c>
      <c r="D35" s="198">
        <v>12031</v>
      </c>
      <c r="E35" s="198">
        <v>10690</v>
      </c>
      <c r="F35" s="198">
        <v>8886</v>
      </c>
      <c r="G35" s="198">
        <v>9764</v>
      </c>
      <c r="H35" s="198">
        <v>9932</v>
      </c>
      <c r="I35" s="207"/>
      <c r="J35" s="208"/>
      <c r="K35" s="197" t="s">
        <v>181</v>
      </c>
      <c r="L35" s="198">
        <v>7963</v>
      </c>
      <c r="M35" s="198">
        <v>8386.0289999999986</v>
      </c>
      <c r="N35" s="198">
        <v>9124</v>
      </c>
      <c r="O35" s="198">
        <v>9480</v>
      </c>
      <c r="P35" s="198">
        <v>9342</v>
      </c>
      <c r="Q35" s="198">
        <v>8166</v>
      </c>
      <c r="R35" s="207"/>
      <c r="S35" s="208"/>
      <c r="T35" s="197" t="s">
        <v>181</v>
      </c>
      <c r="U35" s="198">
        <v>7867</v>
      </c>
      <c r="V35" s="198">
        <v>7809</v>
      </c>
      <c r="W35" s="198">
        <v>8931</v>
      </c>
      <c r="X35" s="198">
        <v>9054</v>
      </c>
      <c r="Y35" s="198">
        <v>7257.9189999999999</v>
      </c>
      <c r="Z35" s="198">
        <v>9280.7121099999986</v>
      </c>
      <c r="AA35" s="207"/>
      <c r="AB35" s="246"/>
      <c r="AC35" s="257"/>
      <c r="AD35" s="338"/>
      <c r="AE35" s="338"/>
      <c r="AF35" s="338"/>
      <c r="AG35" s="338"/>
    </row>
    <row r="36" spans="1:33" s="259" customFormat="1" ht="8.25" customHeight="1">
      <c r="A36" s="4"/>
      <c r="B36" s="197" t="s">
        <v>182</v>
      </c>
      <c r="C36" s="198">
        <v>2905</v>
      </c>
      <c r="D36" s="198">
        <v>6031</v>
      </c>
      <c r="E36" s="198">
        <v>8473</v>
      </c>
      <c r="F36" s="198">
        <v>22990</v>
      </c>
      <c r="G36" s="198">
        <v>31715</v>
      </c>
      <c r="H36" s="198">
        <v>19324</v>
      </c>
      <c r="I36" s="207"/>
      <c r="J36" s="208"/>
      <c r="K36" s="197" t="s">
        <v>182</v>
      </c>
      <c r="L36" s="198">
        <v>3813</v>
      </c>
      <c r="M36" s="198">
        <v>10433.675000000001</v>
      </c>
      <c r="N36" s="198">
        <v>11412</v>
      </c>
      <c r="O36" s="198">
        <v>13453</v>
      </c>
      <c r="P36" s="198">
        <v>14186</v>
      </c>
      <c r="Q36" s="198">
        <v>9011</v>
      </c>
      <c r="R36" s="207"/>
      <c r="S36" s="208"/>
      <c r="T36" s="197" t="s">
        <v>182</v>
      </c>
      <c r="U36" s="198">
        <v>5894</v>
      </c>
      <c r="V36" s="198">
        <v>1449</v>
      </c>
      <c r="W36" s="198">
        <v>226</v>
      </c>
      <c r="X36" s="198">
        <v>6239</v>
      </c>
      <c r="Y36" s="198">
        <v>16663.017</v>
      </c>
      <c r="Z36" s="198">
        <v>16482.782569999999</v>
      </c>
      <c r="AA36" s="207"/>
      <c r="AB36" s="246"/>
      <c r="AC36" s="257"/>
      <c r="AD36" s="338"/>
      <c r="AE36" s="338"/>
      <c r="AF36" s="338"/>
      <c r="AG36" s="338"/>
    </row>
    <row r="37" spans="1:33" s="259" customFormat="1" ht="8.25" customHeight="1">
      <c r="A37" s="4"/>
      <c r="B37" s="197" t="s">
        <v>183</v>
      </c>
      <c r="C37" s="198">
        <v>12181</v>
      </c>
      <c r="D37" s="198">
        <v>9744</v>
      </c>
      <c r="E37" s="198">
        <v>11077</v>
      </c>
      <c r="F37" s="198">
        <v>10939</v>
      </c>
      <c r="G37" s="198">
        <v>12056</v>
      </c>
      <c r="H37" s="198">
        <v>12301</v>
      </c>
      <c r="I37" s="207"/>
      <c r="J37" s="208"/>
      <c r="K37" s="197" t="s">
        <v>183</v>
      </c>
      <c r="L37" s="198">
        <v>9722</v>
      </c>
      <c r="M37" s="198">
        <v>10766.484</v>
      </c>
      <c r="N37" s="198">
        <v>8709</v>
      </c>
      <c r="O37" s="198">
        <v>8456</v>
      </c>
      <c r="P37" s="198">
        <v>10143</v>
      </c>
      <c r="Q37" s="198">
        <v>8857</v>
      </c>
      <c r="R37" s="207"/>
      <c r="S37" s="208"/>
      <c r="T37" s="197" t="s">
        <v>183</v>
      </c>
      <c r="U37" s="198">
        <v>11961</v>
      </c>
      <c r="V37" s="198">
        <v>11364</v>
      </c>
      <c r="W37" s="198">
        <v>11679</v>
      </c>
      <c r="X37" s="198">
        <v>10178</v>
      </c>
      <c r="Y37" s="198">
        <v>8070.107</v>
      </c>
      <c r="Z37" s="198">
        <v>11356.7745</v>
      </c>
      <c r="AA37" s="207"/>
      <c r="AB37" s="246"/>
      <c r="AC37" s="257"/>
      <c r="AD37" s="338"/>
      <c r="AE37" s="338"/>
      <c r="AF37" s="338"/>
      <c r="AG37" s="338"/>
    </row>
    <row r="38" spans="1:33" s="259" customFormat="1" ht="8.25" customHeight="1">
      <c r="A38" s="4"/>
      <c r="B38" s="197" t="s">
        <v>184</v>
      </c>
      <c r="C38" s="198">
        <v>87222</v>
      </c>
      <c r="D38" s="198">
        <v>91191</v>
      </c>
      <c r="E38" s="198">
        <v>89900</v>
      </c>
      <c r="F38" s="198">
        <v>75637</v>
      </c>
      <c r="G38" s="198">
        <v>71719</v>
      </c>
      <c r="H38" s="198">
        <v>74734</v>
      </c>
      <c r="I38" s="207"/>
      <c r="J38" s="208"/>
      <c r="K38" s="197" t="s">
        <v>184</v>
      </c>
      <c r="L38" s="198">
        <v>71496</v>
      </c>
      <c r="M38" s="198">
        <v>63248.457999999999</v>
      </c>
      <c r="N38" s="198">
        <v>64293</v>
      </c>
      <c r="O38" s="198">
        <v>70948</v>
      </c>
      <c r="P38" s="198">
        <v>70767</v>
      </c>
      <c r="Q38" s="198">
        <v>70823</v>
      </c>
      <c r="R38" s="207"/>
      <c r="S38" s="208"/>
      <c r="T38" s="197" t="s">
        <v>184</v>
      </c>
      <c r="U38" s="198">
        <v>80614</v>
      </c>
      <c r="V38" s="198">
        <v>71362</v>
      </c>
      <c r="W38" s="198">
        <v>73777</v>
      </c>
      <c r="X38" s="198">
        <v>77702</v>
      </c>
      <c r="Y38" s="198">
        <v>73166.785000000003</v>
      </c>
      <c r="Z38" s="198">
        <v>74126.299430000057</v>
      </c>
      <c r="AA38" s="207"/>
      <c r="AB38" s="246"/>
      <c r="AC38" s="257"/>
      <c r="AD38" s="338"/>
      <c r="AE38" s="338"/>
      <c r="AF38" s="338"/>
      <c r="AG38" s="338"/>
    </row>
    <row r="39" spans="1:33" s="259" customFormat="1" ht="8.25" customHeight="1">
      <c r="A39" s="4"/>
      <c r="B39" s="197" t="s">
        <v>185</v>
      </c>
      <c r="C39" s="198">
        <v>31821</v>
      </c>
      <c r="D39" s="198">
        <v>38917</v>
      </c>
      <c r="E39" s="198">
        <v>42946</v>
      </c>
      <c r="F39" s="198">
        <v>34661</v>
      </c>
      <c r="G39" s="198">
        <v>41716</v>
      </c>
      <c r="H39" s="198">
        <v>51315</v>
      </c>
      <c r="I39" s="207"/>
      <c r="J39" s="208"/>
      <c r="K39" s="197" t="s">
        <v>185</v>
      </c>
      <c r="L39" s="198">
        <v>52273</v>
      </c>
      <c r="M39" s="198">
        <v>51095.043000000005</v>
      </c>
      <c r="N39" s="198">
        <v>49893</v>
      </c>
      <c r="O39" s="198">
        <v>48139</v>
      </c>
      <c r="P39" s="198">
        <v>45894</v>
      </c>
      <c r="Q39" s="198">
        <v>46590</v>
      </c>
      <c r="R39" s="207"/>
      <c r="S39" s="208"/>
      <c r="T39" s="197" t="s">
        <v>185</v>
      </c>
      <c r="U39" s="198">
        <v>49981</v>
      </c>
      <c r="V39" s="198">
        <v>44306</v>
      </c>
      <c r="W39" s="198">
        <v>41748</v>
      </c>
      <c r="X39" s="198">
        <v>47541</v>
      </c>
      <c r="Y39" s="198">
        <v>44909.777000000002</v>
      </c>
      <c r="Z39" s="198">
        <v>44832.651469999997</v>
      </c>
      <c r="AA39" s="207"/>
      <c r="AB39" s="246"/>
      <c r="AC39" s="257"/>
      <c r="AD39" s="338"/>
      <c r="AE39" s="338"/>
      <c r="AF39" s="338"/>
      <c r="AG39" s="338"/>
    </row>
    <row r="40" spans="1:33" s="259" customFormat="1" ht="8.25" customHeight="1">
      <c r="A40" s="4"/>
      <c r="B40" s="197" t="s">
        <v>186</v>
      </c>
      <c r="C40" s="198">
        <v>3053</v>
      </c>
      <c r="D40" s="198">
        <v>3131</v>
      </c>
      <c r="E40" s="198">
        <v>2578</v>
      </c>
      <c r="F40" s="198">
        <v>2673</v>
      </c>
      <c r="G40" s="198">
        <v>2807</v>
      </c>
      <c r="H40" s="198">
        <v>2482</v>
      </c>
      <c r="I40" s="207"/>
      <c r="J40" s="208"/>
      <c r="K40" s="197" t="s">
        <v>186</v>
      </c>
      <c r="L40" s="198">
        <v>2941</v>
      </c>
      <c r="M40" s="198">
        <v>3089.2520000000004</v>
      </c>
      <c r="N40" s="198">
        <v>4073</v>
      </c>
      <c r="O40" s="198">
        <v>3712</v>
      </c>
      <c r="P40" s="198">
        <v>3534</v>
      </c>
      <c r="Q40" s="198">
        <v>3376</v>
      </c>
      <c r="R40" s="207"/>
      <c r="S40" s="208"/>
      <c r="T40" s="197" t="s">
        <v>186</v>
      </c>
      <c r="U40" s="198">
        <v>4299</v>
      </c>
      <c r="V40" s="198">
        <v>3911</v>
      </c>
      <c r="W40" s="198">
        <v>4678</v>
      </c>
      <c r="X40" s="198">
        <v>5646</v>
      </c>
      <c r="Y40" s="198">
        <v>4085.0059999999999</v>
      </c>
      <c r="Z40" s="198">
        <v>4444.9607100000012</v>
      </c>
      <c r="AA40" s="207"/>
      <c r="AB40" s="246"/>
      <c r="AC40" s="257"/>
      <c r="AD40" s="338"/>
      <c r="AE40" s="338"/>
      <c r="AF40" s="338"/>
      <c r="AG40" s="338"/>
    </row>
    <row r="41" spans="1:33" s="259" customFormat="1" ht="8.25" customHeight="1">
      <c r="A41" s="4"/>
      <c r="B41" s="197" t="s">
        <v>187</v>
      </c>
      <c r="C41" s="198">
        <v>3187</v>
      </c>
      <c r="D41" s="198">
        <v>4610</v>
      </c>
      <c r="E41" s="198">
        <v>5316</v>
      </c>
      <c r="F41" s="198">
        <v>4559</v>
      </c>
      <c r="G41" s="198">
        <v>4969</v>
      </c>
      <c r="H41" s="198">
        <v>4571</v>
      </c>
      <c r="I41" s="207"/>
      <c r="J41" s="208"/>
      <c r="K41" s="197" t="s">
        <v>187</v>
      </c>
      <c r="L41" s="198">
        <v>5158</v>
      </c>
      <c r="M41" s="198">
        <v>5681.4750000000004</v>
      </c>
      <c r="N41" s="198">
        <v>5329</v>
      </c>
      <c r="O41" s="198">
        <v>5744</v>
      </c>
      <c r="P41" s="198">
        <v>4594</v>
      </c>
      <c r="Q41" s="198">
        <v>4522</v>
      </c>
      <c r="R41" s="207"/>
      <c r="S41" s="208"/>
      <c r="T41" s="197" t="s">
        <v>187</v>
      </c>
      <c r="U41" s="198">
        <v>4089</v>
      </c>
      <c r="V41" s="198">
        <v>4952</v>
      </c>
      <c r="W41" s="198">
        <v>4206</v>
      </c>
      <c r="X41" s="198">
        <v>4568</v>
      </c>
      <c r="Y41" s="198">
        <v>3746.9070000000002</v>
      </c>
      <c r="Z41" s="198">
        <v>3884.5305600000002</v>
      </c>
      <c r="AA41" s="207"/>
      <c r="AB41" s="246"/>
      <c r="AC41" s="257"/>
      <c r="AD41" s="338"/>
      <c r="AE41" s="338"/>
      <c r="AF41" s="338"/>
      <c r="AG41" s="338"/>
    </row>
    <row r="42" spans="1:33" s="259" customFormat="1" ht="8.25" customHeight="1">
      <c r="A42" s="4"/>
      <c r="B42" s="197" t="s">
        <v>188</v>
      </c>
      <c r="C42" s="198">
        <v>19803</v>
      </c>
      <c r="D42" s="198">
        <v>29450</v>
      </c>
      <c r="E42" s="198">
        <v>18128</v>
      </c>
      <c r="F42" s="198">
        <v>16413</v>
      </c>
      <c r="G42" s="198">
        <v>19161</v>
      </c>
      <c r="H42" s="198">
        <v>21983</v>
      </c>
      <c r="I42" s="207"/>
      <c r="J42" s="208"/>
      <c r="K42" s="197" t="s">
        <v>188</v>
      </c>
      <c r="L42" s="198">
        <v>20247</v>
      </c>
      <c r="M42" s="198">
        <v>15750.664999999999</v>
      </c>
      <c r="N42" s="198">
        <v>15730</v>
      </c>
      <c r="O42" s="198">
        <v>23752</v>
      </c>
      <c r="P42" s="198">
        <v>10112</v>
      </c>
      <c r="Q42" s="198">
        <v>25351</v>
      </c>
      <c r="R42" s="207"/>
      <c r="S42" s="208"/>
      <c r="T42" s="197" t="s">
        <v>188</v>
      </c>
      <c r="U42" s="198">
        <v>18548</v>
      </c>
      <c r="V42" s="198">
        <v>11917</v>
      </c>
      <c r="W42" s="198">
        <v>23848</v>
      </c>
      <c r="X42" s="198">
        <v>21615</v>
      </c>
      <c r="Y42" s="198">
        <v>25597.744999999999</v>
      </c>
      <c r="Z42" s="198">
        <v>28906.233459999999</v>
      </c>
      <c r="AA42" s="207"/>
      <c r="AB42" s="246"/>
      <c r="AC42" s="257"/>
      <c r="AD42" s="338"/>
      <c r="AE42" s="338"/>
      <c r="AF42" s="338"/>
      <c r="AG42" s="338"/>
    </row>
    <row r="43" spans="1:33" s="259" customFormat="1" ht="8.25" customHeight="1">
      <c r="A43" s="4"/>
      <c r="B43" s="197" t="s">
        <v>189</v>
      </c>
      <c r="C43" s="198">
        <v>4774</v>
      </c>
      <c r="D43" s="198">
        <v>5173</v>
      </c>
      <c r="E43" s="198">
        <v>5042</v>
      </c>
      <c r="F43" s="198">
        <v>4629</v>
      </c>
      <c r="G43" s="198">
        <v>5404</v>
      </c>
      <c r="H43" s="198">
        <v>4878</v>
      </c>
      <c r="I43" s="207"/>
      <c r="J43" s="208"/>
      <c r="K43" s="197" t="s">
        <v>189</v>
      </c>
      <c r="L43" s="198">
        <v>6047</v>
      </c>
      <c r="M43" s="198">
        <v>7330.0229999999992</v>
      </c>
      <c r="N43" s="198">
        <v>9447</v>
      </c>
      <c r="O43" s="198">
        <v>8265</v>
      </c>
      <c r="P43" s="198">
        <v>8144</v>
      </c>
      <c r="Q43" s="198">
        <v>8592</v>
      </c>
      <c r="R43" s="207"/>
      <c r="S43" s="208"/>
      <c r="T43" s="197" t="s">
        <v>189</v>
      </c>
      <c r="U43" s="198">
        <v>9072</v>
      </c>
      <c r="V43" s="198">
        <v>7823</v>
      </c>
      <c r="W43" s="198">
        <v>7826</v>
      </c>
      <c r="X43" s="198">
        <v>8167</v>
      </c>
      <c r="Y43" s="198">
        <v>6952.7190000000001</v>
      </c>
      <c r="Z43" s="198">
        <v>7556.7007100000001</v>
      </c>
      <c r="AA43" s="207"/>
      <c r="AB43" s="246"/>
      <c r="AC43" s="257"/>
      <c r="AD43" s="338"/>
      <c r="AE43" s="338"/>
      <c r="AF43" s="338"/>
      <c r="AG43" s="338"/>
    </row>
    <row r="44" spans="1:33" s="259" customFormat="1" ht="8.25" customHeight="1">
      <c r="A44" s="4"/>
      <c r="B44" s="197" t="s">
        <v>190</v>
      </c>
      <c r="C44" s="198">
        <v>2028</v>
      </c>
      <c r="D44" s="198">
        <v>2231</v>
      </c>
      <c r="E44" s="198">
        <v>3218</v>
      </c>
      <c r="F44" s="198">
        <v>3059</v>
      </c>
      <c r="G44" s="198">
        <v>2478</v>
      </c>
      <c r="H44" s="198">
        <v>1960</v>
      </c>
      <c r="I44" s="207"/>
      <c r="J44" s="208"/>
      <c r="K44" s="197" t="s">
        <v>190</v>
      </c>
      <c r="L44" s="198">
        <v>1621</v>
      </c>
      <c r="M44" s="198">
        <v>1525.106</v>
      </c>
      <c r="N44" s="198">
        <v>1870</v>
      </c>
      <c r="O44" s="198">
        <v>2081</v>
      </c>
      <c r="P44" s="198">
        <v>1896</v>
      </c>
      <c r="Q44" s="198">
        <v>2074</v>
      </c>
      <c r="R44" s="207"/>
      <c r="S44" s="208"/>
      <c r="T44" s="197" t="s">
        <v>190</v>
      </c>
      <c r="U44" s="198">
        <v>2107</v>
      </c>
      <c r="V44" s="198">
        <v>2159</v>
      </c>
      <c r="W44" s="198">
        <v>2440</v>
      </c>
      <c r="X44" s="198">
        <v>2683</v>
      </c>
      <c r="Y44" s="198">
        <v>2768.4349999999999</v>
      </c>
      <c r="Z44" s="198">
        <v>2722.79925</v>
      </c>
      <c r="AA44" s="207"/>
      <c r="AB44" s="246"/>
      <c r="AC44" s="257"/>
      <c r="AD44" s="338"/>
      <c r="AE44" s="338"/>
      <c r="AF44" s="338"/>
      <c r="AG44" s="338"/>
    </row>
    <row r="45" spans="1:33" s="259" customFormat="1" ht="8.25" customHeight="1">
      <c r="A45" s="4"/>
      <c r="B45" s="197" t="s">
        <v>191</v>
      </c>
      <c r="C45" s="198">
        <v>63077</v>
      </c>
      <c r="D45" s="198">
        <v>84755</v>
      </c>
      <c r="E45" s="198">
        <v>95691</v>
      </c>
      <c r="F45" s="198">
        <v>80816</v>
      </c>
      <c r="G45" s="198">
        <v>85361</v>
      </c>
      <c r="H45" s="198">
        <v>110066</v>
      </c>
      <c r="I45" s="207"/>
      <c r="J45" s="208"/>
      <c r="K45" s="197" t="s">
        <v>191</v>
      </c>
      <c r="L45" s="198">
        <v>111033</v>
      </c>
      <c r="M45" s="198">
        <v>147391.23599999998</v>
      </c>
      <c r="N45" s="198">
        <v>151292</v>
      </c>
      <c r="O45" s="198">
        <v>211141</v>
      </c>
      <c r="P45" s="198">
        <v>193577</v>
      </c>
      <c r="Q45" s="198">
        <v>152566</v>
      </c>
      <c r="R45" s="207"/>
      <c r="S45" s="208"/>
      <c r="T45" s="197" t="s">
        <v>191</v>
      </c>
      <c r="U45" s="198">
        <v>175012</v>
      </c>
      <c r="V45" s="198">
        <v>181952</v>
      </c>
      <c r="W45" s="198">
        <v>199873</v>
      </c>
      <c r="X45" s="198">
        <v>237348</v>
      </c>
      <c r="Y45" s="198">
        <v>273654.73100000003</v>
      </c>
      <c r="Z45" s="198">
        <v>192738.94993999996</v>
      </c>
      <c r="AA45" s="207"/>
      <c r="AB45" s="246"/>
      <c r="AC45" s="257"/>
      <c r="AD45" s="338"/>
      <c r="AE45" s="338"/>
      <c r="AF45" s="338"/>
      <c r="AG45" s="338"/>
    </row>
    <row r="46" spans="1:33" s="259" customFormat="1" ht="8.25" customHeight="1">
      <c r="A46" s="4"/>
      <c r="B46" s="197" t="s">
        <v>192</v>
      </c>
      <c r="C46" s="198">
        <v>12785</v>
      </c>
      <c r="D46" s="198">
        <v>16764</v>
      </c>
      <c r="E46" s="198">
        <v>12780</v>
      </c>
      <c r="F46" s="198">
        <v>11259</v>
      </c>
      <c r="G46" s="198">
        <v>13636</v>
      </c>
      <c r="H46" s="198">
        <v>11967</v>
      </c>
      <c r="I46" s="207"/>
      <c r="J46" s="208"/>
      <c r="K46" s="197" t="s">
        <v>192</v>
      </c>
      <c r="L46" s="198">
        <v>11268</v>
      </c>
      <c r="M46" s="198">
        <v>10931.504000000001</v>
      </c>
      <c r="N46" s="198">
        <v>12521</v>
      </c>
      <c r="O46" s="198">
        <v>12194</v>
      </c>
      <c r="P46" s="198">
        <v>13298</v>
      </c>
      <c r="Q46" s="198">
        <v>10427</v>
      </c>
      <c r="R46" s="207"/>
      <c r="S46" s="208"/>
      <c r="T46" s="197" t="s">
        <v>192</v>
      </c>
      <c r="U46" s="198">
        <v>12607</v>
      </c>
      <c r="V46" s="198">
        <v>14063</v>
      </c>
      <c r="W46" s="198">
        <v>13737</v>
      </c>
      <c r="X46" s="198">
        <v>17910</v>
      </c>
      <c r="Y46" s="198">
        <v>13235.695</v>
      </c>
      <c r="Z46" s="198">
        <v>10950.83532</v>
      </c>
      <c r="AA46" s="207"/>
      <c r="AB46" s="246"/>
      <c r="AC46" s="257"/>
      <c r="AD46" s="338"/>
      <c r="AE46" s="338"/>
      <c r="AF46" s="338"/>
      <c r="AG46" s="338"/>
    </row>
    <row r="47" spans="1:33" s="259" customFormat="1" ht="8.25" customHeight="1">
      <c r="A47" s="4"/>
      <c r="B47" s="197" t="s">
        <v>193</v>
      </c>
      <c r="C47" s="198">
        <v>18285</v>
      </c>
      <c r="D47" s="198">
        <v>18932</v>
      </c>
      <c r="E47" s="198">
        <v>14256</v>
      </c>
      <c r="F47" s="198">
        <v>14938</v>
      </c>
      <c r="G47" s="198">
        <v>16904</v>
      </c>
      <c r="H47" s="198">
        <v>17654</v>
      </c>
      <c r="I47" s="207"/>
      <c r="J47" s="208"/>
      <c r="K47" s="197" t="s">
        <v>193</v>
      </c>
      <c r="L47" s="198">
        <v>17059</v>
      </c>
      <c r="M47" s="198">
        <v>16539.950999999997</v>
      </c>
      <c r="N47" s="198">
        <v>17275</v>
      </c>
      <c r="O47" s="198">
        <v>19398</v>
      </c>
      <c r="P47" s="198">
        <v>18119</v>
      </c>
      <c r="Q47" s="198">
        <v>16196</v>
      </c>
      <c r="R47" s="207"/>
      <c r="S47" s="208"/>
      <c r="T47" s="197" t="s">
        <v>193</v>
      </c>
      <c r="U47" s="198">
        <v>18866</v>
      </c>
      <c r="V47" s="198">
        <v>16646</v>
      </c>
      <c r="W47" s="198">
        <v>18522</v>
      </c>
      <c r="X47" s="198">
        <v>19396</v>
      </c>
      <c r="Y47" s="198">
        <v>17798.53</v>
      </c>
      <c r="Z47" s="198">
        <v>16766.321520000001</v>
      </c>
      <c r="AA47" s="207"/>
      <c r="AB47" s="246"/>
      <c r="AC47" s="257"/>
      <c r="AD47" s="338"/>
      <c r="AE47" s="338"/>
      <c r="AF47" s="338"/>
      <c r="AG47" s="338"/>
    </row>
    <row r="48" spans="1:33" s="259" customFormat="1" ht="8.25" customHeight="1">
      <c r="A48" s="4"/>
      <c r="B48" s="197" t="s">
        <v>194</v>
      </c>
      <c r="C48" s="198">
        <v>6799</v>
      </c>
      <c r="D48" s="198">
        <v>6478</v>
      </c>
      <c r="E48" s="198">
        <v>5841</v>
      </c>
      <c r="F48" s="198">
        <v>5908</v>
      </c>
      <c r="G48" s="198">
        <v>6698</v>
      </c>
      <c r="H48" s="198">
        <v>6464</v>
      </c>
      <c r="I48" s="207"/>
      <c r="J48" s="208"/>
      <c r="K48" s="197" t="s">
        <v>194</v>
      </c>
      <c r="L48" s="198">
        <v>6328</v>
      </c>
      <c r="M48" s="198">
        <v>7096.0950000000003</v>
      </c>
      <c r="N48" s="198">
        <v>7723</v>
      </c>
      <c r="O48" s="198">
        <v>9281</v>
      </c>
      <c r="P48" s="198">
        <v>7961</v>
      </c>
      <c r="Q48" s="198">
        <v>6827</v>
      </c>
      <c r="R48" s="207"/>
      <c r="S48" s="208"/>
      <c r="T48" s="197" t="s">
        <v>194</v>
      </c>
      <c r="U48" s="198">
        <v>6135</v>
      </c>
      <c r="V48" s="198">
        <v>6875</v>
      </c>
      <c r="W48" s="198">
        <v>7968</v>
      </c>
      <c r="X48" s="198">
        <v>9206</v>
      </c>
      <c r="Y48" s="198">
        <v>10481.972</v>
      </c>
      <c r="Z48" s="198">
        <v>9767.90337</v>
      </c>
      <c r="AA48" s="207"/>
      <c r="AB48" s="246"/>
      <c r="AC48" s="257"/>
      <c r="AD48" s="338"/>
      <c r="AE48" s="338"/>
      <c r="AF48" s="338"/>
      <c r="AG48" s="338"/>
    </row>
    <row r="49" spans="1:33" s="259" customFormat="1" ht="8.25" customHeight="1">
      <c r="A49" s="4"/>
      <c r="B49" s="197" t="s">
        <v>195</v>
      </c>
      <c r="C49" s="198">
        <v>145194</v>
      </c>
      <c r="D49" s="198">
        <v>198761</v>
      </c>
      <c r="E49" s="198">
        <v>217924</v>
      </c>
      <c r="F49" s="198">
        <v>155435</v>
      </c>
      <c r="G49" s="198">
        <v>129447</v>
      </c>
      <c r="H49" s="198">
        <v>130526</v>
      </c>
      <c r="I49" s="207"/>
      <c r="J49" s="208"/>
      <c r="K49" s="197" t="s">
        <v>195</v>
      </c>
      <c r="L49" s="198">
        <v>127947</v>
      </c>
      <c r="M49" s="198">
        <v>158327.93700000001</v>
      </c>
      <c r="N49" s="198">
        <v>153345</v>
      </c>
      <c r="O49" s="198">
        <v>154187</v>
      </c>
      <c r="P49" s="198">
        <v>129182</v>
      </c>
      <c r="Q49" s="198">
        <v>126079</v>
      </c>
      <c r="R49" s="207"/>
      <c r="S49" s="208"/>
      <c r="T49" s="197" t="s">
        <v>195</v>
      </c>
      <c r="U49" s="198">
        <v>123801</v>
      </c>
      <c r="V49" s="198">
        <v>144752</v>
      </c>
      <c r="W49" s="198">
        <v>126308</v>
      </c>
      <c r="X49" s="198">
        <v>171573</v>
      </c>
      <c r="Y49" s="198">
        <v>146554.296</v>
      </c>
      <c r="Z49" s="198">
        <v>126493.565</v>
      </c>
      <c r="AA49" s="207"/>
      <c r="AB49" s="246"/>
      <c r="AC49" s="257"/>
      <c r="AD49" s="338"/>
      <c r="AE49" s="338"/>
      <c r="AF49" s="338"/>
      <c r="AG49" s="338"/>
    </row>
    <row r="50" spans="1:33" s="259" customFormat="1" ht="7.95" customHeight="1">
      <c r="A50" s="4"/>
      <c r="B50" s="213" t="s">
        <v>196</v>
      </c>
      <c r="C50" s="198">
        <v>209959</v>
      </c>
      <c r="D50" s="198">
        <v>180355</v>
      </c>
      <c r="E50" s="198">
        <v>165424</v>
      </c>
      <c r="F50" s="198">
        <v>117137</v>
      </c>
      <c r="G50" s="198">
        <v>114786</v>
      </c>
      <c r="H50" s="198">
        <v>115630</v>
      </c>
      <c r="I50" s="207"/>
      <c r="J50" s="208"/>
      <c r="K50" s="213" t="s">
        <v>196</v>
      </c>
      <c r="L50" s="198">
        <v>99279</v>
      </c>
      <c r="M50" s="198">
        <v>87895.047999999995</v>
      </c>
      <c r="N50" s="198">
        <v>100158</v>
      </c>
      <c r="O50" s="198">
        <v>112361</v>
      </c>
      <c r="P50" s="198">
        <v>77211</v>
      </c>
      <c r="Q50" s="198">
        <v>56331</v>
      </c>
      <c r="R50" s="207"/>
      <c r="S50" s="208"/>
      <c r="T50" s="213" t="s">
        <v>196</v>
      </c>
      <c r="U50" s="198">
        <v>57532</v>
      </c>
      <c r="V50" s="198">
        <v>59595</v>
      </c>
      <c r="W50" s="198">
        <v>45512</v>
      </c>
      <c r="X50" s="198">
        <v>71878</v>
      </c>
      <c r="Y50" s="198">
        <v>37254.218000000001</v>
      </c>
      <c r="Z50" s="198">
        <v>57827.288375320088</v>
      </c>
      <c r="AA50" s="207"/>
      <c r="AB50" s="246"/>
      <c r="AC50" s="257"/>
      <c r="AD50" s="338"/>
      <c r="AE50" s="338"/>
      <c r="AF50" s="338"/>
      <c r="AG50" s="338"/>
    </row>
    <row r="51" spans="1:33" s="259" customFormat="1" ht="7.2" customHeight="1">
      <c r="A51" s="4"/>
      <c r="B51" s="236"/>
      <c r="C51" s="247"/>
      <c r="D51" s="247"/>
      <c r="E51" s="247"/>
      <c r="F51" s="247"/>
      <c r="G51" s="247"/>
      <c r="H51" s="247"/>
      <c r="I51" s="248"/>
      <c r="J51" s="249"/>
      <c r="K51" s="236"/>
      <c r="L51" s="247"/>
      <c r="M51" s="247"/>
      <c r="N51" s="247"/>
      <c r="O51" s="247"/>
      <c r="P51" s="247"/>
      <c r="Q51" s="247"/>
      <c r="R51" s="248"/>
      <c r="S51" s="249"/>
      <c r="T51" s="236"/>
      <c r="U51" s="247"/>
      <c r="V51" s="247"/>
      <c r="W51" s="247"/>
      <c r="X51" s="247"/>
      <c r="Y51" s="247"/>
      <c r="Z51" s="247"/>
      <c r="AA51" s="248"/>
      <c r="AB51" s="1"/>
      <c r="AF51" s="243"/>
      <c r="AG51" s="243"/>
    </row>
    <row r="52" spans="1:33" s="259" customFormat="1" ht="7.95" customHeight="1">
      <c r="A52" s="4"/>
      <c r="B52" s="5" t="s">
        <v>197</v>
      </c>
      <c r="C52" s="198">
        <f>SUM(C53:C55)</f>
        <v>256406</v>
      </c>
      <c r="D52" s="198">
        <f>SUM(D53:D55)</f>
        <v>269977</v>
      </c>
      <c r="E52" s="198">
        <f>SUM(E53:E55)</f>
        <v>283948</v>
      </c>
      <c r="F52" s="198">
        <f>SUM(F53:F55)</f>
        <v>208722</v>
      </c>
      <c r="G52" s="198">
        <f>SUM(G53:G55)-1</f>
        <v>211400</v>
      </c>
      <c r="H52" s="198">
        <f>SUM(H53:H55)</f>
        <v>293910</v>
      </c>
      <c r="I52" s="207"/>
      <c r="J52" s="208"/>
      <c r="K52" s="5" t="s">
        <v>197</v>
      </c>
      <c r="L52" s="198">
        <f>SUM(L53:L55)</f>
        <v>385948</v>
      </c>
      <c r="M52" s="198">
        <f>SUM(M53:M55)</f>
        <v>362582.86199999991</v>
      </c>
      <c r="N52" s="198">
        <f>SUM(N53:N55)</f>
        <v>317912</v>
      </c>
      <c r="O52" s="198">
        <f>SUM(O53:O55)</f>
        <v>210537</v>
      </c>
      <c r="P52" s="198">
        <f>SUM(P53:P55)-1</f>
        <v>255963</v>
      </c>
      <c r="Q52" s="198">
        <f>SUM(Q53:Q55)</f>
        <v>408267</v>
      </c>
      <c r="R52" s="207"/>
      <c r="S52" s="208"/>
      <c r="T52" s="5" t="s">
        <v>197</v>
      </c>
      <c r="U52" s="209">
        <f>SUM(U53:U55)-1</f>
        <v>416849</v>
      </c>
      <c r="V52" s="209">
        <f>SUM(V53:V55)+1</f>
        <v>534287</v>
      </c>
      <c r="W52" s="209">
        <f>SUM(W53:W55)</f>
        <v>564422</v>
      </c>
      <c r="X52" s="209">
        <f>SUM(X53:X55)</f>
        <v>317378</v>
      </c>
      <c r="Y52" s="209">
        <f>SUM(Y53:Y55)</f>
        <v>381267.19</v>
      </c>
      <c r="Z52" s="209">
        <f>SUM(Z53:Z55)</f>
        <v>496003.37491934601</v>
      </c>
      <c r="AA52" s="245"/>
      <c r="AB52" s="1"/>
      <c r="AC52" s="257"/>
      <c r="AE52" s="338"/>
      <c r="AF52" s="338"/>
      <c r="AG52" s="338"/>
    </row>
    <row r="53" spans="1:33" s="259" customFormat="1" ht="7.95" customHeight="1">
      <c r="A53" s="4"/>
      <c r="B53" s="197" t="s">
        <v>198</v>
      </c>
      <c r="C53" s="198">
        <v>19254</v>
      </c>
      <c r="D53" s="198">
        <v>7678</v>
      </c>
      <c r="E53" s="198">
        <v>1695</v>
      </c>
      <c r="F53" s="198">
        <v>605</v>
      </c>
      <c r="G53" s="198">
        <v>4616</v>
      </c>
      <c r="H53" s="198">
        <v>6157</v>
      </c>
      <c r="I53" s="207"/>
      <c r="J53" s="208"/>
      <c r="K53" s="197" t="s">
        <v>198</v>
      </c>
      <c r="L53" s="198">
        <v>334</v>
      </c>
      <c r="M53" s="198">
        <v>3316.01</v>
      </c>
      <c r="N53" s="198">
        <v>2340</v>
      </c>
      <c r="O53" s="198">
        <v>6579</v>
      </c>
      <c r="P53" s="198">
        <v>7533</v>
      </c>
      <c r="Q53" s="198">
        <v>40350</v>
      </c>
      <c r="R53" s="207"/>
      <c r="S53" s="208"/>
      <c r="T53" s="197" t="s">
        <v>198</v>
      </c>
      <c r="U53" s="198">
        <v>5130</v>
      </c>
      <c r="V53" s="198">
        <v>7378</v>
      </c>
      <c r="W53" s="198">
        <v>2374</v>
      </c>
      <c r="X53" s="198">
        <v>6224</v>
      </c>
      <c r="Y53" s="198">
        <v>58984.807999999997</v>
      </c>
      <c r="Z53" s="198">
        <v>61671.048499999997</v>
      </c>
      <c r="AA53" s="207"/>
      <c r="AB53" s="1"/>
      <c r="AC53" s="257"/>
      <c r="AF53" s="338"/>
      <c r="AG53" s="338"/>
    </row>
    <row r="54" spans="1:33" s="259" customFormat="1" ht="7.95" customHeight="1">
      <c r="A54" s="4"/>
      <c r="B54" s="197" t="s">
        <v>199</v>
      </c>
      <c r="C54" s="198">
        <v>2845</v>
      </c>
      <c r="D54" s="198">
        <v>2651</v>
      </c>
      <c r="E54" s="198">
        <v>8572</v>
      </c>
      <c r="F54" s="198">
        <v>11352</v>
      </c>
      <c r="G54" s="198">
        <v>8284</v>
      </c>
      <c r="H54" s="198">
        <v>6597</v>
      </c>
      <c r="I54" s="207"/>
      <c r="J54" s="208"/>
      <c r="K54" s="197" t="s">
        <v>199</v>
      </c>
      <c r="L54" s="198">
        <v>7111</v>
      </c>
      <c r="M54" s="198">
        <v>6538.4760000000006</v>
      </c>
      <c r="N54" s="198">
        <v>7078</v>
      </c>
      <c r="O54" s="198">
        <v>6979</v>
      </c>
      <c r="P54" s="198">
        <v>7335</v>
      </c>
      <c r="Q54" s="198">
        <v>6474</v>
      </c>
      <c r="R54" s="207"/>
      <c r="S54" s="208"/>
      <c r="T54" s="197" t="s">
        <v>199</v>
      </c>
      <c r="U54" s="198">
        <v>5593</v>
      </c>
      <c r="V54" s="198">
        <v>5824</v>
      </c>
      <c r="W54" s="198">
        <v>4840</v>
      </c>
      <c r="X54" s="198">
        <v>5444</v>
      </c>
      <c r="Y54" s="198">
        <v>6164.4390000000003</v>
      </c>
      <c r="Z54" s="198">
        <v>4884.338699345999</v>
      </c>
      <c r="AA54" s="207"/>
      <c r="AB54" s="1"/>
      <c r="AC54" s="257"/>
      <c r="AF54" s="338"/>
      <c r="AG54" s="338"/>
    </row>
    <row r="55" spans="1:33" s="259" customFormat="1" ht="7.95" customHeight="1">
      <c r="A55" s="4"/>
      <c r="B55" s="197" t="s">
        <v>200</v>
      </c>
      <c r="C55" s="198">
        <v>234307</v>
      </c>
      <c r="D55" s="198">
        <v>259648</v>
      </c>
      <c r="E55" s="198">
        <v>273681</v>
      </c>
      <c r="F55" s="198">
        <v>196765</v>
      </c>
      <c r="G55" s="198">
        <v>198501</v>
      </c>
      <c r="H55" s="198">
        <v>281156</v>
      </c>
      <c r="I55" s="207"/>
      <c r="J55" s="208"/>
      <c r="K55" s="197" t="s">
        <v>200</v>
      </c>
      <c r="L55" s="198">
        <v>378503</v>
      </c>
      <c r="M55" s="198">
        <v>352728.37599999993</v>
      </c>
      <c r="N55" s="198">
        <v>308494</v>
      </c>
      <c r="O55" s="198">
        <v>196979</v>
      </c>
      <c r="P55" s="198">
        <v>241096</v>
      </c>
      <c r="Q55" s="198">
        <v>361443</v>
      </c>
      <c r="R55" s="207"/>
      <c r="S55" s="208"/>
      <c r="T55" s="197" t="s">
        <v>200</v>
      </c>
      <c r="U55" s="198">
        <v>406127</v>
      </c>
      <c r="V55" s="198">
        <v>521084</v>
      </c>
      <c r="W55" s="198">
        <v>557208</v>
      </c>
      <c r="X55" s="198">
        <v>305710</v>
      </c>
      <c r="Y55" s="198">
        <v>316117.94300000003</v>
      </c>
      <c r="Z55" s="198">
        <v>429447.98772000003</v>
      </c>
      <c r="AA55" s="207"/>
      <c r="AB55" s="1"/>
      <c r="AC55" s="257"/>
      <c r="AF55" s="338"/>
      <c r="AG55" s="338"/>
    </row>
    <row r="56" spans="1:33" s="259" customFormat="1" ht="7.2" customHeight="1">
      <c r="A56" s="4"/>
      <c r="B56" s="348"/>
      <c r="C56" s="198"/>
      <c r="D56" s="198"/>
      <c r="E56" s="198"/>
      <c r="F56" s="198"/>
      <c r="G56" s="198"/>
      <c r="H56" s="198"/>
      <c r="I56" s="207"/>
      <c r="J56" s="208"/>
      <c r="K56" s="348"/>
      <c r="L56" s="198"/>
      <c r="M56" s="198"/>
      <c r="N56" s="198"/>
      <c r="O56" s="198"/>
      <c r="P56" s="198"/>
      <c r="Q56" s="198"/>
      <c r="R56" s="207"/>
      <c r="S56" s="208"/>
      <c r="T56" s="348"/>
      <c r="U56" s="198"/>
      <c r="V56" s="198"/>
      <c r="W56" s="198"/>
      <c r="X56" s="198"/>
      <c r="Y56" s="198"/>
      <c r="Z56" s="198"/>
      <c r="AA56" s="207"/>
      <c r="AB56" s="1"/>
      <c r="AF56" s="338"/>
      <c r="AG56" s="338"/>
    </row>
    <row r="57" spans="1:33" s="259" customFormat="1" ht="8.25" customHeight="1">
      <c r="A57" s="4"/>
      <c r="B57" s="5" t="s">
        <v>201</v>
      </c>
      <c r="C57" s="198">
        <f>SUM(C58:C59)</f>
        <v>42393</v>
      </c>
      <c r="D57" s="198">
        <f>SUM(D58:D59)</f>
        <v>27383</v>
      </c>
      <c r="E57" s="198">
        <f>SUM(E58:E59)</f>
        <v>34443</v>
      </c>
      <c r="F57" s="198">
        <f>SUM(F58:F59)</f>
        <v>8001</v>
      </c>
      <c r="G57" s="198">
        <f>SUM(G58:G59)</f>
        <v>26289</v>
      </c>
      <c r="H57" s="198">
        <f>SUM(H58:H59)-1</f>
        <v>29691</v>
      </c>
      <c r="I57" s="207"/>
      <c r="J57" s="208"/>
      <c r="K57" s="5" t="s">
        <v>201</v>
      </c>
      <c r="L57" s="198">
        <f>SUM(L58:L59)</f>
        <v>39170</v>
      </c>
      <c r="M57" s="198">
        <f>SUM(M58:M59)</f>
        <v>24091.493000000002</v>
      </c>
      <c r="N57" s="198">
        <f>SUM(N58:N59)+1</f>
        <v>22890</v>
      </c>
      <c r="O57" s="198">
        <f>SUM(O58:O59)+1</f>
        <v>22740</v>
      </c>
      <c r="P57" s="198">
        <f>SUM(P58:P59)</f>
        <v>2498</v>
      </c>
      <c r="Q57" s="198">
        <f>SUM(Q58:Q59)</f>
        <v>1724</v>
      </c>
      <c r="R57" s="207"/>
      <c r="S57" s="208"/>
      <c r="T57" s="5" t="s">
        <v>201</v>
      </c>
      <c r="U57" s="198">
        <f>SUM(U58:U59)</f>
        <v>1919</v>
      </c>
      <c r="V57" s="198">
        <f>SUM(V58:V59)+1</f>
        <v>2962</v>
      </c>
      <c r="W57" s="198">
        <f>SUM(W58:W59)</f>
        <v>2562</v>
      </c>
      <c r="X57" s="198">
        <f>SUM(X58:X59)+1</f>
        <v>3216</v>
      </c>
      <c r="Y57" s="198">
        <f>SUM(Y58:Y59)</f>
        <v>3311.473</v>
      </c>
      <c r="Z57" s="198">
        <f>SUM(Z58:Z59)</f>
        <v>2699.0062200000002</v>
      </c>
      <c r="AA57" s="207"/>
      <c r="AB57" s="1"/>
      <c r="AC57" s="257"/>
      <c r="AE57" s="338"/>
      <c r="AF57" s="338"/>
      <c r="AG57" s="338"/>
    </row>
    <row r="58" spans="1:33" s="259" customFormat="1" ht="8.25" customHeight="1">
      <c r="A58" s="4"/>
      <c r="B58" s="197" t="s">
        <v>202</v>
      </c>
      <c r="C58" s="198">
        <v>41288</v>
      </c>
      <c r="D58" s="198">
        <v>26581</v>
      </c>
      <c r="E58" s="198">
        <v>32851</v>
      </c>
      <c r="F58" s="198">
        <v>6863</v>
      </c>
      <c r="G58" s="198">
        <v>25125</v>
      </c>
      <c r="H58" s="198">
        <v>27713</v>
      </c>
      <c r="I58" s="207"/>
      <c r="J58" s="208"/>
      <c r="K58" s="197" t="s">
        <v>202</v>
      </c>
      <c r="L58" s="198">
        <v>37150</v>
      </c>
      <c r="M58" s="198">
        <v>23577.418000000001</v>
      </c>
      <c r="N58" s="198">
        <v>21988</v>
      </c>
      <c r="O58" s="198">
        <v>21886</v>
      </c>
      <c r="P58" s="198">
        <v>1258</v>
      </c>
      <c r="Q58" s="198">
        <v>1079</v>
      </c>
      <c r="R58" s="207"/>
      <c r="S58" s="208"/>
      <c r="T58" s="197" t="s">
        <v>202</v>
      </c>
      <c r="U58" s="198">
        <v>1219</v>
      </c>
      <c r="V58" s="198">
        <v>1123</v>
      </c>
      <c r="W58" s="198">
        <v>1504</v>
      </c>
      <c r="X58" s="198">
        <v>1472</v>
      </c>
      <c r="Y58" s="198">
        <v>1505.1279999999999</v>
      </c>
      <c r="Z58" s="198">
        <v>1771.0960000000002</v>
      </c>
      <c r="AA58" s="207"/>
      <c r="AB58" s="1"/>
      <c r="AC58" s="257"/>
      <c r="AF58" s="338"/>
      <c r="AG58" s="338"/>
    </row>
    <row r="59" spans="1:33" s="259" customFormat="1" ht="8.25" customHeight="1">
      <c r="A59" s="4"/>
      <c r="B59" s="197" t="s">
        <v>195</v>
      </c>
      <c r="C59" s="198">
        <v>1105</v>
      </c>
      <c r="D59" s="198">
        <v>802</v>
      </c>
      <c r="E59" s="198">
        <v>1592</v>
      </c>
      <c r="F59" s="198">
        <v>1138</v>
      </c>
      <c r="G59" s="198">
        <v>1164</v>
      </c>
      <c r="H59" s="198">
        <v>1979</v>
      </c>
      <c r="I59" s="207"/>
      <c r="J59" s="208"/>
      <c r="K59" s="197" t="s">
        <v>195</v>
      </c>
      <c r="L59" s="198">
        <v>2020</v>
      </c>
      <c r="M59" s="198">
        <v>514.07500000000005</v>
      </c>
      <c r="N59" s="198">
        <v>901</v>
      </c>
      <c r="O59" s="198">
        <v>853</v>
      </c>
      <c r="P59" s="198">
        <v>1240</v>
      </c>
      <c r="Q59" s="198">
        <v>645</v>
      </c>
      <c r="R59" s="207"/>
      <c r="S59" s="208"/>
      <c r="T59" s="197" t="s">
        <v>195</v>
      </c>
      <c r="U59" s="198">
        <v>700</v>
      </c>
      <c r="V59" s="198">
        <v>1838</v>
      </c>
      <c r="W59" s="198">
        <v>1058</v>
      </c>
      <c r="X59" s="198">
        <v>1743</v>
      </c>
      <c r="Y59" s="198">
        <v>1806.345</v>
      </c>
      <c r="Z59" s="198">
        <v>927.91021999999998</v>
      </c>
      <c r="AA59" s="207"/>
      <c r="AB59" s="8"/>
      <c r="AC59" s="257"/>
      <c r="AF59" s="338"/>
      <c r="AG59" s="338"/>
    </row>
    <row r="60" spans="1:33" s="259" customFormat="1" ht="3" customHeight="1">
      <c r="A60" s="10"/>
      <c r="B60" s="214"/>
      <c r="C60" s="242"/>
      <c r="D60" s="242"/>
      <c r="E60" s="250"/>
      <c r="F60" s="250"/>
      <c r="G60" s="250"/>
      <c r="H60" s="250"/>
      <c r="I60" s="251"/>
      <c r="J60" s="252"/>
      <c r="K60" s="250"/>
      <c r="L60" s="250"/>
      <c r="M60" s="250"/>
      <c r="N60" s="250"/>
      <c r="O60" s="250"/>
      <c r="P60" s="250"/>
      <c r="Q60" s="250"/>
      <c r="R60" s="251"/>
      <c r="S60" s="253"/>
      <c r="T60" s="250"/>
      <c r="U60" s="250"/>
      <c r="V60" s="250"/>
      <c r="W60" s="250"/>
      <c r="X60" s="250"/>
      <c r="Y60" s="250"/>
      <c r="Z60" s="250"/>
      <c r="AA60" s="254"/>
      <c r="AB60" s="8"/>
    </row>
    <row r="61" spans="1:33" s="259" customFormat="1" ht="3" customHeight="1">
      <c r="A61" s="8"/>
      <c r="B61" s="5"/>
      <c r="C61" s="236"/>
      <c r="D61" s="236"/>
      <c r="E61" s="255"/>
      <c r="F61" s="255"/>
      <c r="G61" s="255"/>
      <c r="H61" s="255"/>
      <c r="I61" s="255"/>
      <c r="J61" s="255"/>
      <c r="K61" s="255"/>
      <c r="L61" s="255"/>
      <c r="M61" s="255"/>
      <c r="N61" s="255"/>
      <c r="O61" s="255"/>
      <c r="P61" s="255"/>
      <c r="Q61" s="255"/>
      <c r="R61" s="255"/>
      <c r="S61" s="253"/>
      <c r="T61" s="256"/>
      <c r="U61" s="256"/>
      <c r="V61" s="256"/>
      <c r="W61" s="256"/>
      <c r="X61" s="256"/>
      <c r="Y61" s="256"/>
      <c r="Z61" s="256"/>
      <c r="AA61" s="254"/>
      <c r="AB61" s="8"/>
    </row>
    <row r="62" spans="1:33" s="259" customFormat="1" ht="9" customHeight="1">
      <c r="A62" s="8"/>
      <c r="B62" s="223"/>
      <c r="C62" s="222"/>
      <c r="D62" s="222"/>
      <c r="E62" s="222"/>
      <c r="F62" s="222"/>
      <c r="G62" s="222"/>
      <c r="H62" s="222"/>
      <c r="I62" s="348"/>
      <c r="J62" s="348"/>
      <c r="K62" s="257"/>
      <c r="L62" s="348"/>
      <c r="M62" s="348"/>
      <c r="N62" s="348"/>
      <c r="O62" s="348"/>
      <c r="P62" s="348"/>
      <c r="Q62" s="348"/>
      <c r="R62" s="348"/>
      <c r="S62" s="191"/>
      <c r="T62" s="5" t="s">
        <v>203</v>
      </c>
      <c r="U62" s="348"/>
      <c r="V62" s="348"/>
      <c r="W62" s="348"/>
      <c r="X62" s="348"/>
      <c r="Y62" s="348"/>
      <c r="Z62" s="348"/>
      <c r="AA62" s="190"/>
      <c r="AB62" s="8"/>
    </row>
    <row r="63" spans="1:33" s="259" customFormat="1" ht="9" customHeight="1">
      <c r="A63" s="8"/>
      <c r="B63" s="223"/>
      <c r="C63" s="222"/>
      <c r="D63" s="222"/>
      <c r="E63" s="222"/>
      <c r="F63" s="222"/>
      <c r="G63" s="222"/>
      <c r="H63" s="222"/>
      <c r="I63" s="348"/>
      <c r="J63" s="348"/>
      <c r="K63" s="257"/>
      <c r="L63" s="348"/>
      <c r="M63" s="348"/>
      <c r="N63" s="348"/>
      <c r="O63" s="348"/>
      <c r="P63" s="348"/>
      <c r="Q63" s="348"/>
      <c r="R63" s="348"/>
      <c r="S63" s="191"/>
      <c r="T63" s="257" t="s">
        <v>204</v>
      </c>
      <c r="U63" s="348"/>
      <c r="V63" s="348"/>
      <c r="W63" s="348"/>
      <c r="X63" s="348"/>
      <c r="Y63" s="348"/>
      <c r="Z63" s="348"/>
      <c r="AA63" s="190"/>
      <c r="AB63" s="8"/>
    </row>
    <row r="64" spans="1:33" s="259" customFormat="1" ht="9" customHeight="1">
      <c r="A64" s="8"/>
      <c r="B64" s="223"/>
      <c r="C64" s="223"/>
      <c r="D64" s="223"/>
      <c r="E64" s="223"/>
      <c r="F64" s="223"/>
      <c r="G64" s="223"/>
      <c r="H64" s="223"/>
      <c r="I64" s="225"/>
      <c r="J64" s="225"/>
      <c r="K64" s="5"/>
      <c r="L64" s="225"/>
      <c r="M64" s="224"/>
      <c r="N64" s="224"/>
      <c r="O64" s="224"/>
      <c r="P64" s="224"/>
      <c r="Q64" s="224"/>
      <c r="R64" s="225"/>
      <c r="S64" s="258"/>
      <c r="T64" s="5" t="s">
        <v>205</v>
      </c>
      <c r="U64" s="224"/>
      <c r="V64" s="224"/>
      <c r="W64" s="224"/>
      <c r="X64" s="224"/>
      <c r="Y64" s="224"/>
      <c r="Z64" s="224"/>
      <c r="AA64" s="233"/>
      <c r="AB64" s="8"/>
    </row>
    <row r="65" spans="1:28" s="259" customFormat="1" ht="9" customHeight="1">
      <c r="A65" s="8"/>
      <c r="B65" s="8"/>
      <c r="C65" s="8"/>
      <c r="D65" s="8"/>
      <c r="E65" s="8"/>
      <c r="F65" s="8"/>
      <c r="G65" s="8"/>
      <c r="H65" s="8"/>
      <c r="K65" s="5"/>
      <c r="S65" s="4"/>
      <c r="T65" s="340" t="s">
        <v>214</v>
      </c>
      <c r="U65" s="341"/>
      <c r="V65" s="341"/>
      <c r="W65" s="341"/>
      <c r="X65" s="341"/>
      <c r="Y65" s="341"/>
      <c r="AA65" s="7"/>
      <c r="AB65" s="8"/>
    </row>
    <row r="66" spans="1:28" s="259" customFormat="1" ht="9" customHeight="1">
      <c r="A66" s="8"/>
      <c r="B66" s="8"/>
      <c r="C66" s="8"/>
      <c r="D66" s="8"/>
      <c r="E66" s="8"/>
      <c r="F66" s="8"/>
      <c r="G66" s="8"/>
      <c r="H66" s="8"/>
      <c r="K66" s="5"/>
      <c r="S66" s="4"/>
      <c r="T66" s="340" t="s">
        <v>206</v>
      </c>
      <c r="U66" s="341"/>
      <c r="V66" s="341"/>
      <c r="W66" s="341"/>
      <c r="X66" s="341"/>
      <c r="Y66" s="341"/>
      <c r="AA66" s="7"/>
      <c r="AB66" s="8"/>
    </row>
    <row r="67" spans="1:28" s="259" customFormat="1" ht="4.6500000000000004" customHeight="1">
      <c r="A67" s="8"/>
      <c r="B67" s="8"/>
      <c r="C67" s="8"/>
      <c r="D67" s="8"/>
      <c r="E67" s="8"/>
      <c r="F67" s="8"/>
      <c r="G67" s="8"/>
      <c r="H67" s="8"/>
      <c r="S67" s="10"/>
      <c r="T67" s="15"/>
      <c r="U67" s="15"/>
      <c r="V67" s="15"/>
      <c r="W67" s="15"/>
      <c r="X67" s="15"/>
      <c r="Y67" s="15"/>
      <c r="Z67" s="15"/>
      <c r="AA67" s="16"/>
      <c r="AB67" s="8"/>
    </row>
  </sheetData>
  <sheetProtection sheet="1" objects="1" scenarios="1"/>
  <mergeCells count="3">
    <mergeCell ref="P8:P9"/>
    <mergeCell ref="Q8:Q9"/>
    <mergeCell ref="U8:U9"/>
  </mergeCells>
  <hyperlinks>
    <hyperlink ref="H2" location="Índice!A1" display="Índice!A1"/>
    <hyperlink ref="Q2" location="Índice!A1" display="Índice!A1"/>
    <hyperlink ref="Z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colBreaks count="1" manualBreakCount="1">
    <brk id="27" max="1048575" man="1"/>
  </colBreaks>
</worksheet>
</file>

<file path=xl/worksheets/sheet21.xml><?xml version="1.0" encoding="utf-8"?>
<worksheet xmlns="http://schemas.openxmlformats.org/spreadsheetml/2006/main" xmlns:r="http://schemas.openxmlformats.org/officeDocument/2006/relationships">
  <dimension ref="A1:Q37"/>
  <sheetViews>
    <sheetView showGridLines="0" showRowColHeaders="0" zoomScale="140" zoomScaleNormal="140" workbookViewId="0"/>
  </sheetViews>
  <sheetFormatPr baseColWidth="10" defaultColWidth="0" defaultRowHeight="12.75" customHeight="1" zeroHeight="1"/>
  <cols>
    <col min="1" max="1" width="0.88671875" style="1" customWidth="1"/>
    <col min="2" max="3" width="4.6640625" style="1" customWidth="1"/>
    <col min="4" max="4" width="5.109375" style="1" customWidth="1"/>
    <col min="5" max="5" width="4.88671875" style="1" customWidth="1"/>
    <col min="6" max="6" width="4.5546875" style="1" customWidth="1"/>
    <col min="7" max="7" width="4.44140625" style="1" customWidth="1"/>
    <col min="8" max="8" width="4" style="1" customWidth="1"/>
    <col min="9" max="9" width="4.44140625" style="1" customWidth="1"/>
    <col min="10" max="10" width="5.33203125" style="1" customWidth="1"/>
    <col min="11" max="11" width="6.109375" style="1" customWidth="1"/>
    <col min="12" max="13" width="4.6640625" style="1" customWidth="1"/>
    <col min="14" max="15" width="0.88671875" style="1" customWidth="1"/>
    <col min="16" max="16384" width="11.33203125" style="1" hidden="1"/>
  </cols>
  <sheetData>
    <row r="1" spans="1:17" s="8" customFormat="1" ht="4.6500000000000004" customHeight="1">
      <c r="A1" s="12"/>
      <c r="B1" s="13"/>
      <c r="C1" s="13"/>
      <c r="D1" s="13"/>
      <c r="E1" s="13"/>
      <c r="F1" s="13"/>
      <c r="G1" s="13"/>
      <c r="H1" s="13"/>
      <c r="I1" s="13"/>
      <c r="J1" s="13"/>
      <c r="K1" s="13"/>
      <c r="L1" s="13"/>
      <c r="M1" s="13"/>
      <c r="N1" s="14"/>
    </row>
    <row r="2" spans="1:17" s="185" customFormat="1" ht="11.1" customHeight="1">
      <c r="A2" s="180"/>
      <c r="B2" s="17" t="s">
        <v>209</v>
      </c>
      <c r="C2" s="260"/>
      <c r="D2" s="2"/>
      <c r="E2" s="2"/>
      <c r="F2" s="2"/>
      <c r="G2" s="2"/>
      <c r="H2" s="2"/>
      <c r="I2" s="2"/>
      <c r="J2" s="2"/>
      <c r="K2" s="2"/>
      <c r="L2" s="2"/>
      <c r="M2" s="331" t="s">
        <v>210</v>
      </c>
      <c r="N2" s="188"/>
      <c r="O2" s="261"/>
      <c r="P2" s="261"/>
      <c r="Q2" s="261"/>
    </row>
    <row r="3" spans="1:17" s="185" customFormat="1" ht="11.1" customHeight="1">
      <c r="A3" s="180"/>
      <c r="B3" s="17" t="s">
        <v>66</v>
      </c>
      <c r="C3" s="260"/>
      <c r="D3" s="2"/>
      <c r="E3" s="2"/>
      <c r="F3" s="2"/>
      <c r="G3" s="2"/>
      <c r="H3" s="2"/>
      <c r="I3" s="2"/>
      <c r="J3" s="2"/>
      <c r="K3" s="2"/>
      <c r="L3" s="2"/>
      <c r="M3" s="2"/>
      <c r="N3" s="188"/>
      <c r="O3" s="261"/>
      <c r="P3" s="261"/>
      <c r="Q3" s="261"/>
    </row>
    <row r="4" spans="1:17" s="185" customFormat="1" ht="11.1" customHeight="1">
      <c r="A4" s="180"/>
      <c r="B4" s="262" t="s">
        <v>1</v>
      </c>
      <c r="C4" s="2"/>
      <c r="D4" s="2"/>
      <c r="E4" s="2"/>
      <c r="F4" s="2"/>
      <c r="G4" s="2"/>
      <c r="H4" s="2"/>
      <c r="I4" s="2"/>
      <c r="J4" s="2"/>
      <c r="K4" s="2"/>
      <c r="L4" s="2"/>
      <c r="M4" s="2"/>
      <c r="N4" s="188"/>
      <c r="O4" s="261"/>
      <c r="P4" s="261"/>
      <c r="Q4" s="261"/>
    </row>
    <row r="5" spans="1:17" s="8" customFormat="1" ht="3.6" customHeight="1">
      <c r="A5" s="4"/>
      <c r="B5" s="6"/>
      <c r="C5" s="6"/>
      <c r="D5" s="6"/>
      <c r="E5" s="6"/>
      <c r="F5" s="6"/>
      <c r="G5" s="6"/>
      <c r="H5" s="6"/>
      <c r="I5" s="6"/>
      <c r="J5" s="6"/>
      <c r="K5" s="6"/>
      <c r="L5" s="6"/>
      <c r="M5" s="6"/>
      <c r="N5" s="190"/>
      <c r="O5" s="222"/>
      <c r="P5" s="222"/>
      <c r="Q5" s="222"/>
    </row>
    <row r="6" spans="1:17" s="8" customFormat="1" ht="3.6" customHeight="1">
      <c r="A6" s="4"/>
      <c r="B6" s="348"/>
      <c r="C6" s="348"/>
      <c r="D6" s="348"/>
      <c r="E6" s="348"/>
      <c r="F6" s="348"/>
      <c r="G6" s="348"/>
      <c r="H6" s="348"/>
      <c r="I6" s="348"/>
      <c r="J6" s="348"/>
      <c r="K6" s="348"/>
      <c r="L6" s="348"/>
      <c r="M6" s="348"/>
      <c r="N6" s="190"/>
      <c r="O6" s="222"/>
      <c r="P6" s="222"/>
      <c r="Q6" s="222"/>
    </row>
    <row r="7" spans="1:17" s="8" customFormat="1" ht="9" customHeight="1">
      <c r="A7" s="4"/>
      <c r="B7" s="347" t="s">
        <v>6</v>
      </c>
      <c r="C7" s="349" t="s">
        <v>3</v>
      </c>
      <c r="D7" s="349" t="s">
        <v>184</v>
      </c>
      <c r="E7" s="349" t="s">
        <v>170</v>
      </c>
      <c r="F7" s="349" t="s">
        <v>173</v>
      </c>
      <c r="G7" s="349" t="s">
        <v>165</v>
      </c>
      <c r="H7" s="349" t="s">
        <v>211</v>
      </c>
      <c r="I7" s="349" t="s">
        <v>194</v>
      </c>
      <c r="J7" s="349" t="s">
        <v>4</v>
      </c>
      <c r="K7" s="349" t="s">
        <v>179</v>
      </c>
      <c r="L7" s="350" t="s">
        <v>185</v>
      </c>
      <c r="M7" s="353" t="s">
        <v>7</v>
      </c>
      <c r="N7" s="190"/>
      <c r="O7" s="222"/>
      <c r="P7" s="263"/>
      <c r="Q7" s="222"/>
    </row>
    <row r="8" spans="1:17" s="8" customFormat="1" ht="3.6" customHeight="1">
      <c r="A8" s="4"/>
      <c r="B8" s="6"/>
      <c r="C8" s="6"/>
      <c r="D8" s="18"/>
      <c r="E8" s="18"/>
      <c r="F8" s="18"/>
      <c r="G8" s="18"/>
      <c r="H8" s="18"/>
      <c r="I8" s="18"/>
      <c r="J8" s="18"/>
      <c r="K8" s="18"/>
      <c r="L8" s="18"/>
      <c r="M8" s="18"/>
      <c r="N8" s="190"/>
      <c r="O8" s="222"/>
      <c r="P8" s="3"/>
      <c r="Q8" s="222"/>
    </row>
    <row r="9" spans="1:17" s="8" customFormat="1" ht="3.6" customHeight="1">
      <c r="A9" s="4"/>
      <c r="B9" s="348"/>
      <c r="C9" s="348"/>
      <c r="D9" s="3"/>
      <c r="E9" s="3"/>
      <c r="F9" s="3"/>
      <c r="G9" s="3"/>
      <c r="H9" s="3"/>
      <c r="I9" s="3"/>
      <c r="J9" s="3"/>
      <c r="K9" s="3"/>
      <c r="L9" s="3"/>
      <c r="M9" s="3"/>
      <c r="N9" s="190"/>
      <c r="O9" s="222"/>
      <c r="P9" s="3"/>
      <c r="Q9" s="222"/>
    </row>
    <row r="10" spans="1:17" s="8" customFormat="1" ht="9" customHeight="1">
      <c r="A10" s="4"/>
      <c r="B10" s="5">
        <v>1995</v>
      </c>
      <c r="C10" s="19">
        <f>SUM(D10:M10)</f>
        <v>157574</v>
      </c>
      <c r="D10" s="19">
        <v>76128</v>
      </c>
      <c r="E10" s="19">
        <v>25882</v>
      </c>
      <c r="F10" s="19">
        <v>2398</v>
      </c>
      <c r="G10" s="19">
        <v>2710</v>
      </c>
      <c r="H10" s="19">
        <v>962</v>
      </c>
      <c r="I10" s="19">
        <v>2659</v>
      </c>
      <c r="J10" s="19">
        <v>15867</v>
      </c>
      <c r="K10" s="19">
        <v>72</v>
      </c>
      <c r="L10" s="19">
        <v>30486</v>
      </c>
      <c r="M10" s="19">
        <v>410</v>
      </c>
      <c r="N10" s="190"/>
      <c r="O10" s="222"/>
      <c r="P10" s="19"/>
      <c r="Q10" s="222"/>
    </row>
    <row r="11" spans="1:17" s="8" customFormat="1" ht="9" customHeight="1">
      <c r="A11" s="4"/>
      <c r="B11" s="5">
        <v>1996</v>
      </c>
      <c r="C11" s="19">
        <f>SUM(D11:M11)</f>
        <v>169211</v>
      </c>
      <c r="D11" s="19">
        <v>79154</v>
      </c>
      <c r="E11" s="19">
        <v>29537</v>
      </c>
      <c r="F11" s="19">
        <v>1281</v>
      </c>
      <c r="G11" s="19">
        <v>3282</v>
      </c>
      <c r="H11" s="19">
        <v>782</v>
      </c>
      <c r="I11" s="19">
        <v>2706</v>
      </c>
      <c r="J11" s="19">
        <v>13315</v>
      </c>
      <c r="K11" s="19">
        <v>112</v>
      </c>
      <c r="L11" s="19">
        <v>37776</v>
      </c>
      <c r="M11" s="19">
        <v>1266</v>
      </c>
      <c r="N11" s="190"/>
      <c r="O11" s="222"/>
      <c r="P11" s="19"/>
      <c r="Q11" s="222"/>
    </row>
    <row r="12" spans="1:17" s="8" customFormat="1" ht="9" customHeight="1">
      <c r="A12" s="4"/>
      <c r="B12" s="5">
        <v>1997</v>
      </c>
      <c r="C12" s="19">
        <f>SUM(D12:M12)</f>
        <v>173878</v>
      </c>
      <c r="D12" s="19">
        <v>83132</v>
      </c>
      <c r="E12" s="19">
        <v>24848</v>
      </c>
      <c r="F12" s="19">
        <v>1330</v>
      </c>
      <c r="G12" s="19">
        <v>2816</v>
      </c>
      <c r="H12" s="19">
        <v>1006</v>
      </c>
      <c r="I12" s="19">
        <v>1512</v>
      </c>
      <c r="J12" s="19">
        <v>17570</v>
      </c>
      <c r="K12" s="19">
        <v>130</v>
      </c>
      <c r="L12" s="19">
        <v>40381</v>
      </c>
      <c r="M12" s="19">
        <v>1153</v>
      </c>
      <c r="N12" s="190"/>
      <c r="O12" s="222"/>
      <c r="P12" s="19"/>
      <c r="Q12" s="222"/>
    </row>
    <row r="13" spans="1:17" s="8" customFormat="1" ht="9" customHeight="1">
      <c r="A13" s="4"/>
      <c r="B13" s="5">
        <v>1998</v>
      </c>
      <c r="C13" s="19">
        <f>SUM(D13:M13)</f>
        <v>159781</v>
      </c>
      <c r="D13" s="19">
        <v>70392</v>
      </c>
      <c r="E13" s="19">
        <v>24659</v>
      </c>
      <c r="F13" s="19">
        <v>878</v>
      </c>
      <c r="G13" s="19">
        <v>2470</v>
      </c>
      <c r="H13" s="19">
        <v>686</v>
      </c>
      <c r="I13" s="19">
        <v>1612</v>
      </c>
      <c r="J13" s="19">
        <v>23749</v>
      </c>
      <c r="K13" s="19">
        <v>61</v>
      </c>
      <c r="L13" s="19">
        <v>33486</v>
      </c>
      <c r="M13" s="19">
        <v>1788</v>
      </c>
      <c r="N13" s="190"/>
      <c r="O13" s="222"/>
      <c r="P13" s="19"/>
      <c r="Q13" s="222"/>
    </row>
    <row r="14" spans="1:17" s="8" customFormat="1" ht="9" customHeight="1">
      <c r="A14" s="4"/>
      <c r="B14" s="5">
        <v>1999</v>
      </c>
      <c r="C14" s="19">
        <f>SUM(D14:M14)</f>
        <v>166336</v>
      </c>
      <c r="D14" s="19">
        <v>66330</v>
      </c>
      <c r="E14" s="19">
        <v>22060</v>
      </c>
      <c r="F14" s="19">
        <v>894</v>
      </c>
      <c r="G14" s="19">
        <v>2440</v>
      </c>
      <c r="H14" s="19">
        <v>674</v>
      </c>
      <c r="I14" s="19">
        <v>2363</v>
      </c>
      <c r="J14" s="19">
        <v>29120</v>
      </c>
      <c r="K14" s="19">
        <v>51</v>
      </c>
      <c r="L14" s="19">
        <v>40504</v>
      </c>
      <c r="M14" s="19">
        <v>1900</v>
      </c>
      <c r="N14" s="190"/>
      <c r="O14" s="222"/>
      <c r="P14" s="19"/>
      <c r="Q14" s="222"/>
    </row>
    <row r="15" spans="1:17" s="8" customFormat="1" ht="9" customHeight="1">
      <c r="A15" s="4"/>
      <c r="B15" s="5"/>
      <c r="C15" s="19" t="s">
        <v>8</v>
      </c>
      <c r="D15" s="19"/>
      <c r="E15" s="19"/>
      <c r="F15" s="19"/>
      <c r="G15" s="19"/>
      <c r="H15" s="19"/>
      <c r="I15" s="19"/>
      <c r="J15" s="19"/>
      <c r="K15" s="19"/>
      <c r="L15" s="19"/>
      <c r="M15" s="19"/>
      <c r="N15" s="190"/>
      <c r="O15" s="222"/>
      <c r="P15" s="19"/>
      <c r="Q15" s="222"/>
    </row>
    <row r="16" spans="1:17" s="8" customFormat="1" ht="9" customHeight="1">
      <c r="A16" s="4"/>
      <c r="B16" s="5">
        <v>2000</v>
      </c>
      <c r="C16" s="19">
        <f>SUM(D16:M16)</f>
        <v>188158</v>
      </c>
      <c r="D16" s="19">
        <v>71702</v>
      </c>
      <c r="E16" s="19">
        <v>24240</v>
      </c>
      <c r="F16" s="19">
        <v>866</v>
      </c>
      <c r="G16" s="19">
        <v>2851</v>
      </c>
      <c r="H16" s="19">
        <v>638</v>
      </c>
      <c r="I16" s="19">
        <v>2622</v>
      </c>
      <c r="J16" s="19">
        <v>33480</v>
      </c>
      <c r="K16" s="19">
        <v>60</v>
      </c>
      <c r="L16" s="19">
        <v>49710</v>
      </c>
      <c r="M16" s="19">
        <v>1989</v>
      </c>
      <c r="N16" s="190"/>
      <c r="O16" s="222"/>
      <c r="P16" s="19"/>
      <c r="Q16" s="222"/>
    </row>
    <row r="17" spans="1:17" s="8" customFormat="1" ht="9" customHeight="1">
      <c r="A17" s="4"/>
      <c r="B17" s="5">
        <v>2001</v>
      </c>
      <c r="C17" s="19">
        <f>SUM(D17:M17)</f>
        <v>196723</v>
      </c>
      <c r="D17" s="19">
        <v>68476</v>
      </c>
      <c r="E17" s="19">
        <v>21037</v>
      </c>
      <c r="F17" s="19">
        <v>841</v>
      </c>
      <c r="G17" s="19">
        <v>2294</v>
      </c>
      <c r="H17" s="19">
        <v>569</v>
      </c>
      <c r="I17" s="19">
        <v>3309</v>
      </c>
      <c r="J17" s="19">
        <v>48014</v>
      </c>
      <c r="K17" s="19">
        <v>51</v>
      </c>
      <c r="L17" s="19">
        <v>50565</v>
      </c>
      <c r="M17" s="19">
        <v>1567</v>
      </c>
      <c r="N17" s="190"/>
      <c r="O17" s="222"/>
      <c r="P17" s="19"/>
      <c r="Q17" s="222"/>
    </row>
    <row r="18" spans="1:17" s="8" customFormat="1" ht="9" customHeight="1">
      <c r="A18" s="4"/>
      <c r="B18" s="5">
        <v>2002</v>
      </c>
      <c r="C18" s="19">
        <f>SUM(D18:M18)+5</f>
        <v>187525</v>
      </c>
      <c r="D18" s="19">
        <v>61751</v>
      </c>
      <c r="E18" s="19">
        <v>22484</v>
      </c>
      <c r="F18" s="19">
        <v>792</v>
      </c>
      <c r="G18" s="19">
        <v>2317</v>
      </c>
      <c r="H18" s="19">
        <v>665</v>
      </c>
      <c r="I18" s="19">
        <v>3449</v>
      </c>
      <c r="J18" s="19">
        <v>45857</v>
      </c>
      <c r="K18" s="19">
        <v>28</v>
      </c>
      <c r="L18" s="19">
        <v>48882</v>
      </c>
      <c r="M18" s="19">
        <v>1295</v>
      </c>
      <c r="N18" s="190"/>
      <c r="O18" s="222"/>
      <c r="P18" s="19"/>
      <c r="Q18" s="222"/>
    </row>
    <row r="19" spans="1:17" s="8" customFormat="1" ht="9" customHeight="1">
      <c r="A19" s="4"/>
      <c r="B19" s="9">
        <v>2003</v>
      </c>
      <c r="C19" s="19">
        <f>SUM(D19:M19)</f>
        <v>207776</v>
      </c>
      <c r="D19" s="19">
        <v>61516</v>
      </c>
      <c r="E19" s="19">
        <v>22189</v>
      </c>
      <c r="F19" s="19">
        <v>812</v>
      </c>
      <c r="G19" s="19">
        <v>2516</v>
      </c>
      <c r="H19" s="19">
        <v>848</v>
      </c>
      <c r="I19" s="19">
        <v>3734</v>
      </c>
      <c r="J19" s="19">
        <v>62361</v>
      </c>
      <c r="K19" s="19">
        <v>43</v>
      </c>
      <c r="L19" s="19">
        <v>48291</v>
      </c>
      <c r="M19" s="19">
        <v>5466</v>
      </c>
      <c r="N19" s="190"/>
      <c r="O19" s="222"/>
      <c r="P19" s="19"/>
      <c r="Q19" s="222"/>
    </row>
    <row r="20" spans="1:17" s="8" customFormat="1" ht="9" customHeight="1">
      <c r="A20" s="4"/>
      <c r="B20" s="9">
        <v>2004</v>
      </c>
      <c r="C20" s="19">
        <f>SUM(D20:M20)-1</f>
        <v>224249</v>
      </c>
      <c r="D20" s="19">
        <v>67639</v>
      </c>
      <c r="E20" s="19">
        <v>22331</v>
      </c>
      <c r="F20" s="19">
        <v>932</v>
      </c>
      <c r="G20" s="19">
        <v>3047</v>
      </c>
      <c r="H20" s="19">
        <v>865</v>
      </c>
      <c r="I20" s="19">
        <v>4572</v>
      </c>
      <c r="J20" s="19">
        <v>72279</v>
      </c>
      <c r="K20" s="19">
        <v>275</v>
      </c>
      <c r="L20" s="19">
        <v>46601</v>
      </c>
      <c r="M20" s="19">
        <v>5709</v>
      </c>
      <c r="N20" s="190"/>
      <c r="O20" s="222"/>
      <c r="P20" s="19"/>
      <c r="Q20" s="222"/>
    </row>
    <row r="21" spans="1:17" s="8" customFormat="1" ht="9" customHeight="1">
      <c r="A21" s="4"/>
      <c r="B21" s="9"/>
      <c r="C21" s="19"/>
      <c r="D21" s="19"/>
      <c r="E21" s="19"/>
      <c r="F21" s="19"/>
      <c r="G21" s="19"/>
      <c r="H21" s="19"/>
      <c r="I21" s="19"/>
      <c r="J21" s="19"/>
      <c r="K21" s="19"/>
      <c r="L21" s="19"/>
      <c r="M21" s="19"/>
      <c r="N21" s="190"/>
      <c r="O21" s="222"/>
      <c r="P21" s="19"/>
      <c r="Q21" s="222"/>
    </row>
    <row r="22" spans="1:17" s="8" customFormat="1" ht="9" customHeight="1">
      <c r="A22" s="4"/>
      <c r="B22" s="9">
        <v>2005</v>
      </c>
      <c r="C22" s="19">
        <f>SUM(D22:M22)</f>
        <v>235845</v>
      </c>
      <c r="D22" s="19">
        <v>67993</v>
      </c>
      <c r="E22" s="19">
        <v>21465</v>
      </c>
      <c r="F22" s="19">
        <v>1100</v>
      </c>
      <c r="G22" s="19">
        <v>2767</v>
      </c>
      <c r="H22" s="19">
        <v>1148</v>
      </c>
      <c r="I22" s="19">
        <v>3829</v>
      </c>
      <c r="J22" s="19">
        <v>90041</v>
      </c>
      <c r="K22" s="19">
        <v>81</v>
      </c>
      <c r="L22" s="19">
        <v>41701</v>
      </c>
      <c r="M22" s="19">
        <v>5720</v>
      </c>
      <c r="N22" s="190"/>
      <c r="O22" s="222"/>
      <c r="P22" s="19"/>
      <c r="Q22" s="222"/>
    </row>
    <row r="23" spans="1:17" s="8" customFormat="1" ht="9" customHeight="1">
      <c r="A23" s="4"/>
      <c r="B23" s="9">
        <v>2006</v>
      </c>
      <c r="C23" s="19">
        <f>SUM(D23:M23)</f>
        <v>261030</v>
      </c>
      <c r="D23" s="19">
        <v>69214</v>
      </c>
      <c r="E23" s="19">
        <v>22504</v>
      </c>
      <c r="F23" s="19">
        <v>1406</v>
      </c>
      <c r="G23" s="19">
        <v>2503</v>
      </c>
      <c r="H23" s="19">
        <v>1366</v>
      </c>
      <c r="I23" s="19">
        <v>4232</v>
      </c>
      <c r="J23" s="19">
        <v>111306</v>
      </c>
      <c r="K23" s="19">
        <v>33</v>
      </c>
      <c r="L23" s="19">
        <v>43495</v>
      </c>
      <c r="M23" s="19">
        <v>4971</v>
      </c>
      <c r="N23" s="190"/>
      <c r="O23" s="222"/>
      <c r="P23" s="19"/>
      <c r="Q23" s="222"/>
    </row>
    <row r="24" spans="1:17" s="8" customFormat="1" ht="9" customHeight="1">
      <c r="A24" s="4"/>
      <c r="B24" s="9">
        <v>2007</v>
      </c>
      <c r="C24" s="19">
        <f>SUM(D24:M24)+1</f>
        <v>267772</v>
      </c>
      <c r="D24" s="19">
        <v>73580</v>
      </c>
      <c r="E24" s="19">
        <v>21798</v>
      </c>
      <c r="F24" s="19">
        <v>1483</v>
      </c>
      <c r="G24" s="19">
        <v>2801</v>
      </c>
      <c r="H24" s="19">
        <v>1234</v>
      </c>
      <c r="I24" s="19">
        <v>4345</v>
      </c>
      <c r="J24" s="19">
        <v>111787</v>
      </c>
      <c r="K24" s="19">
        <v>46</v>
      </c>
      <c r="L24" s="19">
        <v>46491</v>
      </c>
      <c r="M24" s="19">
        <v>4206</v>
      </c>
      <c r="N24" s="190"/>
      <c r="O24" s="222"/>
      <c r="P24" s="19"/>
      <c r="Q24" s="222"/>
    </row>
    <row r="25" spans="1:17" s="8" customFormat="1" ht="9" customHeight="1">
      <c r="A25" s="4"/>
      <c r="B25" s="9">
        <v>2008</v>
      </c>
      <c r="C25" s="19">
        <f>SUM(D25:M25)-1</f>
        <v>283625</v>
      </c>
      <c r="D25" s="19">
        <v>71018</v>
      </c>
      <c r="E25" s="19">
        <v>24157</v>
      </c>
      <c r="F25" s="19">
        <v>2338</v>
      </c>
      <c r="G25" s="19">
        <v>3041</v>
      </c>
      <c r="H25" s="19">
        <v>1221</v>
      </c>
      <c r="I25" s="19">
        <v>4917</v>
      </c>
      <c r="J25" s="19">
        <v>130201</v>
      </c>
      <c r="K25" s="19">
        <v>24</v>
      </c>
      <c r="L25" s="19">
        <v>42148</v>
      </c>
      <c r="M25" s="19">
        <v>4561</v>
      </c>
      <c r="N25" s="190"/>
      <c r="O25" s="222"/>
      <c r="P25" s="19"/>
      <c r="Q25" s="222"/>
    </row>
    <row r="26" spans="1:17" s="8" customFormat="1" ht="9" customHeight="1">
      <c r="A26" s="4"/>
      <c r="B26" s="9">
        <v>2009</v>
      </c>
      <c r="C26" s="19">
        <f>SUM(D26:M26)</f>
        <v>285019</v>
      </c>
      <c r="D26" s="19">
        <v>73373</v>
      </c>
      <c r="E26" s="19">
        <v>22620</v>
      </c>
      <c r="F26" s="19">
        <v>1876</v>
      </c>
      <c r="G26" s="19">
        <v>3145</v>
      </c>
      <c r="H26" s="19">
        <v>1379</v>
      </c>
      <c r="I26" s="19">
        <v>6065</v>
      </c>
      <c r="J26" s="19">
        <v>133282</v>
      </c>
      <c r="K26" s="19">
        <v>21</v>
      </c>
      <c r="L26" s="19">
        <v>38974</v>
      </c>
      <c r="M26" s="19">
        <v>4284</v>
      </c>
      <c r="N26" s="190"/>
      <c r="O26" s="222"/>
      <c r="P26" s="19"/>
      <c r="Q26" s="222"/>
    </row>
    <row r="27" spans="1:17" s="8" customFormat="1" ht="9" customHeight="1">
      <c r="A27" s="4"/>
      <c r="B27" s="9"/>
      <c r="C27" s="19"/>
      <c r="D27" s="19"/>
      <c r="E27" s="19"/>
      <c r="F27" s="19"/>
      <c r="G27" s="19"/>
      <c r="H27" s="19"/>
      <c r="I27" s="19"/>
      <c r="J27" s="19"/>
      <c r="K27" s="19"/>
      <c r="L27" s="19"/>
      <c r="M27" s="19"/>
      <c r="N27" s="190"/>
      <c r="O27" s="222"/>
      <c r="P27" s="19"/>
      <c r="Q27" s="222"/>
    </row>
    <row r="28" spans="1:17" s="8" customFormat="1" ht="9" customHeight="1">
      <c r="A28" s="4"/>
      <c r="B28" s="9">
        <v>2010</v>
      </c>
      <c r="C28" s="19">
        <f>SUM(D28:M28)-1</f>
        <v>270717</v>
      </c>
      <c r="D28" s="19">
        <v>76986</v>
      </c>
      <c r="E28" s="19">
        <v>24231</v>
      </c>
      <c r="F28" s="19">
        <v>1806</v>
      </c>
      <c r="G28" s="19">
        <v>3384</v>
      </c>
      <c r="H28" s="19">
        <v>1354</v>
      </c>
      <c r="I28" s="19">
        <v>6919</v>
      </c>
      <c r="J28" s="19">
        <v>104612</v>
      </c>
      <c r="K28" s="19">
        <v>26</v>
      </c>
      <c r="L28" s="19">
        <v>47611</v>
      </c>
      <c r="M28" s="19">
        <v>3789</v>
      </c>
      <c r="N28" s="190"/>
      <c r="O28" s="222"/>
      <c r="P28" s="19"/>
      <c r="Q28" s="222"/>
    </row>
    <row r="29" spans="1:17" s="8" customFormat="1" ht="9" customHeight="1">
      <c r="A29" s="4"/>
      <c r="B29" s="9">
        <v>2011</v>
      </c>
      <c r="C29" s="19">
        <f>SUM(D29:M29)</f>
        <v>262855.38099999999</v>
      </c>
      <c r="D29" s="19">
        <v>71135.172999999995</v>
      </c>
      <c r="E29" s="19">
        <v>18528.212</v>
      </c>
      <c r="F29" s="19">
        <v>1225.8</v>
      </c>
      <c r="G29" s="19">
        <v>2929.2179999999998</v>
      </c>
      <c r="H29" s="19">
        <v>1044.345</v>
      </c>
      <c r="I29" s="19">
        <v>8480.2479999999996</v>
      </c>
      <c r="J29" s="19">
        <v>109815.223</v>
      </c>
      <c r="K29" s="19">
        <v>18.032</v>
      </c>
      <c r="L29" s="19">
        <v>43757.442000000003</v>
      </c>
      <c r="M29" s="19">
        <v>5921.6880000000001</v>
      </c>
      <c r="N29" s="190"/>
      <c r="O29" s="222"/>
      <c r="P29" s="19"/>
      <c r="Q29" s="222"/>
    </row>
    <row r="30" spans="1:17" s="8" customFormat="1" ht="9" customHeight="1">
      <c r="A30" s="4"/>
      <c r="B30" s="9" t="s">
        <v>153</v>
      </c>
      <c r="C30" s="19">
        <f>SUM(D30:M30)</f>
        <v>254026.02090999999</v>
      </c>
      <c r="D30" s="19">
        <v>72779.155779000008</v>
      </c>
      <c r="E30" s="19">
        <v>19955.919131999992</v>
      </c>
      <c r="F30" s="19">
        <v>1275.1479999999999</v>
      </c>
      <c r="G30" s="19">
        <v>3017.9337720000003</v>
      </c>
      <c r="H30" s="19">
        <v>640.7830399999998</v>
      </c>
      <c r="I30" s="19">
        <v>7025.9031489999952</v>
      </c>
      <c r="J30" s="19">
        <v>100320.66459000001</v>
      </c>
      <c r="K30" s="19">
        <v>46.360710000000012</v>
      </c>
      <c r="L30" s="19">
        <v>43566.658800000005</v>
      </c>
      <c r="M30" s="19">
        <v>5397.4939379999705</v>
      </c>
      <c r="N30" s="190"/>
      <c r="O30" s="222"/>
      <c r="P30" s="19"/>
      <c r="Q30" s="222"/>
    </row>
    <row r="31" spans="1:17" s="8" customFormat="1" ht="3.6" customHeight="1">
      <c r="A31" s="4"/>
      <c r="B31" s="6"/>
      <c r="C31" s="6"/>
      <c r="D31" s="6"/>
      <c r="E31" s="6"/>
      <c r="F31" s="6"/>
      <c r="G31" s="6"/>
      <c r="H31" s="6"/>
      <c r="I31" s="6"/>
      <c r="J31" s="6"/>
      <c r="K31" s="6"/>
      <c r="L31" s="6"/>
      <c r="M31" s="6"/>
      <c r="N31" s="190"/>
      <c r="O31" s="222"/>
      <c r="P31" s="222"/>
      <c r="Q31" s="222"/>
    </row>
    <row r="32" spans="1:17" s="8" customFormat="1" ht="3.6" customHeight="1">
      <c r="A32" s="4"/>
      <c r="B32" s="348"/>
      <c r="C32" s="348"/>
      <c r="D32" s="348"/>
      <c r="E32" s="348"/>
      <c r="F32" s="348"/>
      <c r="G32" s="348"/>
      <c r="H32" s="348"/>
      <c r="I32" s="348"/>
      <c r="J32" s="348"/>
      <c r="K32" s="348"/>
      <c r="L32" s="348"/>
      <c r="M32" s="348"/>
      <c r="N32" s="190"/>
      <c r="O32" s="222"/>
      <c r="P32" s="222"/>
      <c r="Q32" s="222"/>
    </row>
    <row r="33" spans="1:17" s="8" customFormat="1" ht="9" customHeight="1">
      <c r="A33" s="4"/>
      <c r="B33" s="264" t="s">
        <v>212</v>
      </c>
      <c r="C33" s="348"/>
      <c r="D33" s="348"/>
      <c r="E33" s="348"/>
      <c r="F33" s="348"/>
      <c r="G33" s="348"/>
      <c r="H33" s="348"/>
      <c r="I33" s="348"/>
      <c r="J33" s="348"/>
      <c r="K33" s="348"/>
      <c r="L33" s="348"/>
      <c r="M33" s="348"/>
      <c r="N33" s="190"/>
      <c r="O33" s="222"/>
      <c r="P33" s="222"/>
      <c r="Q33" s="222"/>
    </row>
    <row r="34" spans="1:17" s="8" customFormat="1" ht="9" customHeight="1">
      <c r="A34" s="4"/>
      <c r="B34" s="265" t="s">
        <v>213</v>
      </c>
      <c r="C34" s="348"/>
      <c r="D34" s="348"/>
      <c r="E34" s="348"/>
      <c r="F34" s="348"/>
      <c r="G34" s="348"/>
      <c r="H34" s="348"/>
      <c r="I34" s="348"/>
      <c r="J34" s="348"/>
      <c r="K34" s="348"/>
      <c r="L34" s="348"/>
      <c r="M34" s="348"/>
      <c r="N34" s="190"/>
      <c r="O34" s="222"/>
      <c r="P34" s="222"/>
      <c r="Q34" s="222"/>
    </row>
    <row r="35" spans="1:17" s="8" customFormat="1" ht="9" customHeight="1">
      <c r="A35" s="4"/>
      <c r="B35" s="340" t="s">
        <v>215</v>
      </c>
      <c r="C35" s="341"/>
      <c r="D35" s="341"/>
      <c r="E35" s="341"/>
      <c r="F35" s="341"/>
      <c r="G35" s="341"/>
      <c r="H35" s="341"/>
      <c r="I35" s="341"/>
      <c r="J35" s="341"/>
      <c r="K35" s="341"/>
      <c r="L35" s="341"/>
      <c r="M35" s="341"/>
      <c r="N35" s="190"/>
      <c r="O35" s="222"/>
      <c r="P35" s="222"/>
      <c r="Q35" s="222"/>
    </row>
    <row r="36" spans="1:17" s="8" customFormat="1" ht="4.6500000000000004" customHeight="1">
      <c r="A36" s="10"/>
      <c r="B36" s="6"/>
      <c r="C36" s="6"/>
      <c r="D36" s="6"/>
      <c r="E36" s="6"/>
      <c r="F36" s="6"/>
      <c r="G36" s="6"/>
      <c r="H36" s="6"/>
      <c r="I36" s="6"/>
      <c r="J36" s="6"/>
      <c r="K36" s="6"/>
      <c r="L36" s="6"/>
      <c r="M36" s="6"/>
      <c r="N36" s="266"/>
      <c r="O36" s="222"/>
      <c r="P36" s="222"/>
      <c r="Q36" s="222"/>
    </row>
    <row r="37" spans="1:17" ht="22.65" hidden="1" customHeight="1">
      <c r="O37" s="1" t="s">
        <v>5</v>
      </c>
    </row>
  </sheetData>
  <sheetProtection sheet="1" objects="1" scenarios="1"/>
  <hyperlinks>
    <hyperlink ref="M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22.xml><?xml version="1.0" encoding="utf-8"?>
<worksheet xmlns="http://schemas.openxmlformats.org/spreadsheetml/2006/main" xmlns:r="http://schemas.openxmlformats.org/officeDocument/2006/relationships">
  <dimension ref="A1:L40"/>
  <sheetViews>
    <sheetView showGridLines="0" showRowColHeaders="0" zoomScale="140" zoomScaleNormal="140" workbookViewId="0"/>
  </sheetViews>
  <sheetFormatPr baseColWidth="10" defaultColWidth="0" defaultRowHeight="13.2" zeroHeight="1"/>
  <cols>
    <col min="1" max="1" width="0.88671875" style="1" customWidth="1"/>
    <col min="2" max="2" width="5.6640625" style="1" customWidth="1"/>
    <col min="3" max="3" width="7.33203125" style="1" customWidth="1"/>
    <col min="4" max="4" width="3.109375" style="1" customWidth="1"/>
    <col min="5" max="5" width="4" style="1" customWidth="1"/>
    <col min="6" max="6" width="7.88671875" style="1" customWidth="1"/>
    <col min="7" max="7" width="7" style="1" customWidth="1"/>
    <col min="8" max="8" width="7.88671875" style="1" customWidth="1"/>
    <col min="9" max="9" width="6.88671875" style="1" customWidth="1"/>
    <col min="10" max="10" width="8" style="1" customWidth="1"/>
    <col min="11" max="12" width="0.88671875" style="1" customWidth="1"/>
    <col min="13" max="16384" width="11.33203125" style="1" hidden="1"/>
  </cols>
  <sheetData>
    <row r="1" spans="1:11" s="8" customFormat="1" ht="4.6500000000000004" customHeight="1">
      <c r="A1" s="12"/>
      <c r="B1" s="13"/>
      <c r="C1" s="13"/>
      <c r="D1" s="13"/>
      <c r="E1" s="13"/>
      <c r="F1" s="13"/>
      <c r="G1" s="13"/>
      <c r="H1" s="13"/>
      <c r="I1" s="13"/>
      <c r="J1" s="13"/>
      <c r="K1" s="14"/>
    </row>
    <row r="2" spans="1:11" s="8" customFormat="1" ht="11.1" customHeight="1">
      <c r="A2" s="4"/>
      <c r="B2" s="17" t="s">
        <v>9</v>
      </c>
      <c r="C2" s="2"/>
      <c r="D2" s="2"/>
      <c r="E2" s="2"/>
      <c r="F2" s="2"/>
      <c r="G2" s="2"/>
      <c r="H2" s="2"/>
      <c r="I2" s="2"/>
      <c r="J2" s="331" t="s">
        <v>10</v>
      </c>
      <c r="K2" s="7"/>
    </row>
    <row r="3" spans="1:11" s="8" customFormat="1" ht="11.1" customHeight="1">
      <c r="A3" s="4"/>
      <c r="B3" s="17" t="s">
        <v>66</v>
      </c>
      <c r="C3" s="2"/>
      <c r="D3" s="2"/>
      <c r="E3" s="2"/>
      <c r="F3" s="2"/>
      <c r="G3" s="2"/>
      <c r="H3" s="2"/>
      <c r="I3" s="2"/>
      <c r="J3" s="2"/>
      <c r="K3" s="7"/>
    </row>
    <row r="4" spans="1:11" s="8" customFormat="1" ht="3" customHeight="1">
      <c r="A4" s="4"/>
      <c r="B4" s="6"/>
      <c r="C4" s="6"/>
      <c r="D4" s="6"/>
      <c r="E4" s="6"/>
      <c r="F4" s="6"/>
      <c r="G4" s="6"/>
      <c r="H4" s="6"/>
      <c r="I4" s="6"/>
      <c r="J4" s="6"/>
      <c r="K4" s="7"/>
    </row>
    <row r="5" spans="1:11" s="8" customFormat="1" ht="3" customHeight="1">
      <c r="A5" s="4"/>
      <c r="B5" s="348"/>
      <c r="C5" s="348"/>
      <c r="D5" s="348"/>
      <c r="E5" s="348"/>
      <c r="F5" s="348"/>
      <c r="G5" s="348"/>
      <c r="H5" s="348"/>
      <c r="I5" s="348"/>
      <c r="J5" s="348"/>
      <c r="K5" s="7"/>
    </row>
    <row r="6" spans="1:11" s="8" customFormat="1" ht="9" customHeight="1">
      <c r="A6" s="4"/>
      <c r="B6" s="364" t="s">
        <v>6</v>
      </c>
      <c r="C6" s="371" t="s">
        <v>3</v>
      </c>
      <c r="D6" s="348"/>
      <c r="E6" s="380" t="s">
        <v>17</v>
      </c>
      <c r="F6" s="380"/>
      <c r="G6" s="380"/>
      <c r="H6" s="380"/>
      <c r="I6" s="380"/>
      <c r="J6" s="371" t="s">
        <v>18</v>
      </c>
      <c r="K6" s="7"/>
    </row>
    <row r="7" spans="1:11" s="8" customFormat="1" ht="8.6999999999999993" customHeight="1">
      <c r="A7" s="4"/>
      <c r="B7" s="365"/>
      <c r="C7" s="371"/>
      <c r="D7" s="3"/>
      <c r="E7" s="3" t="s">
        <v>3</v>
      </c>
      <c r="F7" s="3" t="s">
        <v>4</v>
      </c>
      <c r="G7" s="3" t="s">
        <v>11</v>
      </c>
      <c r="H7" s="381" t="s">
        <v>12</v>
      </c>
      <c r="I7" s="3" t="s">
        <v>19</v>
      </c>
      <c r="J7" s="371"/>
      <c r="K7" s="7"/>
    </row>
    <row r="8" spans="1:11" s="8" customFormat="1" ht="8.6999999999999993" customHeight="1">
      <c r="A8" s="4"/>
      <c r="B8" s="365"/>
      <c r="C8" s="349"/>
      <c r="D8" s="3"/>
      <c r="E8" s="3"/>
      <c r="F8" s="3"/>
      <c r="G8" s="3"/>
      <c r="H8" s="366"/>
      <c r="I8" s="3"/>
      <c r="J8" s="371"/>
      <c r="K8" s="7"/>
    </row>
    <row r="9" spans="1:11" s="8" customFormat="1" ht="8.6999999999999993" customHeight="1">
      <c r="A9" s="4"/>
      <c r="B9" s="365"/>
      <c r="C9" s="349"/>
      <c r="D9" s="3"/>
      <c r="E9" s="3"/>
      <c r="F9" s="3"/>
      <c r="G9" s="3"/>
      <c r="H9" s="351"/>
      <c r="I9" s="3"/>
      <c r="J9" s="371"/>
      <c r="K9" s="7"/>
    </row>
    <row r="10" spans="1:11" s="8" customFormat="1" ht="3" customHeight="1">
      <c r="A10" s="4"/>
      <c r="B10" s="6"/>
      <c r="C10" s="18"/>
      <c r="D10" s="18"/>
      <c r="E10" s="18"/>
      <c r="F10" s="18"/>
      <c r="G10" s="18"/>
      <c r="H10" s="18"/>
      <c r="I10" s="18"/>
      <c r="J10" s="18"/>
      <c r="K10" s="7"/>
    </row>
    <row r="11" spans="1:11" s="8" customFormat="1" ht="3" customHeight="1">
      <c r="A11" s="4"/>
      <c r="B11" s="348"/>
      <c r="C11" s="348"/>
      <c r="D11" s="348"/>
      <c r="E11" s="348"/>
      <c r="F11" s="348"/>
      <c r="G11" s="348"/>
      <c r="H11" s="348"/>
      <c r="I11" s="348"/>
      <c r="J11" s="348"/>
      <c r="K11" s="7"/>
    </row>
    <row r="12" spans="1:11" s="8" customFormat="1" ht="9" customHeight="1">
      <c r="A12" s="4"/>
      <c r="B12" s="5">
        <v>1995</v>
      </c>
      <c r="C12" s="19">
        <f>SUM(E12,J12)</f>
        <v>74903</v>
      </c>
      <c r="D12" s="19"/>
      <c r="E12" s="19">
        <v>3262</v>
      </c>
      <c r="F12" s="19">
        <v>2235</v>
      </c>
      <c r="G12" s="19">
        <v>96</v>
      </c>
      <c r="H12" s="19">
        <v>81</v>
      </c>
      <c r="I12" s="19">
        <v>850</v>
      </c>
      <c r="J12" s="19">
        <v>71641</v>
      </c>
      <c r="K12" s="7"/>
    </row>
    <row r="13" spans="1:11" s="8" customFormat="1" ht="9" customHeight="1">
      <c r="A13" s="4"/>
      <c r="B13" s="5">
        <v>1996</v>
      </c>
      <c r="C13" s="19">
        <f>SUM(E13,J13)</f>
        <v>76974</v>
      </c>
      <c r="D13" s="19"/>
      <c r="E13" s="19">
        <f>SUM(F13:I13)</f>
        <v>3336</v>
      </c>
      <c r="F13" s="19">
        <v>2260</v>
      </c>
      <c r="G13" s="19">
        <v>103</v>
      </c>
      <c r="H13" s="19">
        <v>77</v>
      </c>
      <c r="I13" s="19">
        <v>896</v>
      </c>
      <c r="J13" s="19">
        <v>73638</v>
      </c>
      <c r="K13" s="7"/>
    </row>
    <row r="14" spans="1:11" s="8" customFormat="1" ht="9" customHeight="1">
      <c r="A14" s="4"/>
      <c r="B14" s="5">
        <v>1997</v>
      </c>
      <c r="C14" s="19">
        <f>SUM(E14,J14)</f>
        <v>105786</v>
      </c>
      <c r="D14" s="19"/>
      <c r="E14" s="19">
        <f>SUM(F14:I14)</f>
        <v>2979</v>
      </c>
      <c r="F14" s="19">
        <v>1971</v>
      </c>
      <c r="G14" s="19">
        <v>100</v>
      </c>
      <c r="H14" s="19">
        <v>69</v>
      </c>
      <c r="I14" s="19">
        <v>839</v>
      </c>
      <c r="J14" s="19">
        <v>102807</v>
      </c>
      <c r="K14" s="7"/>
    </row>
    <row r="15" spans="1:11" s="8" customFormat="1" ht="9" customHeight="1">
      <c r="A15" s="4"/>
      <c r="B15" s="9" t="s">
        <v>13</v>
      </c>
      <c r="C15" s="19">
        <f>SUM(E15,J15)</f>
        <v>105795</v>
      </c>
      <c r="D15" s="19"/>
      <c r="E15" s="19">
        <v>2988</v>
      </c>
      <c r="F15" s="19">
        <v>1971</v>
      </c>
      <c r="G15" s="19">
        <v>109</v>
      </c>
      <c r="H15" s="19">
        <v>69</v>
      </c>
      <c r="I15" s="19">
        <v>839</v>
      </c>
      <c r="J15" s="19">
        <v>102807</v>
      </c>
      <c r="K15" s="7"/>
    </row>
    <row r="16" spans="1:11" s="8" customFormat="1" ht="9" customHeight="1">
      <c r="A16" s="4"/>
      <c r="B16" s="9" t="s">
        <v>14</v>
      </c>
      <c r="C16" s="19">
        <f>SUM(E16,J16)</f>
        <v>105795</v>
      </c>
      <c r="D16" s="20"/>
      <c r="E16" s="19">
        <f>SUM(F16:I16)</f>
        <v>2988</v>
      </c>
      <c r="F16" s="19">
        <v>1971</v>
      </c>
      <c r="G16" s="19">
        <v>109</v>
      </c>
      <c r="H16" s="19">
        <v>69</v>
      </c>
      <c r="I16" s="19">
        <v>839</v>
      </c>
      <c r="J16" s="19">
        <v>102807</v>
      </c>
      <c r="K16" s="7"/>
    </row>
    <row r="17" spans="1:11" s="8" customFormat="1" ht="9" customHeight="1">
      <c r="A17" s="4"/>
      <c r="B17" s="5"/>
      <c r="C17" s="19"/>
      <c r="D17" s="19"/>
      <c r="E17" s="19"/>
      <c r="F17" s="19"/>
      <c r="G17" s="19"/>
      <c r="H17" s="19"/>
      <c r="I17" s="19"/>
      <c r="J17" s="19"/>
      <c r="K17" s="7"/>
    </row>
    <row r="18" spans="1:11" s="8" customFormat="1" ht="9" customHeight="1">
      <c r="A18" s="4"/>
      <c r="B18" s="5">
        <v>2000</v>
      </c>
      <c r="C18" s="19">
        <f>SUM(E18,J18)</f>
        <v>106373</v>
      </c>
      <c r="D18" s="19"/>
      <c r="E18" s="19">
        <f>SUM(F18:I18)</f>
        <v>3566</v>
      </c>
      <c r="F18" s="19">
        <v>2383</v>
      </c>
      <c r="G18" s="19">
        <v>123</v>
      </c>
      <c r="H18" s="19">
        <v>87</v>
      </c>
      <c r="I18" s="19">
        <v>973</v>
      </c>
      <c r="J18" s="19">
        <v>102807</v>
      </c>
      <c r="K18" s="7"/>
    </row>
    <row r="19" spans="1:11" s="8" customFormat="1" ht="9" customHeight="1">
      <c r="A19" s="4"/>
      <c r="B19" s="5">
        <v>2001</v>
      </c>
      <c r="C19" s="19">
        <f>SUM(E19,J19)</f>
        <v>106425</v>
      </c>
      <c r="D19" s="19"/>
      <c r="E19" s="19">
        <f>SUM(F19:I19)</f>
        <v>3618</v>
      </c>
      <c r="F19" s="19">
        <v>2407</v>
      </c>
      <c r="G19" s="19">
        <v>132</v>
      </c>
      <c r="H19" s="19">
        <v>89</v>
      </c>
      <c r="I19" s="19">
        <v>990</v>
      </c>
      <c r="J19" s="19">
        <v>102807</v>
      </c>
      <c r="K19" s="7"/>
    </row>
    <row r="20" spans="1:11" s="8" customFormat="1" ht="9" customHeight="1">
      <c r="A20" s="4"/>
      <c r="B20" s="5" t="s">
        <v>20</v>
      </c>
      <c r="C20" s="19">
        <f>SUM(E20,J20)</f>
        <v>106434</v>
      </c>
      <c r="D20" s="19"/>
      <c r="E20" s="19">
        <f>SUM(F20:I20)</f>
        <v>3627</v>
      </c>
      <c r="F20" s="19">
        <v>2412</v>
      </c>
      <c r="G20" s="19">
        <v>132</v>
      </c>
      <c r="H20" s="19">
        <v>91</v>
      </c>
      <c r="I20" s="19">
        <v>992</v>
      </c>
      <c r="J20" s="19">
        <v>102807</v>
      </c>
      <c r="K20" s="7"/>
    </row>
    <row r="21" spans="1:11" s="8" customFormat="1" ht="9" customHeight="1">
      <c r="A21" s="4"/>
      <c r="B21" s="5" t="s">
        <v>21</v>
      </c>
      <c r="C21" s="19">
        <f>SUM(E21,J21)</f>
        <v>106441</v>
      </c>
      <c r="D21" s="19"/>
      <c r="E21" s="19">
        <f>SUM(F21:I21)</f>
        <v>3634</v>
      </c>
      <c r="F21" s="19">
        <v>2409</v>
      </c>
      <c r="G21" s="19">
        <v>131</v>
      </c>
      <c r="H21" s="19">
        <v>96</v>
      </c>
      <c r="I21" s="19">
        <v>998</v>
      </c>
      <c r="J21" s="19">
        <v>102807</v>
      </c>
      <c r="K21" s="7"/>
    </row>
    <row r="22" spans="1:11" s="8" customFormat="1" ht="9" customHeight="1">
      <c r="A22" s="4"/>
      <c r="B22" s="5" t="s">
        <v>22</v>
      </c>
      <c r="C22" s="19">
        <f>SUM(E22,J22)</f>
        <v>106449</v>
      </c>
      <c r="D22" s="19"/>
      <c r="E22" s="19">
        <f>SUM(F22:I22)</f>
        <v>3642</v>
      </c>
      <c r="F22" s="19">
        <v>2411</v>
      </c>
      <c r="G22" s="19">
        <v>134</v>
      </c>
      <c r="H22" s="19">
        <v>94</v>
      </c>
      <c r="I22" s="19">
        <v>1003</v>
      </c>
      <c r="J22" s="19">
        <v>102807</v>
      </c>
      <c r="K22" s="7"/>
    </row>
    <row r="23" spans="1:11" s="8" customFormat="1" ht="9" customHeight="1">
      <c r="A23" s="4"/>
      <c r="B23" s="5"/>
      <c r="C23" s="19"/>
      <c r="D23" s="19"/>
      <c r="E23" s="19"/>
      <c r="F23" s="19"/>
      <c r="G23" s="19"/>
      <c r="H23" s="19"/>
      <c r="I23" s="19"/>
      <c r="J23" s="19"/>
      <c r="K23" s="7"/>
    </row>
    <row r="24" spans="1:11" s="8" customFormat="1" ht="9" customHeight="1">
      <c r="A24" s="4"/>
      <c r="B24" s="5" t="s">
        <v>23</v>
      </c>
      <c r="C24" s="19">
        <f t="shared" ref="C24:C32" si="0">SUM(E24,J24)</f>
        <v>106301</v>
      </c>
      <c r="D24" s="19"/>
      <c r="E24" s="19">
        <f t="shared" ref="E24:E31" si="1">SUM(F24:I24)</f>
        <v>3494</v>
      </c>
      <c r="F24" s="19">
        <v>2263</v>
      </c>
      <c r="G24" s="19">
        <v>134</v>
      </c>
      <c r="H24" s="19">
        <v>94</v>
      </c>
      <c r="I24" s="19">
        <v>1003</v>
      </c>
      <c r="J24" s="19">
        <v>102807</v>
      </c>
      <c r="K24" s="7"/>
    </row>
    <row r="25" spans="1:11" s="8" customFormat="1" ht="9" customHeight="1">
      <c r="A25" s="4"/>
      <c r="B25" s="5">
        <v>2006</v>
      </c>
      <c r="C25" s="19">
        <f t="shared" si="0"/>
        <v>106240</v>
      </c>
      <c r="D25" s="19"/>
      <c r="E25" s="19">
        <f t="shared" si="1"/>
        <v>3433</v>
      </c>
      <c r="F25" s="19">
        <v>2157</v>
      </c>
      <c r="G25" s="19">
        <v>137</v>
      </c>
      <c r="H25" s="19">
        <v>104</v>
      </c>
      <c r="I25" s="19">
        <v>1035</v>
      </c>
      <c r="J25" s="19">
        <v>102807</v>
      </c>
      <c r="K25" s="7"/>
    </row>
    <row r="26" spans="1:11" s="8" customFormat="1" ht="9" customHeight="1">
      <c r="A26" s="4"/>
      <c r="B26" s="5">
        <v>2007</v>
      </c>
      <c r="C26" s="19">
        <f t="shared" si="0"/>
        <v>106205</v>
      </c>
      <c r="D26" s="19"/>
      <c r="E26" s="19">
        <f t="shared" si="1"/>
        <v>3398</v>
      </c>
      <c r="F26" s="19">
        <v>2122</v>
      </c>
      <c r="G26" s="19">
        <v>137</v>
      </c>
      <c r="H26" s="19">
        <v>104</v>
      </c>
      <c r="I26" s="19">
        <v>1035</v>
      </c>
      <c r="J26" s="19">
        <v>102807</v>
      </c>
      <c r="K26" s="7"/>
    </row>
    <row r="27" spans="1:11" s="8" customFormat="1" ht="9" customHeight="1">
      <c r="A27" s="4"/>
      <c r="B27" s="5">
        <v>2008</v>
      </c>
      <c r="C27" s="19">
        <f t="shared" si="0"/>
        <v>106205</v>
      </c>
      <c r="D27" s="19"/>
      <c r="E27" s="19">
        <f t="shared" si="1"/>
        <v>3398</v>
      </c>
      <c r="F27" s="19">
        <v>2122</v>
      </c>
      <c r="G27" s="19">
        <v>137</v>
      </c>
      <c r="H27" s="19">
        <v>104</v>
      </c>
      <c r="I27" s="19">
        <v>1035</v>
      </c>
      <c r="J27" s="19">
        <v>102807</v>
      </c>
      <c r="K27" s="7"/>
    </row>
    <row r="28" spans="1:11" s="8" customFormat="1" ht="9" customHeight="1">
      <c r="A28" s="4"/>
      <c r="B28" s="5">
        <v>2009</v>
      </c>
      <c r="C28" s="19">
        <f t="shared" si="0"/>
        <v>106107</v>
      </c>
      <c r="D28" s="19"/>
      <c r="E28" s="19">
        <f t="shared" si="1"/>
        <v>3300</v>
      </c>
      <c r="F28" s="19">
        <v>2025</v>
      </c>
      <c r="G28" s="19">
        <v>137</v>
      </c>
      <c r="H28" s="19">
        <v>104</v>
      </c>
      <c r="I28" s="19">
        <v>1034</v>
      </c>
      <c r="J28" s="19">
        <v>102807</v>
      </c>
      <c r="K28" s="7"/>
    </row>
    <row r="29" spans="1:11" s="8" customFormat="1" ht="9" customHeight="1">
      <c r="A29" s="4"/>
      <c r="B29" s="5"/>
      <c r="C29" s="19"/>
      <c r="D29" s="19"/>
      <c r="E29" s="19"/>
      <c r="F29" s="19"/>
      <c r="G29" s="19"/>
      <c r="H29" s="19"/>
      <c r="I29" s="19"/>
      <c r="J29" s="19"/>
      <c r="K29" s="7"/>
    </row>
    <row r="30" spans="1:11" s="8" customFormat="1" ht="9" customHeight="1">
      <c r="A30" s="4"/>
      <c r="B30" s="5">
        <v>2010</v>
      </c>
      <c r="C30" s="19">
        <f t="shared" ref="C30" si="2">SUM(E30,J30)</f>
        <v>94111</v>
      </c>
      <c r="D30" s="19"/>
      <c r="E30" s="19">
        <f t="shared" ref="E30" si="3">SUM(F30:I30)</f>
        <v>3206</v>
      </c>
      <c r="F30" s="19">
        <v>1932</v>
      </c>
      <c r="G30" s="19">
        <v>137</v>
      </c>
      <c r="H30" s="19">
        <v>104</v>
      </c>
      <c r="I30" s="19">
        <v>1033</v>
      </c>
      <c r="J30" s="19">
        <v>90905</v>
      </c>
      <c r="K30" s="7"/>
    </row>
    <row r="31" spans="1:11" s="8" customFormat="1" ht="9" customHeight="1">
      <c r="A31" s="4"/>
      <c r="B31" s="5">
        <v>2011</v>
      </c>
      <c r="C31" s="19">
        <f t="shared" si="0"/>
        <v>82069</v>
      </c>
      <c r="D31" s="19"/>
      <c r="E31" s="19">
        <f t="shared" si="1"/>
        <v>3181</v>
      </c>
      <c r="F31" s="19">
        <v>1896</v>
      </c>
      <c r="G31" s="19">
        <v>138</v>
      </c>
      <c r="H31" s="19">
        <v>108</v>
      </c>
      <c r="I31" s="19">
        <v>1039</v>
      </c>
      <c r="J31" s="19">
        <v>78888</v>
      </c>
      <c r="K31" s="7"/>
    </row>
    <row r="32" spans="1:11" s="8" customFormat="1" ht="9" customHeight="1">
      <c r="A32" s="4"/>
      <c r="B32" s="5" t="s">
        <v>153</v>
      </c>
      <c r="C32" s="19">
        <f t="shared" si="0"/>
        <v>71654</v>
      </c>
      <c r="D32" s="19"/>
      <c r="E32" s="19">
        <v>3158</v>
      </c>
      <c r="F32" s="19" t="s">
        <v>152</v>
      </c>
      <c r="G32" s="19" t="s">
        <v>152</v>
      </c>
      <c r="H32" s="19" t="s">
        <v>152</v>
      </c>
      <c r="I32" s="19" t="s">
        <v>152</v>
      </c>
      <c r="J32" s="19">
        <v>68496</v>
      </c>
      <c r="K32" s="7"/>
    </row>
    <row r="33" spans="1:12" s="8" customFormat="1" ht="3" customHeight="1">
      <c r="A33" s="4"/>
      <c r="B33" s="6"/>
      <c r="C33" s="6"/>
      <c r="D33" s="6"/>
      <c r="E33" s="6"/>
      <c r="F33" s="6"/>
      <c r="G33" s="6"/>
      <c r="H33" s="6"/>
      <c r="I33" s="6"/>
      <c r="J33" s="6"/>
      <c r="K33" s="7"/>
    </row>
    <row r="34" spans="1:12" s="8" customFormat="1" ht="3" customHeight="1">
      <c r="A34" s="4"/>
      <c r="B34" s="348"/>
      <c r="C34" s="348"/>
      <c r="D34" s="348"/>
      <c r="E34" s="348"/>
      <c r="F34" s="348"/>
      <c r="G34" s="348"/>
      <c r="H34" s="348"/>
      <c r="I34" s="348"/>
      <c r="J34" s="348"/>
      <c r="K34" s="7"/>
    </row>
    <row r="35" spans="1:12" s="8" customFormat="1" ht="9" customHeight="1">
      <c r="A35" s="4"/>
      <c r="B35" s="347" t="s">
        <v>15</v>
      </c>
      <c r="C35" s="348"/>
      <c r="D35" s="348"/>
      <c r="E35" s="348"/>
      <c r="F35" s="348"/>
      <c r="G35" s="348"/>
      <c r="H35" s="348"/>
      <c r="I35" s="348"/>
      <c r="J35" s="348"/>
      <c r="K35" s="7"/>
    </row>
    <row r="36" spans="1:12" s="8" customFormat="1" ht="9" customHeight="1">
      <c r="A36" s="4"/>
      <c r="B36" s="347" t="s">
        <v>16</v>
      </c>
      <c r="C36" s="348"/>
      <c r="D36" s="348"/>
      <c r="E36" s="348"/>
      <c r="F36" s="348"/>
      <c r="G36" s="348"/>
      <c r="H36" s="348"/>
      <c r="I36" s="348"/>
      <c r="J36" s="348"/>
      <c r="K36" s="7"/>
    </row>
    <row r="37" spans="1:12" s="8" customFormat="1" ht="9" customHeight="1">
      <c r="A37" s="4"/>
      <c r="B37" s="347" t="s">
        <v>278</v>
      </c>
      <c r="C37" s="348"/>
      <c r="D37" s="348"/>
      <c r="E37" s="348"/>
      <c r="F37" s="348"/>
      <c r="G37" s="348"/>
      <c r="H37" s="348"/>
      <c r="I37" s="348"/>
      <c r="J37" s="348"/>
      <c r="K37" s="7"/>
    </row>
    <row r="38" spans="1:12" s="8" customFormat="1" ht="9" customHeight="1">
      <c r="A38" s="4"/>
      <c r="B38" s="347" t="s">
        <v>279</v>
      </c>
      <c r="C38" s="348"/>
      <c r="D38" s="348"/>
      <c r="E38" s="348"/>
      <c r="F38" s="348"/>
      <c r="G38" s="348"/>
      <c r="H38" s="348"/>
      <c r="I38" s="348"/>
      <c r="J38" s="348"/>
      <c r="K38" s="7"/>
    </row>
    <row r="39" spans="1:12" s="8" customFormat="1" ht="3.9" customHeight="1">
      <c r="A39" s="10"/>
      <c r="B39" s="11"/>
      <c r="C39" s="11"/>
      <c r="D39" s="15"/>
      <c r="E39" s="15"/>
      <c r="F39" s="15"/>
      <c r="G39" s="15"/>
      <c r="H39" s="15"/>
      <c r="I39" s="15"/>
      <c r="J39" s="15"/>
      <c r="K39" s="16"/>
    </row>
    <row r="40" spans="1:12" hidden="1">
      <c r="L40" s="1" t="s">
        <v>5</v>
      </c>
    </row>
  </sheetData>
  <sheetProtection sheet="1" objects="1" scenarios="1"/>
  <mergeCells count="5">
    <mergeCell ref="B6:B9"/>
    <mergeCell ref="C6:C7"/>
    <mergeCell ref="E6:I6"/>
    <mergeCell ref="J6:J9"/>
    <mergeCell ref="H7:H8"/>
  </mergeCells>
  <hyperlinks>
    <hyperlink ref="J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3.xml><?xml version="1.0" encoding="utf-8"?>
<worksheet xmlns="http://schemas.openxmlformats.org/spreadsheetml/2006/main" xmlns:r="http://schemas.openxmlformats.org/officeDocument/2006/relationships">
  <dimension ref="A1:WWE39"/>
  <sheetViews>
    <sheetView showGridLines="0" showRowColHeaders="0" zoomScale="140" workbookViewId="0"/>
  </sheetViews>
  <sheetFormatPr baseColWidth="10" defaultColWidth="0" defaultRowHeight="13.2" zeroHeight="1"/>
  <cols>
    <col min="1" max="1" width="0.88671875" style="1" customWidth="1"/>
    <col min="2" max="2" width="45" style="1" customWidth="1"/>
    <col min="3" max="3" width="3.88671875" style="1" customWidth="1"/>
    <col min="4" max="4" width="8.88671875" style="1" customWidth="1"/>
    <col min="5" max="6" width="0.88671875" style="1" customWidth="1"/>
    <col min="7" max="15" width="6.88671875" style="1" hidden="1"/>
    <col min="16" max="23" width="6.6640625" style="1" hidden="1"/>
    <col min="24" max="257" width="11.44140625" style="1" hidden="1"/>
    <col min="258" max="258" width="0.88671875" style="1" hidden="1"/>
    <col min="259" max="259" width="45" style="1" hidden="1"/>
    <col min="260" max="260" width="5.33203125" style="1" hidden="1"/>
    <col min="261" max="261" width="8.88671875" style="1" hidden="1"/>
    <col min="262" max="263" width="0.88671875" style="1" hidden="1"/>
    <col min="264" max="271" width="6.88671875" style="1" hidden="1"/>
    <col min="272" max="279" width="6.6640625" style="1" hidden="1"/>
    <col min="280" max="513" width="11.44140625" style="1" hidden="1"/>
    <col min="514" max="514" width="0.88671875" style="1" hidden="1"/>
    <col min="515" max="515" width="45" style="1" hidden="1"/>
    <col min="516" max="516" width="5.33203125" style="1" hidden="1"/>
    <col min="517" max="517" width="8.88671875" style="1" hidden="1"/>
    <col min="518" max="519" width="0.88671875" style="1" hidden="1"/>
    <col min="520" max="527" width="6.88671875" style="1" hidden="1"/>
    <col min="528" max="535" width="6.6640625" style="1" hidden="1"/>
    <col min="536" max="769" width="11.44140625" style="1" hidden="1"/>
    <col min="770" max="770" width="0.88671875" style="1" hidden="1"/>
    <col min="771" max="771" width="45" style="1" hidden="1"/>
    <col min="772" max="772" width="5.33203125" style="1" hidden="1"/>
    <col min="773" max="773" width="8.88671875" style="1" hidden="1"/>
    <col min="774" max="775" width="0.88671875" style="1" hidden="1"/>
    <col min="776" max="783" width="6.88671875" style="1" hidden="1"/>
    <col min="784" max="791" width="6.6640625" style="1" hidden="1"/>
    <col min="792" max="1025" width="11.44140625" style="1" hidden="1"/>
    <col min="1026" max="1026" width="0.88671875" style="1" hidden="1"/>
    <col min="1027" max="1027" width="45" style="1" hidden="1"/>
    <col min="1028" max="1028" width="5.33203125" style="1" hidden="1"/>
    <col min="1029" max="1029" width="8.88671875" style="1" hidden="1"/>
    <col min="1030" max="1031" width="0.88671875" style="1" hidden="1"/>
    <col min="1032" max="1039" width="6.88671875" style="1" hidden="1"/>
    <col min="1040" max="1047" width="6.6640625" style="1" hidden="1"/>
    <col min="1048" max="1281" width="11.44140625" style="1" hidden="1"/>
    <col min="1282" max="1282" width="0.88671875" style="1" hidden="1"/>
    <col min="1283" max="1283" width="45" style="1" hidden="1"/>
    <col min="1284" max="1284" width="5.33203125" style="1" hidden="1"/>
    <col min="1285" max="1285" width="8.88671875" style="1" hidden="1"/>
    <col min="1286" max="1287" width="0.88671875" style="1" hidden="1"/>
    <col min="1288" max="1295" width="6.88671875" style="1" hidden="1"/>
    <col min="1296" max="1303" width="6.6640625" style="1" hidden="1"/>
    <col min="1304" max="1537" width="11.44140625" style="1" hidden="1"/>
    <col min="1538" max="1538" width="0.88671875" style="1" hidden="1"/>
    <col min="1539" max="1539" width="45" style="1" hidden="1"/>
    <col min="1540" max="1540" width="5.33203125" style="1" hidden="1"/>
    <col min="1541" max="1541" width="8.88671875" style="1" hidden="1"/>
    <col min="1542" max="1543" width="0.88671875" style="1" hidden="1"/>
    <col min="1544" max="1551" width="6.88671875" style="1" hidden="1"/>
    <col min="1552" max="1559" width="6.6640625" style="1" hidden="1"/>
    <col min="1560" max="1793" width="11.44140625" style="1" hidden="1"/>
    <col min="1794" max="1794" width="0.88671875" style="1" hidden="1"/>
    <col min="1795" max="1795" width="45" style="1" hidden="1"/>
    <col min="1796" max="1796" width="5.33203125" style="1" hidden="1"/>
    <col min="1797" max="1797" width="8.88671875" style="1" hidden="1"/>
    <col min="1798" max="1799" width="0.88671875" style="1" hidden="1"/>
    <col min="1800" max="1807" width="6.88671875" style="1" hidden="1"/>
    <col min="1808" max="1815" width="6.6640625" style="1" hidden="1"/>
    <col min="1816" max="2049" width="11.44140625" style="1" hidden="1"/>
    <col min="2050" max="2050" width="0.88671875" style="1" hidden="1"/>
    <col min="2051" max="2051" width="45" style="1" hidden="1"/>
    <col min="2052" max="2052" width="5.33203125" style="1" hidden="1"/>
    <col min="2053" max="2053" width="8.88671875" style="1" hidden="1"/>
    <col min="2054" max="2055" width="0.88671875" style="1" hidden="1"/>
    <col min="2056" max="2063" width="6.88671875" style="1" hidden="1"/>
    <col min="2064" max="2071" width="6.6640625" style="1" hidden="1"/>
    <col min="2072" max="2305" width="11.44140625" style="1" hidden="1"/>
    <col min="2306" max="2306" width="0.88671875" style="1" hidden="1"/>
    <col min="2307" max="2307" width="45" style="1" hidden="1"/>
    <col min="2308" max="2308" width="5.33203125" style="1" hidden="1"/>
    <col min="2309" max="2309" width="8.88671875" style="1" hidden="1"/>
    <col min="2310" max="2311" width="0.88671875" style="1" hidden="1"/>
    <col min="2312" max="2319" width="6.88671875" style="1" hidden="1"/>
    <col min="2320" max="2327" width="6.6640625" style="1" hidden="1"/>
    <col min="2328" max="2561" width="11.44140625" style="1" hidden="1"/>
    <col min="2562" max="2562" width="0.88671875" style="1" hidden="1"/>
    <col min="2563" max="2563" width="45" style="1" hidden="1"/>
    <col min="2564" max="2564" width="5.33203125" style="1" hidden="1"/>
    <col min="2565" max="2565" width="8.88671875" style="1" hidden="1"/>
    <col min="2566" max="2567" width="0.88671875" style="1" hidden="1"/>
    <col min="2568" max="2575" width="6.88671875" style="1" hidden="1"/>
    <col min="2576" max="2583" width="6.6640625" style="1" hidden="1"/>
    <col min="2584" max="2817" width="11.44140625" style="1" hidden="1"/>
    <col min="2818" max="2818" width="0.88671875" style="1" hidden="1"/>
    <col min="2819" max="2819" width="45" style="1" hidden="1"/>
    <col min="2820" max="2820" width="5.33203125" style="1" hidden="1"/>
    <col min="2821" max="2821" width="8.88671875" style="1" hidden="1"/>
    <col min="2822" max="2823" width="0.88671875" style="1" hidden="1"/>
    <col min="2824" max="2831" width="6.88671875" style="1" hidden="1"/>
    <col min="2832" max="2839" width="6.6640625" style="1" hidden="1"/>
    <col min="2840" max="3073" width="11.44140625" style="1" hidden="1"/>
    <col min="3074" max="3074" width="0.88671875" style="1" hidden="1"/>
    <col min="3075" max="3075" width="45" style="1" hidden="1"/>
    <col min="3076" max="3076" width="5.33203125" style="1" hidden="1"/>
    <col min="3077" max="3077" width="8.88671875" style="1" hidden="1"/>
    <col min="3078" max="3079" width="0.88671875" style="1" hidden="1"/>
    <col min="3080" max="3087" width="6.88671875" style="1" hidden="1"/>
    <col min="3088" max="3095" width="6.6640625" style="1" hidden="1"/>
    <col min="3096" max="3329" width="11.44140625" style="1" hidden="1"/>
    <col min="3330" max="3330" width="0.88671875" style="1" hidden="1"/>
    <col min="3331" max="3331" width="45" style="1" hidden="1"/>
    <col min="3332" max="3332" width="5.33203125" style="1" hidden="1"/>
    <col min="3333" max="3333" width="8.88671875" style="1" hidden="1"/>
    <col min="3334" max="3335" width="0.88671875" style="1" hidden="1"/>
    <col min="3336" max="3343" width="6.88671875" style="1" hidden="1"/>
    <col min="3344" max="3351" width="6.6640625" style="1" hidden="1"/>
    <col min="3352" max="3585" width="11.44140625" style="1" hidden="1"/>
    <col min="3586" max="3586" width="0.88671875" style="1" hidden="1"/>
    <col min="3587" max="3587" width="45" style="1" hidden="1"/>
    <col min="3588" max="3588" width="5.33203125" style="1" hidden="1"/>
    <col min="3589" max="3589" width="8.88671875" style="1" hidden="1"/>
    <col min="3590" max="3591" width="0.88671875" style="1" hidden="1"/>
    <col min="3592" max="3599" width="6.88671875" style="1" hidden="1"/>
    <col min="3600" max="3607" width="6.6640625" style="1" hidden="1"/>
    <col min="3608" max="3841" width="11.44140625" style="1" hidden="1"/>
    <col min="3842" max="3842" width="0.88671875" style="1" hidden="1"/>
    <col min="3843" max="3843" width="45" style="1" hidden="1"/>
    <col min="3844" max="3844" width="5.33203125" style="1" hidden="1"/>
    <col min="3845" max="3845" width="8.88671875" style="1" hidden="1"/>
    <col min="3846" max="3847" width="0.88671875" style="1" hidden="1"/>
    <col min="3848" max="3855" width="6.88671875" style="1" hidden="1"/>
    <col min="3856" max="3863" width="6.6640625" style="1" hidden="1"/>
    <col min="3864" max="4097" width="11.44140625" style="1" hidden="1"/>
    <col min="4098" max="4098" width="0.88671875" style="1" hidden="1"/>
    <col min="4099" max="4099" width="45" style="1" hidden="1"/>
    <col min="4100" max="4100" width="5.33203125" style="1" hidden="1"/>
    <col min="4101" max="4101" width="8.88671875" style="1" hidden="1"/>
    <col min="4102" max="4103" width="0.88671875" style="1" hidden="1"/>
    <col min="4104" max="4111" width="6.88671875" style="1" hidden="1"/>
    <col min="4112" max="4119" width="6.6640625" style="1" hidden="1"/>
    <col min="4120" max="4353" width="11.44140625" style="1" hidden="1"/>
    <col min="4354" max="4354" width="0.88671875" style="1" hidden="1"/>
    <col min="4355" max="4355" width="45" style="1" hidden="1"/>
    <col min="4356" max="4356" width="5.33203125" style="1" hidden="1"/>
    <col min="4357" max="4357" width="8.88671875" style="1" hidden="1"/>
    <col min="4358" max="4359" width="0.88671875" style="1" hidden="1"/>
    <col min="4360" max="4367" width="6.88671875" style="1" hidden="1"/>
    <col min="4368" max="4375" width="6.6640625" style="1" hidden="1"/>
    <col min="4376" max="4609" width="11.44140625" style="1" hidden="1"/>
    <col min="4610" max="4610" width="0.88671875" style="1" hidden="1"/>
    <col min="4611" max="4611" width="45" style="1" hidden="1"/>
    <col min="4612" max="4612" width="5.33203125" style="1" hidden="1"/>
    <col min="4613" max="4613" width="8.88671875" style="1" hidden="1"/>
    <col min="4614" max="4615" width="0.88671875" style="1" hidden="1"/>
    <col min="4616" max="4623" width="6.88671875" style="1" hidden="1"/>
    <col min="4624" max="4631" width="6.6640625" style="1" hidden="1"/>
    <col min="4632" max="4865" width="11.44140625" style="1" hidden="1"/>
    <col min="4866" max="4866" width="0.88671875" style="1" hidden="1"/>
    <col min="4867" max="4867" width="45" style="1" hidden="1"/>
    <col min="4868" max="4868" width="5.33203125" style="1" hidden="1"/>
    <col min="4869" max="4869" width="8.88671875" style="1" hidden="1"/>
    <col min="4870" max="4871" width="0.88671875" style="1" hidden="1"/>
    <col min="4872" max="4879" width="6.88671875" style="1" hidden="1"/>
    <col min="4880" max="4887" width="6.6640625" style="1" hidden="1"/>
    <col min="4888" max="5121" width="11.44140625" style="1" hidden="1"/>
    <col min="5122" max="5122" width="0.88671875" style="1" hidden="1"/>
    <col min="5123" max="5123" width="45" style="1" hidden="1"/>
    <col min="5124" max="5124" width="5.33203125" style="1" hidden="1"/>
    <col min="5125" max="5125" width="8.88671875" style="1" hidden="1"/>
    <col min="5126" max="5127" width="0.88671875" style="1" hidden="1"/>
    <col min="5128" max="5135" width="6.88671875" style="1" hidden="1"/>
    <col min="5136" max="5143" width="6.6640625" style="1" hidden="1"/>
    <col min="5144" max="5377" width="11.44140625" style="1" hidden="1"/>
    <col min="5378" max="5378" width="0.88671875" style="1" hidden="1"/>
    <col min="5379" max="5379" width="45" style="1" hidden="1"/>
    <col min="5380" max="5380" width="5.33203125" style="1" hidden="1"/>
    <col min="5381" max="5381" width="8.88671875" style="1" hidden="1"/>
    <col min="5382" max="5383" width="0.88671875" style="1" hidden="1"/>
    <col min="5384" max="5391" width="6.88671875" style="1" hidden="1"/>
    <col min="5392" max="5399" width="6.6640625" style="1" hidden="1"/>
    <col min="5400" max="5633" width="11.44140625" style="1" hidden="1"/>
    <col min="5634" max="5634" width="0.88671875" style="1" hidden="1"/>
    <col min="5635" max="5635" width="45" style="1" hidden="1"/>
    <col min="5636" max="5636" width="5.33203125" style="1" hidden="1"/>
    <col min="5637" max="5637" width="8.88671875" style="1" hidden="1"/>
    <col min="5638" max="5639" width="0.88671875" style="1" hidden="1"/>
    <col min="5640" max="5647" width="6.88671875" style="1" hidden="1"/>
    <col min="5648" max="5655" width="6.6640625" style="1" hidden="1"/>
    <col min="5656" max="5889" width="11.44140625" style="1" hidden="1"/>
    <col min="5890" max="5890" width="0.88671875" style="1" hidden="1"/>
    <col min="5891" max="5891" width="45" style="1" hidden="1"/>
    <col min="5892" max="5892" width="5.33203125" style="1" hidden="1"/>
    <col min="5893" max="5893" width="8.88671875" style="1" hidden="1"/>
    <col min="5894" max="5895" width="0.88671875" style="1" hidden="1"/>
    <col min="5896" max="5903" width="6.88671875" style="1" hidden="1"/>
    <col min="5904" max="5911" width="6.6640625" style="1" hidden="1"/>
    <col min="5912" max="6145" width="11.44140625" style="1" hidden="1"/>
    <col min="6146" max="6146" width="0.88671875" style="1" hidden="1"/>
    <col min="6147" max="6147" width="45" style="1" hidden="1"/>
    <col min="6148" max="6148" width="5.33203125" style="1" hidden="1"/>
    <col min="6149" max="6149" width="8.88671875" style="1" hidden="1"/>
    <col min="6150" max="6151" width="0.88671875" style="1" hidden="1"/>
    <col min="6152" max="6159" width="6.88671875" style="1" hidden="1"/>
    <col min="6160" max="6167" width="6.6640625" style="1" hidden="1"/>
    <col min="6168" max="6401" width="11.44140625" style="1" hidden="1"/>
    <col min="6402" max="6402" width="0.88671875" style="1" hidden="1"/>
    <col min="6403" max="6403" width="45" style="1" hidden="1"/>
    <col min="6404" max="6404" width="5.33203125" style="1" hidden="1"/>
    <col min="6405" max="6405" width="8.88671875" style="1" hidden="1"/>
    <col min="6406" max="6407" width="0.88671875" style="1" hidden="1"/>
    <col min="6408" max="6415" width="6.88671875" style="1" hidden="1"/>
    <col min="6416" max="6423" width="6.6640625" style="1" hidden="1"/>
    <col min="6424" max="6657" width="11.44140625" style="1" hidden="1"/>
    <col min="6658" max="6658" width="0.88671875" style="1" hidden="1"/>
    <col min="6659" max="6659" width="45" style="1" hidden="1"/>
    <col min="6660" max="6660" width="5.33203125" style="1" hidden="1"/>
    <col min="6661" max="6661" width="8.88671875" style="1" hidden="1"/>
    <col min="6662" max="6663" width="0.88671875" style="1" hidden="1"/>
    <col min="6664" max="6671" width="6.88671875" style="1" hidden="1"/>
    <col min="6672" max="6679" width="6.6640625" style="1" hidden="1"/>
    <col min="6680" max="6913" width="11.44140625" style="1" hidden="1"/>
    <col min="6914" max="6914" width="0.88671875" style="1" hidden="1"/>
    <col min="6915" max="6915" width="45" style="1" hidden="1"/>
    <col min="6916" max="6916" width="5.33203125" style="1" hidden="1"/>
    <col min="6917" max="6917" width="8.88671875" style="1" hidden="1"/>
    <col min="6918" max="6919" width="0.88671875" style="1" hidden="1"/>
    <col min="6920" max="6927" width="6.88671875" style="1" hidden="1"/>
    <col min="6928" max="6935" width="6.6640625" style="1" hidden="1"/>
    <col min="6936" max="7169" width="11.44140625" style="1" hidden="1"/>
    <col min="7170" max="7170" width="0.88671875" style="1" hidden="1"/>
    <col min="7171" max="7171" width="45" style="1" hidden="1"/>
    <col min="7172" max="7172" width="5.33203125" style="1" hidden="1"/>
    <col min="7173" max="7173" width="8.88671875" style="1" hidden="1"/>
    <col min="7174" max="7175" width="0.88671875" style="1" hidden="1"/>
    <col min="7176" max="7183" width="6.88671875" style="1" hidden="1"/>
    <col min="7184" max="7191" width="6.6640625" style="1" hidden="1"/>
    <col min="7192" max="7425" width="11.44140625" style="1" hidden="1"/>
    <col min="7426" max="7426" width="0.88671875" style="1" hidden="1"/>
    <col min="7427" max="7427" width="45" style="1" hidden="1"/>
    <col min="7428" max="7428" width="5.33203125" style="1" hidden="1"/>
    <col min="7429" max="7429" width="8.88671875" style="1" hidden="1"/>
    <col min="7430" max="7431" width="0.88671875" style="1" hidden="1"/>
    <col min="7432" max="7439" width="6.88671875" style="1" hidden="1"/>
    <col min="7440" max="7447" width="6.6640625" style="1" hidden="1"/>
    <col min="7448" max="7681" width="11.44140625" style="1" hidden="1"/>
    <col min="7682" max="7682" width="0.88671875" style="1" hidden="1"/>
    <col min="7683" max="7683" width="45" style="1" hidden="1"/>
    <col min="7684" max="7684" width="5.33203125" style="1" hidden="1"/>
    <col min="7685" max="7685" width="8.88671875" style="1" hidden="1"/>
    <col min="7686" max="7687" width="0.88671875" style="1" hidden="1"/>
    <col min="7688" max="7695" width="6.88671875" style="1" hidden="1"/>
    <col min="7696" max="7703" width="6.6640625" style="1" hidden="1"/>
    <col min="7704" max="7937" width="11.44140625" style="1" hidden="1"/>
    <col min="7938" max="7938" width="0.88671875" style="1" hidden="1"/>
    <col min="7939" max="7939" width="45" style="1" hidden="1"/>
    <col min="7940" max="7940" width="5.33203125" style="1" hidden="1"/>
    <col min="7941" max="7941" width="8.88671875" style="1" hidden="1"/>
    <col min="7942" max="7943" width="0.88671875" style="1" hidden="1"/>
    <col min="7944" max="7951" width="6.88671875" style="1" hidden="1"/>
    <col min="7952" max="7959" width="6.6640625" style="1" hidden="1"/>
    <col min="7960" max="8193" width="11.44140625" style="1" hidden="1"/>
    <col min="8194" max="8194" width="0.88671875" style="1" hidden="1"/>
    <col min="8195" max="8195" width="45" style="1" hidden="1"/>
    <col min="8196" max="8196" width="5.33203125" style="1" hidden="1"/>
    <col min="8197" max="8197" width="8.88671875" style="1" hidden="1"/>
    <col min="8198" max="8199" width="0.88671875" style="1" hidden="1"/>
    <col min="8200" max="8207" width="6.88671875" style="1" hidden="1"/>
    <col min="8208" max="8215" width="6.6640625" style="1" hidden="1"/>
    <col min="8216" max="8449" width="11.44140625" style="1" hidden="1"/>
    <col min="8450" max="8450" width="0.88671875" style="1" hidden="1"/>
    <col min="8451" max="8451" width="45" style="1" hidden="1"/>
    <col min="8452" max="8452" width="5.33203125" style="1" hidden="1"/>
    <col min="8453" max="8453" width="8.88671875" style="1" hidden="1"/>
    <col min="8454" max="8455" width="0.88671875" style="1" hidden="1"/>
    <col min="8456" max="8463" width="6.88671875" style="1" hidden="1"/>
    <col min="8464" max="8471" width="6.6640625" style="1" hidden="1"/>
    <col min="8472" max="8705" width="11.44140625" style="1" hidden="1"/>
    <col min="8706" max="8706" width="0.88671875" style="1" hidden="1"/>
    <col min="8707" max="8707" width="45" style="1" hidden="1"/>
    <col min="8708" max="8708" width="5.33203125" style="1" hidden="1"/>
    <col min="8709" max="8709" width="8.88671875" style="1" hidden="1"/>
    <col min="8710" max="8711" width="0.88671875" style="1" hidden="1"/>
    <col min="8712" max="8719" width="6.88671875" style="1" hidden="1"/>
    <col min="8720" max="8727" width="6.6640625" style="1" hidden="1"/>
    <col min="8728" max="8961" width="11.44140625" style="1" hidden="1"/>
    <col min="8962" max="8962" width="0.88671875" style="1" hidden="1"/>
    <col min="8963" max="8963" width="45" style="1" hidden="1"/>
    <col min="8964" max="8964" width="5.33203125" style="1" hidden="1"/>
    <col min="8965" max="8965" width="8.88671875" style="1" hidden="1"/>
    <col min="8966" max="8967" width="0.88671875" style="1" hidden="1"/>
    <col min="8968" max="8975" width="6.88671875" style="1" hidden="1"/>
    <col min="8976" max="8983" width="6.6640625" style="1" hidden="1"/>
    <col min="8984" max="9217" width="11.44140625" style="1" hidden="1"/>
    <col min="9218" max="9218" width="0.88671875" style="1" hidden="1"/>
    <col min="9219" max="9219" width="45" style="1" hidden="1"/>
    <col min="9220" max="9220" width="5.33203125" style="1" hidden="1"/>
    <col min="9221" max="9221" width="8.88671875" style="1" hidden="1"/>
    <col min="9222" max="9223" width="0.88671875" style="1" hidden="1"/>
    <col min="9224" max="9231" width="6.88671875" style="1" hidden="1"/>
    <col min="9232" max="9239" width="6.6640625" style="1" hidden="1"/>
    <col min="9240" max="9473" width="11.44140625" style="1" hidden="1"/>
    <col min="9474" max="9474" width="0.88671875" style="1" hidden="1"/>
    <col min="9475" max="9475" width="45" style="1" hidden="1"/>
    <col min="9476" max="9476" width="5.33203125" style="1" hidden="1"/>
    <col min="9477" max="9477" width="8.88671875" style="1" hidden="1"/>
    <col min="9478" max="9479" width="0.88671875" style="1" hidden="1"/>
    <col min="9480" max="9487" width="6.88671875" style="1" hidden="1"/>
    <col min="9488" max="9495" width="6.6640625" style="1" hidden="1"/>
    <col min="9496" max="9729" width="11.44140625" style="1" hidden="1"/>
    <col min="9730" max="9730" width="0.88671875" style="1" hidden="1"/>
    <col min="9731" max="9731" width="45" style="1" hidden="1"/>
    <col min="9732" max="9732" width="5.33203125" style="1" hidden="1"/>
    <col min="9733" max="9733" width="8.88671875" style="1" hidden="1"/>
    <col min="9734" max="9735" width="0.88671875" style="1" hidden="1"/>
    <col min="9736" max="9743" width="6.88671875" style="1" hidden="1"/>
    <col min="9744" max="9751" width="6.6640625" style="1" hidden="1"/>
    <col min="9752" max="9985" width="11.44140625" style="1" hidden="1"/>
    <col min="9986" max="9986" width="0.88671875" style="1" hidden="1"/>
    <col min="9987" max="9987" width="45" style="1" hidden="1"/>
    <col min="9988" max="9988" width="5.33203125" style="1" hidden="1"/>
    <col min="9989" max="9989" width="8.88671875" style="1" hidden="1"/>
    <col min="9990" max="9991" width="0.88671875" style="1" hidden="1"/>
    <col min="9992" max="9999" width="6.88671875" style="1" hidden="1"/>
    <col min="10000" max="10007" width="6.6640625" style="1" hidden="1"/>
    <col min="10008" max="10241" width="11.44140625" style="1" hidden="1"/>
    <col min="10242" max="10242" width="0.88671875" style="1" hidden="1"/>
    <col min="10243" max="10243" width="45" style="1" hidden="1"/>
    <col min="10244" max="10244" width="5.33203125" style="1" hidden="1"/>
    <col min="10245" max="10245" width="8.88671875" style="1" hidden="1"/>
    <col min="10246" max="10247" width="0.88671875" style="1" hidden="1"/>
    <col min="10248" max="10255" width="6.88671875" style="1" hidden="1"/>
    <col min="10256" max="10263" width="6.6640625" style="1" hidden="1"/>
    <col min="10264" max="10497" width="11.44140625" style="1" hidden="1"/>
    <col min="10498" max="10498" width="0.88671875" style="1" hidden="1"/>
    <col min="10499" max="10499" width="45" style="1" hidden="1"/>
    <col min="10500" max="10500" width="5.33203125" style="1" hidden="1"/>
    <col min="10501" max="10501" width="8.88671875" style="1" hidden="1"/>
    <col min="10502" max="10503" width="0.88671875" style="1" hidden="1"/>
    <col min="10504" max="10511" width="6.88671875" style="1" hidden="1"/>
    <col min="10512" max="10519" width="6.6640625" style="1" hidden="1"/>
    <col min="10520" max="10753" width="11.44140625" style="1" hidden="1"/>
    <col min="10754" max="10754" width="0.88671875" style="1" hidden="1"/>
    <col min="10755" max="10755" width="45" style="1" hidden="1"/>
    <col min="10756" max="10756" width="5.33203125" style="1" hidden="1"/>
    <col min="10757" max="10757" width="8.88671875" style="1" hidden="1"/>
    <col min="10758" max="10759" width="0.88671875" style="1" hidden="1"/>
    <col min="10760" max="10767" width="6.88671875" style="1" hidden="1"/>
    <col min="10768" max="10775" width="6.6640625" style="1" hidden="1"/>
    <col min="10776" max="11009" width="11.44140625" style="1" hidden="1"/>
    <col min="11010" max="11010" width="0.88671875" style="1" hidden="1"/>
    <col min="11011" max="11011" width="45" style="1" hidden="1"/>
    <col min="11012" max="11012" width="5.33203125" style="1" hidden="1"/>
    <col min="11013" max="11013" width="8.88671875" style="1" hidden="1"/>
    <col min="11014" max="11015" width="0.88671875" style="1" hidden="1"/>
    <col min="11016" max="11023" width="6.88671875" style="1" hidden="1"/>
    <col min="11024" max="11031" width="6.6640625" style="1" hidden="1"/>
    <col min="11032" max="11265" width="11.44140625" style="1" hidden="1"/>
    <col min="11266" max="11266" width="0.88671875" style="1" hidden="1"/>
    <col min="11267" max="11267" width="45" style="1" hidden="1"/>
    <col min="11268" max="11268" width="5.33203125" style="1" hidden="1"/>
    <col min="11269" max="11269" width="8.88671875" style="1" hidden="1"/>
    <col min="11270" max="11271" width="0.88671875" style="1" hidden="1"/>
    <col min="11272" max="11279" width="6.88671875" style="1" hidden="1"/>
    <col min="11280" max="11287" width="6.6640625" style="1" hidden="1"/>
    <col min="11288" max="11521" width="11.44140625" style="1" hidden="1"/>
    <col min="11522" max="11522" width="0.88671875" style="1" hidden="1"/>
    <col min="11523" max="11523" width="45" style="1" hidden="1"/>
    <col min="11524" max="11524" width="5.33203125" style="1" hidden="1"/>
    <col min="11525" max="11525" width="8.88671875" style="1" hidden="1"/>
    <col min="11526" max="11527" width="0.88671875" style="1" hidden="1"/>
    <col min="11528" max="11535" width="6.88671875" style="1" hidden="1"/>
    <col min="11536" max="11543" width="6.6640625" style="1" hidden="1"/>
    <col min="11544" max="11777" width="11.44140625" style="1" hidden="1"/>
    <col min="11778" max="11778" width="0.88671875" style="1" hidden="1"/>
    <col min="11779" max="11779" width="45" style="1" hidden="1"/>
    <col min="11780" max="11780" width="5.33203125" style="1" hidden="1"/>
    <col min="11781" max="11781" width="8.88671875" style="1" hidden="1"/>
    <col min="11782" max="11783" width="0.88671875" style="1" hidden="1"/>
    <col min="11784" max="11791" width="6.88671875" style="1" hidden="1"/>
    <col min="11792" max="11799" width="6.6640625" style="1" hidden="1"/>
    <col min="11800" max="12033" width="11.44140625" style="1" hidden="1"/>
    <col min="12034" max="12034" width="0.88671875" style="1" hidden="1"/>
    <col min="12035" max="12035" width="45" style="1" hidden="1"/>
    <col min="12036" max="12036" width="5.33203125" style="1" hidden="1"/>
    <col min="12037" max="12037" width="8.88671875" style="1" hidden="1"/>
    <col min="12038" max="12039" width="0.88671875" style="1" hidden="1"/>
    <col min="12040" max="12047" width="6.88671875" style="1" hidden="1"/>
    <col min="12048" max="12055" width="6.6640625" style="1" hidden="1"/>
    <col min="12056" max="12289" width="11.44140625" style="1" hidden="1"/>
    <col min="12290" max="12290" width="0.88671875" style="1" hidden="1"/>
    <col min="12291" max="12291" width="45" style="1" hidden="1"/>
    <col min="12292" max="12292" width="5.33203125" style="1" hidden="1"/>
    <col min="12293" max="12293" width="8.88671875" style="1" hidden="1"/>
    <col min="12294" max="12295" width="0.88671875" style="1" hidden="1"/>
    <col min="12296" max="12303" width="6.88671875" style="1" hidden="1"/>
    <col min="12304" max="12311" width="6.6640625" style="1" hidden="1"/>
    <col min="12312" max="12545" width="11.44140625" style="1" hidden="1"/>
    <col min="12546" max="12546" width="0.88671875" style="1" hidden="1"/>
    <col min="12547" max="12547" width="45" style="1" hidden="1"/>
    <col min="12548" max="12548" width="5.33203125" style="1" hidden="1"/>
    <col min="12549" max="12549" width="8.88671875" style="1" hidden="1"/>
    <col min="12550" max="12551" width="0.88671875" style="1" hidden="1"/>
    <col min="12552" max="12559" width="6.88671875" style="1" hidden="1"/>
    <col min="12560" max="12567" width="6.6640625" style="1" hidden="1"/>
    <col min="12568" max="12801" width="11.44140625" style="1" hidden="1"/>
    <col min="12802" max="12802" width="0.88671875" style="1" hidden="1"/>
    <col min="12803" max="12803" width="45" style="1" hidden="1"/>
    <col min="12804" max="12804" width="5.33203125" style="1" hidden="1"/>
    <col min="12805" max="12805" width="8.88671875" style="1" hidden="1"/>
    <col min="12806" max="12807" width="0.88671875" style="1" hidden="1"/>
    <col min="12808" max="12815" width="6.88671875" style="1" hidden="1"/>
    <col min="12816" max="12823" width="6.6640625" style="1" hidden="1"/>
    <col min="12824" max="13057" width="11.44140625" style="1" hidden="1"/>
    <col min="13058" max="13058" width="0.88671875" style="1" hidden="1"/>
    <col min="13059" max="13059" width="45" style="1" hidden="1"/>
    <col min="13060" max="13060" width="5.33203125" style="1" hidden="1"/>
    <col min="13061" max="13061" width="8.88671875" style="1" hidden="1"/>
    <col min="13062" max="13063" width="0.88671875" style="1" hidden="1"/>
    <col min="13064" max="13071" width="6.88671875" style="1" hidden="1"/>
    <col min="13072" max="13079" width="6.6640625" style="1" hidden="1"/>
    <col min="13080" max="13313" width="11.44140625" style="1" hidden="1"/>
    <col min="13314" max="13314" width="0.88671875" style="1" hidden="1"/>
    <col min="13315" max="13315" width="45" style="1" hidden="1"/>
    <col min="13316" max="13316" width="5.33203125" style="1" hidden="1"/>
    <col min="13317" max="13317" width="8.88671875" style="1" hidden="1"/>
    <col min="13318" max="13319" width="0.88671875" style="1" hidden="1"/>
    <col min="13320" max="13327" width="6.88671875" style="1" hidden="1"/>
    <col min="13328" max="13335" width="6.6640625" style="1" hidden="1"/>
    <col min="13336" max="13569" width="11.44140625" style="1" hidden="1"/>
    <col min="13570" max="13570" width="0.88671875" style="1" hidden="1"/>
    <col min="13571" max="13571" width="45" style="1" hidden="1"/>
    <col min="13572" max="13572" width="5.33203125" style="1" hidden="1"/>
    <col min="13573" max="13573" width="8.88671875" style="1" hidden="1"/>
    <col min="13574" max="13575" width="0.88671875" style="1" hidden="1"/>
    <col min="13576" max="13583" width="6.88671875" style="1" hidden="1"/>
    <col min="13584" max="13591" width="6.6640625" style="1" hidden="1"/>
    <col min="13592" max="13825" width="11.44140625" style="1" hidden="1"/>
    <col min="13826" max="13826" width="0.88671875" style="1" hidden="1"/>
    <col min="13827" max="13827" width="45" style="1" hidden="1"/>
    <col min="13828" max="13828" width="5.33203125" style="1" hidden="1"/>
    <col min="13829" max="13829" width="8.88671875" style="1" hidden="1"/>
    <col min="13830" max="13831" width="0.88671875" style="1" hidden="1"/>
    <col min="13832" max="13839" width="6.88671875" style="1" hidden="1"/>
    <col min="13840" max="13847" width="6.6640625" style="1" hidden="1"/>
    <col min="13848" max="14081" width="11.44140625" style="1" hidden="1"/>
    <col min="14082" max="14082" width="0.88671875" style="1" hidden="1"/>
    <col min="14083" max="14083" width="45" style="1" hidden="1"/>
    <col min="14084" max="14084" width="5.33203125" style="1" hidden="1"/>
    <col min="14085" max="14085" width="8.88671875" style="1" hidden="1"/>
    <col min="14086" max="14087" width="0.88671875" style="1" hidden="1"/>
    <col min="14088" max="14095" width="6.88671875" style="1" hidden="1"/>
    <col min="14096" max="14103" width="6.6640625" style="1" hidden="1"/>
    <col min="14104" max="14337" width="11.44140625" style="1" hidden="1"/>
    <col min="14338" max="14338" width="0.88671875" style="1" hidden="1"/>
    <col min="14339" max="14339" width="45" style="1" hidden="1"/>
    <col min="14340" max="14340" width="5.33203125" style="1" hidden="1"/>
    <col min="14341" max="14341" width="8.88671875" style="1" hidden="1"/>
    <col min="14342" max="14343" width="0.88671875" style="1" hidden="1"/>
    <col min="14344" max="14351" width="6.88671875" style="1" hidden="1"/>
    <col min="14352" max="14359" width="6.6640625" style="1" hidden="1"/>
    <col min="14360" max="14593" width="11.44140625" style="1" hidden="1"/>
    <col min="14594" max="14594" width="0.88671875" style="1" hidden="1"/>
    <col min="14595" max="14595" width="45" style="1" hidden="1"/>
    <col min="14596" max="14596" width="5.33203125" style="1" hidden="1"/>
    <col min="14597" max="14597" width="8.88671875" style="1" hidden="1"/>
    <col min="14598" max="14599" width="0.88671875" style="1" hidden="1"/>
    <col min="14600" max="14607" width="6.88671875" style="1" hidden="1"/>
    <col min="14608" max="14615" width="6.6640625" style="1" hidden="1"/>
    <col min="14616" max="14849" width="11.44140625" style="1" hidden="1"/>
    <col min="14850" max="14850" width="0.88671875" style="1" hidden="1"/>
    <col min="14851" max="14851" width="45" style="1" hidden="1"/>
    <col min="14852" max="14852" width="5.33203125" style="1" hidden="1"/>
    <col min="14853" max="14853" width="8.88671875" style="1" hidden="1"/>
    <col min="14854" max="14855" width="0.88671875" style="1" hidden="1"/>
    <col min="14856" max="14863" width="6.88671875" style="1" hidden="1"/>
    <col min="14864" max="14871" width="6.6640625" style="1" hidden="1"/>
    <col min="14872" max="15105" width="11.44140625" style="1" hidden="1"/>
    <col min="15106" max="15106" width="0.88671875" style="1" hidden="1"/>
    <col min="15107" max="15107" width="45" style="1" hidden="1"/>
    <col min="15108" max="15108" width="5.33203125" style="1" hidden="1"/>
    <col min="15109" max="15109" width="8.88671875" style="1" hidden="1"/>
    <col min="15110" max="15111" width="0.88671875" style="1" hidden="1"/>
    <col min="15112" max="15119" width="6.88671875" style="1" hidden="1"/>
    <col min="15120" max="15127" width="6.6640625" style="1" hidden="1"/>
    <col min="15128" max="15361" width="11.44140625" style="1" hidden="1"/>
    <col min="15362" max="15362" width="0.88671875" style="1" hidden="1"/>
    <col min="15363" max="15363" width="45" style="1" hidden="1"/>
    <col min="15364" max="15364" width="5.33203125" style="1" hidden="1"/>
    <col min="15365" max="15365" width="8.88671875" style="1" hidden="1"/>
    <col min="15366" max="15367" width="0.88671875" style="1" hidden="1"/>
    <col min="15368" max="15375" width="6.88671875" style="1" hidden="1"/>
    <col min="15376" max="15383" width="6.6640625" style="1" hidden="1"/>
    <col min="15384" max="15617" width="11.44140625" style="1" hidden="1"/>
    <col min="15618" max="15618" width="0.88671875" style="1" hidden="1"/>
    <col min="15619" max="15619" width="45" style="1" hidden="1"/>
    <col min="15620" max="15620" width="5.33203125" style="1" hidden="1"/>
    <col min="15621" max="15621" width="8.88671875" style="1" hidden="1"/>
    <col min="15622" max="15623" width="0.88671875" style="1" hidden="1"/>
    <col min="15624" max="15631" width="6.88671875" style="1" hidden="1"/>
    <col min="15632" max="15639" width="6.6640625" style="1" hidden="1"/>
    <col min="15640" max="15873" width="11.44140625" style="1" hidden="1"/>
    <col min="15874" max="15874" width="0.88671875" style="1" hidden="1"/>
    <col min="15875" max="15875" width="45" style="1" hidden="1"/>
    <col min="15876" max="15876" width="5.33203125" style="1" hidden="1"/>
    <col min="15877" max="15877" width="8.88671875" style="1" hidden="1"/>
    <col min="15878" max="15879" width="0.88671875" style="1" hidden="1"/>
    <col min="15880" max="15887" width="6.88671875" style="1" hidden="1"/>
    <col min="15888" max="15895" width="6.6640625" style="1" hidden="1"/>
    <col min="15896" max="16129" width="11.44140625" style="1" hidden="1"/>
    <col min="16130" max="16130" width="0.88671875" style="1" hidden="1"/>
    <col min="16131" max="16131" width="45" style="1" hidden="1"/>
    <col min="16132" max="16132" width="5.33203125" style="1" hidden="1"/>
    <col min="16133" max="16133" width="8.88671875" style="1" hidden="1"/>
    <col min="16134" max="16135" width="0.88671875" style="1" hidden="1"/>
    <col min="16136" max="16143" width="6.88671875" style="1" hidden="1"/>
    <col min="16144" max="16151" width="6.6640625" style="1" hidden="1"/>
    <col min="16152" max="16384" width="11.44140625" style="1" hidden="1"/>
  </cols>
  <sheetData>
    <row r="1" spans="1:6" s="8" customFormat="1" ht="4.5" customHeight="1">
      <c r="A1" s="12"/>
      <c r="B1" s="13"/>
      <c r="C1" s="13"/>
      <c r="D1" s="13"/>
      <c r="E1" s="14"/>
    </row>
    <row r="2" spans="1:6" s="185" customFormat="1" ht="11.1" customHeight="1">
      <c r="A2" s="180"/>
      <c r="B2" s="17" t="s">
        <v>216</v>
      </c>
      <c r="C2" s="2"/>
      <c r="D2" s="331" t="s">
        <v>217</v>
      </c>
      <c r="E2" s="186"/>
    </row>
    <row r="3" spans="1:6" s="185" customFormat="1" ht="11.1" customHeight="1">
      <c r="A3" s="180"/>
      <c r="B3" s="17" t="s">
        <v>218</v>
      </c>
      <c r="C3" s="2"/>
      <c r="D3" s="3"/>
      <c r="E3" s="186"/>
    </row>
    <row r="4" spans="1:6" s="185" customFormat="1" ht="11.1" customHeight="1">
      <c r="A4" s="180"/>
      <c r="B4" s="17" t="s">
        <v>219</v>
      </c>
      <c r="C4" s="2"/>
      <c r="D4" s="2"/>
      <c r="E4" s="186"/>
    </row>
    <row r="5" spans="1:6" s="8" customFormat="1" ht="2.4" customHeight="1">
      <c r="A5" s="4"/>
      <c r="B5" s="6"/>
      <c r="C5" s="6"/>
      <c r="D5" s="6"/>
      <c r="E5" s="7"/>
    </row>
    <row r="6" spans="1:6" s="8" customFormat="1" ht="2.4" customHeight="1">
      <c r="A6" s="4"/>
      <c r="B6" s="348"/>
      <c r="C6" s="348"/>
      <c r="D6" s="348"/>
      <c r="E6" s="7"/>
    </row>
    <row r="7" spans="1:6" s="8" customFormat="1" ht="8.1" customHeight="1">
      <c r="A7" s="4"/>
      <c r="B7" s="347" t="s">
        <v>220</v>
      </c>
      <c r="C7" s="267"/>
      <c r="D7" s="268">
        <v>2007</v>
      </c>
      <c r="E7" s="7"/>
    </row>
    <row r="8" spans="1:6" s="8" customFormat="1" ht="2.4" customHeight="1">
      <c r="A8" s="4"/>
      <c r="B8" s="214"/>
      <c r="C8" s="269"/>
      <c r="D8" s="269"/>
      <c r="E8" s="270"/>
      <c r="F8" s="271"/>
    </row>
    <row r="9" spans="1:6" s="8" customFormat="1" ht="2.4" customHeight="1">
      <c r="A9" s="4"/>
      <c r="B9" s="5"/>
      <c r="C9" s="272"/>
      <c r="D9" s="272"/>
      <c r="E9" s="270"/>
      <c r="F9" s="271"/>
    </row>
    <row r="10" spans="1:6" s="8" customFormat="1" ht="8.4" customHeight="1">
      <c r="A10" s="4"/>
      <c r="B10" s="5" t="s">
        <v>221</v>
      </c>
      <c r="C10" s="272"/>
      <c r="D10" s="272"/>
      <c r="E10" s="270"/>
      <c r="F10" s="271"/>
    </row>
    <row r="11" spans="1:6" s="8" customFormat="1" ht="8.4" customHeight="1">
      <c r="A11" s="4"/>
      <c r="B11" s="197" t="s">
        <v>222</v>
      </c>
      <c r="C11" s="272"/>
      <c r="D11" s="273">
        <v>5548845</v>
      </c>
      <c r="E11" s="270"/>
      <c r="F11" s="271"/>
    </row>
    <row r="12" spans="1:6" s="8" customFormat="1" ht="8.4" customHeight="1">
      <c r="A12" s="4"/>
      <c r="B12" s="197" t="s">
        <v>223</v>
      </c>
      <c r="C12" s="272"/>
      <c r="D12" s="273">
        <f>SUM(D15+D18)</f>
        <v>112349109.77</v>
      </c>
      <c r="E12" s="270"/>
      <c r="F12" s="271"/>
    </row>
    <row r="13" spans="1:6" s="8" customFormat="1" ht="8.4" customHeight="1">
      <c r="A13" s="4"/>
      <c r="B13" s="274" t="s">
        <v>224</v>
      </c>
      <c r="C13" s="272"/>
      <c r="D13" s="273"/>
      <c r="E13" s="270"/>
      <c r="F13" s="271"/>
    </row>
    <row r="14" spans="1:6" s="8" customFormat="1" ht="8.4" customHeight="1">
      <c r="A14" s="4"/>
      <c r="B14" s="275" t="s">
        <v>225</v>
      </c>
      <c r="C14" s="272"/>
      <c r="D14" s="273">
        <v>4069938</v>
      </c>
      <c r="E14" s="270"/>
      <c r="F14" s="271"/>
    </row>
    <row r="15" spans="1:6" s="8" customFormat="1" ht="8.4" customHeight="1">
      <c r="A15" s="4"/>
      <c r="B15" s="275" t="s">
        <v>223</v>
      </c>
      <c r="C15" s="272"/>
      <c r="D15" s="273">
        <v>68435602.579999998</v>
      </c>
      <c r="E15" s="270"/>
      <c r="F15" s="271"/>
    </row>
    <row r="16" spans="1:6" s="8" customFormat="1" ht="8.4" customHeight="1">
      <c r="A16" s="4"/>
      <c r="B16" s="274" t="s">
        <v>226</v>
      </c>
      <c r="C16" s="272"/>
      <c r="D16" s="273"/>
      <c r="E16" s="270"/>
      <c r="F16" s="271"/>
    </row>
    <row r="17" spans="1:6" s="8" customFormat="1" ht="8.4" customHeight="1">
      <c r="A17" s="4"/>
      <c r="B17" s="275" t="s">
        <v>227</v>
      </c>
      <c r="C17" s="272"/>
      <c r="D17" s="273">
        <v>1478907</v>
      </c>
      <c r="E17" s="270"/>
      <c r="F17" s="271"/>
    </row>
    <row r="18" spans="1:6" s="8" customFormat="1" ht="8.4" customHeight="1">
      <c r="A18" s="4"/>
      <c r="B18" s="275" t="s">
        <v>223</v>
      </c>
      <c r="C18" s="272"/>
      <c r="D18" s="273">
        <v>43913507.189999998</v>
      </c>
      <c r="E18" s="270"/>
      <c r="F18" s="271"/>
    </row>
    <row r="19" spans="1:6" s="8" customFormat="1" ht="3.9" customHeight="1">
      <c r="A19" s="4"/>
      <c r="B19" s="5"/>
      <c r="C19" s="272"/>
      <c r="D19" s="273"/>
      <c r="E19" s="270"/>
      <c r="F19" s="271"/>
    </row>
    <row r="20" spans="1:6" s="8" customFormat="1" ht="8.4" customHeight="1">
      <c r="A20" s="4"/>
      <c r="B20" s="5" t="s">
        <v>228</v>
      </c>
      <c r="C20" s="272"/>
      <c r="D20" s="273"/>
      <c r="E20" s="270"/>
      <c r="F20" s="271"/>
    </row>
    <row r="21" spans="1:6" s="8" customFormat="1" ht="8.4" customHeight="1">
      <c r="A21" s="4"/>
      <c r="B21" s="5" t="s">
        <v>229</v>
      </c>
      <c r="C21" s="272"/>
      <c r="D21" s="273"/>
      <c r="E21" s="270"/>
      <c r="F21" s="271"/>
    </row>
    <row r="22" spans="1:6" s="8" customFormat="1" ht="8.4" customHeight="1">
      <c r="A22" s="4"/>
      <c r="B22" s="197" t="s">
        <v>230</v>
      </c>
      <c r="C22" s="272"/>
      <c r="D22" s="273">
        <v>3755044</v>
      </c>
      <c r="E22" s="270"/>
      <c r="F22" s="271"/>
    </row>
    <row r="23" spans="1:6" s="8" customFormat="1" ht="8.4" customHeight="1">
      <c r="A23" s="4"/>
      <c r="B23" s="274" t="s">
        <v>79</v>
      </c>
      <c r="C23" s="272"/>
      <c r="D23" s="273">
        <v>630313</v>
      </c>
      <c r="E23" s="270"/>
      <c r="F23" s="271"/>
    </row>
    <row r="24" spans="1:6" s="8" customFormat="1" ht="8.4" customHeight="1">
      <c r="A24" s="4"/>
      <c r="B24" s="274" t="s">
        <v>80</v>
      </c>
      <c r="C24" s="272"/>
      <c r="D24" s="273">
        <v>3354258</v>
      </c>
      <c r="E24" s="270"/>
      <c r="F24" s="271"/>
    </row>
    <row r="25" spans="1:6" s="8" customFormat="1" ht="8.4" customHeight="1">
      <c r="A25" s="4"/>
      <c r="B25" s="197" t="s">
        <v>231</v>
      </c>
      <c r="C25" s="272"/>
      <c r="D25" s="273">
        <f>SUM(D26:D27)</f>
        <v>29902092.02</v>
      </c>
      <c r="E25" s="270"/>
      <c r="F25" s="271"/>
    </row>
    <row r="26" spans="1:6" s="8" customFormat="1" ht="8.4" customHeight="1">
      <c r="A26" s="4"/>
      <c r="B26" s="274" t="s">
        <v>79</v>
      </c>
      <c r="C26" s="272"/>
      <c r="D26" s="273">
        <v>5310622.05</v>
      </c>
      <c r="E26" s="270"/>
      <c r="F26" s="271"/>
    </row>
    <row r="27" spans="1:6" s="8" customFormat="1" ht="8.4" customHeight="1">
      <c r="A27" s="4"/>
      <c r="B27" s="274" t="s">
        <v>80</v>
      </c>
      <c r="C27" s="272"/>
      <c r="D27" s="273">
        <v>24591469.969999999</v>
      </c>
      <c r="E27" s="270"/>
      <c r="F27" s="271"/>
    </row>
    <row r="28" spans="1:6" s="8" customFormat="1" ht="2.4" customHeight="1">
      <c r="A28" s="4"/>
      <c r="B28" s="5"/>
      <c r="C28" s="273"/>
      <c r="D28" s="273"/>
      <c r="E28" s="7"/>
    </row>
    <row r="29" spans="1:6" s="8" customFormat="1" ht="2.4" customHeight="1">
      <c r="A29" s="4"/>
      <c r="B29" s="193"/>
      <c r="C29" s="193"/>
      <c r="D29" s="193"/>
      <c r="E29" s="7"/>
      <c r="F29" s="8" t="s">
        <v>8</v>
      </c>
    </row>
    <row r="30" spans="1:6" s="8" customFormat="1" ht="9" customHeight="1">
      <c r="A30" s="4"/>
      <c r="B30" s="276" t="s">
        <v>232</v>
      </c>
      <c r="C30" s="348"/>
      <c r="D30" s="348"/>
      <c r="E30" s="7"/>
      <c r="F30" s="271"/>
    </row>
    <row r="31" spans="1:6" s="8" customFormat="1" ht="9" customHeight="1">
      <c r="A31" s="4"/>
      <c r="B31" s="276" t="s">
        <v>233</v>
      </c>
      <c r="C31" s="348"/>
      <c r="D31" s="348"/>
      <c r="E31" s="7"/>
      <c r="F31" s="271"/>
    </row>
    <row r="32" spans="1:6" s="8" customFormat="1" ht="9" customHeight="1">
      <c r="A32" s="4"/>
      <c r="B32" s="276" t="s">
        <v>234</v>
      </c>
      <c r="C32" s="348"/>
      <c r="D32" s="348"/>
      <c r="E32" s="7"/>
      <c r="F32" s="271"/>
    </row>
    <row r="33" spans="1:9" s="8" customFormat="1" ht="9" customHeight="1">
      <c r="A33" s="4"/>
      <c r="B33" s="276" t="s">
        <v>235</v>
      </c>
      <c r="C33" s="348"/>
      <c r="D33" s="348"/>
      <c r="E33" s="7"/>
      <c r="F33" s="271"/>
    </row>
    <row r="34" spans="1:9" s="8" customFormat="1" ht="9" customHeight="1">
      <c r="A34" s="4"/>
      <c r="B34" s="276" t="s">
        <v>236</v>
      </c>
      <c r="C34" s="348"/>
      <c r="D34" s="348"/>
      <c r="E34" s="7"/>
      <c r="F34" s="271"/>
    </row>
    <row r="35" spans="1:9" s="8" customFormat="1" ht="9" customHeight="1">
      <c r="A35" s="4"/>
      <c r="B35" s="276" t="s">
        <v>237</v>
      </c>
      <c r="C35" s="348"/>
      <c r="D35" s="348"/>
      <c r="E35" s="7"/>
      <c r="F35" s="271" t="s">
        <v>8</v>
      </c>
    </row>
    <row r="36" spans="1:9" s="8" customFormat="1" ht="9" customHeight="1">
      <c r="A36" s="4"/>
      <c r="B36" s="276" t="s">
        <v>238</v>
      </c>
      <c r="C36" s="348"/>
      <c r="D36" s="348"/>
      <c r="E36" s="7"/>
    </row>
    <row r="37" spans="1:9" s="8" customFormat="1" ht="3" customHeight="1">
      <c r="A37" s="10"/>
      <c r="B37" s="6"/>
      <c r="C37" s="6"/>
      <c r="D37" s="6"/>
      <c r="E37" s="16"/>
    </row>
    <row r="38" spans="1:9" ht="18.75" hidden="1" customHeight="1">
      <c r="F38" s="1" t="s">
        <v>5</v>
      </c>
    </row>
    <row r="39" spans="1:9" hidden="1">
      <c r="C39" s="271"/>
      <c r="D39" s="271"/>
      <c r="E39" s="271"/>
      <c r="F39" s="271"/>
      <c r="G39" s="271"/>
      <c r="H39" s="271"/>
      <c r="I39" s="271"/>
    </row>
  </sheetData>
  <sheetProtection sheet="1" objects="1" scenarios="1"/>
  <hyperlinks>
    <hyperlink ref="D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4.xml><?xml version="1.0" encoding="utf-8"?>
<worksheet xmlns="http://schemas.openxmlformats.org/spreadsheetml/2006/main" xmlns:r="http://schemas.openxmlformats.org/officeDocument/2006/relationships">
  <dimension ref="A1:WWD38"/>
  <sheetViews>
    <sheetView showGridLines="0" showRowColHeaders="0" zoomScale="140" workbookViewId="0"/>
  </sheetViews>
  <sheetFormatPr baseColWidth="10" defaultColWidth="0" defaultRowHeight="13.2" zeroHeight="1"/>
  <cols>
    <col min="1" max="1" width="0.88671875" style="1" customWidth="1"/>
    <col min="2" max="2" width="38.109375" style="1" customWidth="1"/>
    <col min="3" max="3" width="6.88671875" style="1" customWidth="1"/>
    <col min="4" max="4" width="12.6640625" style="1" customWidth="1"/>
    <col min="5" max="6" width="0.88671875" style="1" customWidth="1"/>
    <col min="7" max="14" width="6.88671875" style="1" hidden="1"/>
    <col min="15" max="22" width="6.6640625" style="1" hidden="1"/>
    <col min="23" max="256" width="11.44140625" style="1" hidden="1"/>
    <col min="257" max="257" width="0.88671875" style="1" hidden="1"/>
    <col min="258" max="258" width="38.109375" style="1" hidden="1"/>
    <col min="259" max="259" width="8.33203125" style="1" hidden="1"/>
    <col min="260" max="260" width="12.5546875" style="1" hidden="1"/>
    <col min="261" max="262" width="0.88671875" style="1" hidden="1"/>
    <col min="263" max="270" width="6.88671875" style="1" hidden="1"/>
    <col min="271" max="278" width="6.6640625" style="1" hidden="1"/>
    <col min="279" max="512" width="11.44140625" style="1" hidden="1"/>
    <col min="513" max="513" width="0.88671875" style="1" hidden="1"/>
    <col min="514" max="514" width="38.109375" style="1" hidden="1"/>
    <col min="515" max="515" width="8.33203125" style="1" hidden="1"/>
    <col min="516" max="516" width="12.5546875" style="1" hidden="1"/>
    <col min="517" max="518" width="0.88671875" style="1" hidden="1"/>
    <col min="519" max="526" width="6.88671875" style="1" hidden="1"/>
    <col min="527" max="534" width="6.6640625" style="1" hidden="1"/>
    <col min="535" max="768" width="11.44140625" style="1" hidden="1"/>
    <col min="769" max="769" width="0.88671875" style="1" hidden="1"/>
    <col min="770" max="770" width="38.109375" style="1" hidden="1"/>
    <col min="771" max="771" width="8.33203125" style="1" hidden="1"/>
    <col min="772" max="772" width="12.5546875" style="1" hidden="1"/>
    <col min="773" max="774" width="0.88671875" style="1" hidden="1"/>
    <col min="775" max="782" width="6.88671875" style="1" hidden="1"/>
    <col min="783" max="790" width="6.6640625" style="1" hidden="1"/>
    <col min="791" max="1024" width="11.44140625" style="1" hidden="1"/>
    <col min="1025" max="1025" width="0.88671875" style="1" hidden="1"/>
    <col min="1026" max="1026" width="38.109375" style="1" hidden="1"/>
    <col min="1027" max="1027" width="8.33203125" style="1" hidden="1"/>
    <col min="1028" max="1028" width="12.5546875" style="1" hidden="1"/>
    <col min="1029" max="1030" width="0.88671875" style="1" hidden="1"/>
    <col min="1031" max="1038" width="6.88671875" style="1" hidden="1"/>
    <col min="1039" max="1046" width="6.6640625" style="1" hidden="1"/>
    <col min="1047" max="1280" width="11.44140625" style="1" hidden="1"/>
    <col min="1281" max="1281" width="0.88671875" style="1" hidden="1"/>
    <col min="1282" max="1282" width="38.109375" style="1" hidden="1"/>
    <col min="1283" max="1283" width="8.33203125" style="1" hidden="1"/>
    <col min="1284" max="1284" width="12.5546875" style="1" hidden="1"/>
    <col min="1285" max="1286" width="0.88671875" style="1" hidden="1"/>
    <col min="1287" max="1294" width="6.88671875" style="1" hidden="1"/>
    <col min="1295" max="1302" width="6.6640625" style="1" hidden="1"/>
    <col min="1303" max="1536" width="11.44140625" style="1" hidden="1"/>
    <col min="1537" max="1537" width="0.88671875" style="1" hidden="1"/>
    <col min="1538" max="1538" width="38.109375" style="1" hidden="1"/>
    <col min="1539" max="1539" width="8.33203125" style="1" hidden="1"/>
    <col min="1540" max="1540" width="12.5546875" style="1" hidden="1"/>
    <col min="1541" max="1542" width="0.88671875" style="1" hidden="1"/>
    <col min="1543" max="1550" width="6.88671875" style="1" hidden="1"/>
    <col min="1551" max="1558" width="6.6640625" style="1" hidden="1"/>
    <col min="1559" max="1792" width="11.44140625" style="1" hidden="1"/>
    <col min="1793" max="1793" width="0.88671875" style="1" hidden="1"/>
    <col min="1794" max="1794" width="38.109375" style="1" hidden="1"/>
    <col min="1795" max="1795" width="8.33203125" style="1" hidden="1"/>
    <col min="1796" max="1796" width="12.5546875" style="1" hidden="1"/>
    <col min="1797" max="1798" width="0.88671875" style="1" hidden="1"/>
    <col min="1799" max="1806" width="6.88671875" style="1" hidden="1"/>
    <col min="1807" max="1814" width="6.6640625" style="1" hidden="1"/>
    <col min="1815" max="2048" width="11.44140625" style="1" hidden="1"/>
    <col min="2049" max="2049" width="0.88671875" style="1" hidden="1"/>
    <col min="2050" max="2050" width="38.109375" style="1" hidden="1"/>
    <col min="2051" max="2051" width="8.33203125" style="1" hidden="1"/>
    <col min="2052" max="2052" width="12.5546875" style="1" hidden="1"/>
    <col min="2053" max="2054" width="0.88671875" style="1" hidden="1"/>
    <col min="2055" max="2062" width="6.88671875" style="1" hidden="1"/>
    <col min="2063" max="2070" width="6.6640625" style="1" hidden="1"/>
    <col min="2071" max="2304" width="11.44140625" style="1" hidden="1"/>
    <col min="2305" max="2305" width="0.88671875" style="1" hidden="1"/>
    <col min="2306" max="2306" width="38.109375" style="1" hidden="1"/>
    <col min="2307" max="2307" width="8.33203125" style="1" hidden="1"/>
    <col min="2308" max="2308" width="12.5546875" style="1" hidden="1"/>
    <col min="2309" max="2310" width="0.88671875" style="1" hidden="1"/>
    <col min="2311" max="2318" width="6.88671875" style="1" hidden="1"/>
    <col min="2319" max="2326" width="6.6640625" style="1" hidden="1"/>
    <col min="2327" max="2560" width="11.44140625" style="1" hidden="1"/>
    <col min="2561" max="2561" width="0.88671875" style="1" hidden="1"/>
    <col min="2562" max="2562" width="38.109375" style="1" hidden="1"/>
    <col min="2563" max="2563" width="8.33203125" style="1" hidden="1"/>
    <col min="2564" max="2564" width="12.5546875" style="1" hidden="1"/>
    <col min="2565" max="2566" width="0.88671875" style="1" hidden="1"/>
    <col min="2567" max="2574" width="6.88671875" style="1" hidden="1"/>
    <col min="2575" max="2582" width="6.6640625" style="1" hidden="1"/>
    <col min="2583" max="2816" width="11.44140625" style="1" hidden="1"/>
    <col min="2817" max="2817" width="0.88671875" style="1" hidden="1"/>
    <col min="2818" max="2818" width="38.109375" style="1" hidden="1"/>
    <col min="2819" max="2819" width="8.33203125" style="1" hidden="1"/>
    <col min="2820" max="2820" width="12.5546875" style="1" hidden="1"/>
    <col min="2821" max="2822" width="0.88671875" style="1" hidden="1"/>
    <col min="2823" max="2830" width="6.88671875" style="1" hidden="1"/>
    <col min="2831" max="2838" width="6.6640625" style="1" hidden="1"/>
    <col min="2839" max="3072" width="11.44140625" style="1" hidden="1"/>
    <col min="3073" max="3073" width="0.88671875" style="1" hidden="1"/>
    <col min="3074" max="3074" width="38.109375" style="1" hidden="1"/>
    <col min="3075" max="3075" width="8.33203125" style="1" hidden="1"/>
    <col min="3076" max="3076" width="12.5546875" style="1" hidden="1"/>
    <col min="3077" max="3078" width="0.88671875" style="1" hidden="1"/>
    <col min="3079" max="3086" width="6.88671875" style="1" hidden="1"/>
    <col min="3087" max="3094" width="6.6640625" style="1" hidden="1"/>
    <col min="3095" max="3328" width="11.44140625" style="1" hidden="1"/>
    <col min="3329" max="3329" width="0.88671875" style="1" hidden="1"/>
    <col min="3330" max="3330" width="38.109375" style="1" hidden="1"/>
    <col min="3331" max="3331" width="8.33203125" style="1" hidden="1"/>
    <col min="3332" max="3332" width="12.5546875" style="1" hidden="1"/>
    <col min="3333" max="3334" width="0.88671875" style="1" hidden="1"/>
    <col min="3335" max="3342" width="6.88671875" style="1" hidden="1"/>
    <col min="3343" max="3350" width="6.6640625" style="1" hidden="1"/>
    <col min="3351" max="3584" width="11.44140625" style="1" hidden="1"/>
    <col min="3585" max="3585" width="0.88671875" style="1" hidden="1"/>
    <col min="3586" max="3586" width="38.109375" style="1" hidden="1"/>
    <col min="3587" max="3587" width="8.33203125" style="1" hidden="1"/>
    <col min="3588" max="3588" width="12.5546875" style="1" hidden="1"/>
    <col min="3589" max="3590" width="0.88671875" style="1" hidden="1"/>
    <col min="3591" max="3598" width="6.88671875" style="1" hidden="1"/>
    <col min="3599" max="3606" width="6.6640625" style="1" hidden="1"/>
    <col min="3607" max="3840" width="11.44140625" style="1" hidden="1"/>
    <col min="3841" max="3841" width="0.88671875" style="1" hidden="1"/>
    <col min="3842" max="3842" width="38.109375" style="1" hidden="1"/>
    <col min="3843" max="3843" width="8.33203125" style="1" hidden="1"/>
    <col min="3844" max="3844" width="12.5546875" style="1" hidden="1"/>
    <col min="3845" max="3846" width="0.88671875" style="1" hidden="1"/>
    <col min="3847" max="3854" width="6.88671875" style="1" hidden="1"/>
    <col min="3855" max="3862" width="6.6640625" style="1" hidden="1"/>
    <col min="3863" max="4096" width="11.44140625" style="1" hidden="1"/>
    <col min="4097" max="4097" width="0.88671875" style="1" hidden="1"/>
    <col min="4098" max="4098" width="38.109375" style="1" hidden="1"/>
    <col min="4099" max="4099" width="8.33203125" style="1" hidden="1"/>
    <col min="4100" max="4100" width="12.5546875" style="1" hidden="1"/>
    <col min="4101" max="4102" width="0.88671875" style="1" hidden="1"/>
    <col min="4103" max="4110" width="6.88671875" style="1" hidden="1"/>
    <col min="4111" max="4118" width="6.6640625" style="1" hidden="1"/>
    <col min="4119" max="4352" width="11.44140625" style="1" hidden="1"/>
    <col min="4353" max="4353" width="0.88671875" style="1" hidden="1"/>
    <col min="4354" max="4354" width="38.109375" style="1" hidden="1"/>
    <col min="4355" max="4355" width="8.33203125" style="1" hidden="1"/>
    <col min="4356" max="4356" width="12.5546875" style="1" hidden="1"/>
    <col min="4357" max="4358" width="0.88671875" style="1" hidden="1"/>
    <col min="4359" max="4366" width="6.88671875" style="1" hidden="1"/>
    <col min="4367" max="4374" width="6.6640625" style="1" hidden="1"/>
    <col min="4375" max="4608" width="11.44140625" style="1" hidden="1"/>
    <col min="4609" max="4609" width="0.88671875" style="1" hidden="1"/>
    <col min="4610" max="4610" width="38.109375" style="1" hidden="1"/>
    <col min="4611" max="4611" width="8.33203125" style="1" hidden="1"/>
    <col min="4612" max="4612" width="12.5546875" style="1" hidden="1"/>
    <col min="4613" max="4614" width="0.88671875" style="1" hidden="1"/>
    <col min="4615" max="4622" width="6.88671875" style="1" hidden="1"/>
    <col min="4623" max="4630" width="6.6640625" style="1" hidden="1"/>
    <col min="4631" max="4864" width="11.44140625" style="1" hidden="1"/>
    <col min="4865" max="4865" width="0.88671875" style="1" hidden="1"/>
    <col min="4866" max="4866" width="38.109375" style="1" hidden="1"/>
    <col min="4867" max="4867" width="8.33203125" style="1" hidden="1"/>
    <col min="4868" max="4868" width="12.5546875" style="1" hidden="1"/>
    <col min="4869" max="4870" width="0.88671875" style="1" hidden="1"/>
    <col min="4871" max="4878" width="6.88671875" style="1" hidden="1"/>
    <col min="4879" max="4886" width="6.6640625" style="1" hidden="1"/>
    <col min="4887" max="5120" width="11.44140625" style="1" hidden="1"/>
    <col min="5121" max="5121" width="0.88671875" style="1" hidden="1"/>
    <col min="5122" max="5122" width="38.109375" style="1" hidden="1"/>
    <col min="5123" max="5123" width="8.33203125" style="1" hidden="1"/>
    <col min="5124" max="5124" width="12.5546875" style="1" hidden="1"/>
    <col min="5125" max="5126" width="0.88671875" style="1" hidden="1"/>
    <col min="5127" max="5134" width="6.88671875" style="1" hidden="1"/>
    <col min="5135" max="5142" width="6.6640625" style="1" hidden="1"/>
    <col min="5143" max="5376" width="11.44140625" style="1" hidden="1"/>
    <col min="5377" max="5377" width="0.88671875" style="1" hidden="1"/>
    <col min="5378" max="5378" width="38.109375" style="1" hidden="1"/>
    <col min="5379" max="5379" width="8.33203125" style="1" hidden="1"/>
    <col min="5380" max="5380" width="12.5546875" style="1" hidden="1"/>
    <col min="5381" max="5382" width="0.88671875" style="1" hidden="1"/>
    <col min="5383" max="5390" width="6.88671875" style="1" hidden="1"/>
    <col min="5391" max="5398" width="6.6640625" style="1" hidden="1"/>
    <col min="5399" max="5632" width="11.44140625" style="1" hidden="1"/>
    <col min="5633" max="5633" width="0.88671875" style="1" hidden="1"/>
    <col min="5634" max="5634" width="38.109375" style="1" hidden="1"/>
    <col min="5635" max="5635" width="8.33203125" style="1" hidden="1"/>
    <col min="5636" max="5636" width="12.5546875" style="1" hidden="1"/>
    <col min="5637" max="5638" width="0.88671875" style="1" hidden="1"/>
    <col min="5639" max="5646" width="6.88671875" style="1" hidden="1"/>
    <col min="5647" max="5654" width="6.6640625" style="1" hidden="1"/>
    <col min="5655" max="5888" width="11.44140625" style="1" hidden="1"/>
    <col min="5889" max="5889" width="0.88671875" style="1" hidden="1"/>
    <col min="5890" max="5890" width="38.109375" style="1" hidden="1"/>
    <col min="5891" max="5891" width="8.33203125" style="1" hidden="1"/>
    <col min="5892" max="5892" width="12.5546875" style="1" hidden="1"/>
    <col min="5893" max="5894" width="0.88671875" style="1" hidden="1"/>
    <col min="5895" max="5902" width="6.88671875" style="1" hidden="1"/>
    <col min="5903" max="5910" width="6.6640625" style="1" hidden="1"/>
    <col min="5911" max="6144" width="11.44140625" style="1" hidden="1"/>
    <col min="6145" max="6145" width="0.88671875" style="1" hidden="1"/>
    <col min="6146" max="6146" width="38.109375" style="1" hidden="1"/>
    <col min="6147" max="6147" width="8.33203125" style="1" hidden="1"/>
    <col min="6148" max="6148" width="12.5546875" style="1" hidden="1"/>
    <col min="6149" max="6150" width="0.88671875" style="1" hidden="1"/>
    <col min="6151" max="6158" width="6.88671875" style="1" hidden="1"/>
    <col min="6159" max="6166" width="6.6640625" style="1" hidden="1"/>
    <col min="6167" max="6400" width="11.44140625" style="1" hidden="1"/>
    <col min="6401" max="6401" width="0.88671875" style="1" hidden="1"/>
    <col min="6402" max="6402" width="38.109375" style="1" hidden="1"/>
    <col min="6403" max="6403" width="8.33203125" style="1" hidden="1"/>
    <col min="6404" max="6404" width="12.5546875" style="1" hidden="1"/>
    <col min="6405" max="6406" width="0.88671875" style="1" hidden="1"/>
    <col min="6407" max="6414" width="6.88671875" style="1" hidden="1"/>
    <col min="6415" max="6422" width="6.6640625" style="1" hidden="1"/>
    <col min="6423" max="6656" width="11.44140625" style="1" hidden="1"/>
    <col min="6657" max="6657" width="0.88671875" style="1" hidden="1"/>
    <col min="6658" max="6658" width="38.109375" style="1" hidden="1"/>
    <col min="6659" max="6659" width="8.33203125" style="1" hidden="1"/>
    <col min="6660" max="6660" width="12.5546875" style="1" hidden="1"/>
    <col min="6661" max="6662" width="0.88671875" style="1" hidden="1"/>
    <col min="6663" max="6670" width="6.88671875" style="1" hidden="1"/>
    <col min="6671" max="6678" width="6.6640625" style="1" hidden="1"/>
    <col min="6679" max="6912" width="11.44140625" style="1" hidden="1"/>
    <col min="6913" max="6913" width="0.88671875" style="1" hidden="1"/>
    <col min="6914" max="6914" width="38.109375" style="1" hidden="1"/>
    <col min="6915" max="6915" width="8.33203125" style="1" hidden="1"/>
    <col min="6916" max="6916" width="12.5546875" style="1" hidden="1"/>
    <col min="6917" max="6918" width="0.88671875" style="1" hidden="1"/>
    <col min="6919" max="6926" width="6.88671875" style="1" hidden="1"/>
    <col min="6927" max="6934" width="6.6640625" style="1" hidden="1"/>
    <col min="6935" max="7168" width="11.44140625" style="1" hidden="1"/>
    <col min="7169" max="7169" width="0.88671875" style="1" hidden="1"/>
    <col min="7170" max="7170" width="38.109375" style="1" hidden="1"/>
    <col min="7171" max="7171" width="8.33203125" style="1" hidden="1"/>
    <col min="7172" max="7172" width="12.5546875" style="1" hidden="1"/>
    <col min="7173" max="7174" width="0.88671875" style="1" hidden="1"/>
    <col min="7175" max="7182" width="6.88671875" style="1" hidden="1"/>
    <col min="7183" max="7190" width="6.6640625" style="1" hidden="1"/>
    <col min="7191" max="7424" width="11.44140625" style="1" hidden="1"/>
    <col min="7425" max="7425" width="0.88671875" style="1" hidden="1"/>
    <col min="7426" max="7426" width="38.109375" style="1" hidden="1"/>
    <col min="7427" max="7427" width="8.33203125" style="1" hidden="1"/>
    <col min="7428" max="7428" width="12.5546875" style="1" hidden="1"/>
    <col min="7429" max="7430" width="0.88671875" style="1" hidden="1"/>
    <col min="7431" max="7438" width="6.88671875" style="1" hidden="1"/>
    <col min="7439" max="7446" width="6.6640625" style="1" hidden="1"/>
    <col min="7447" max="7680" width="11.44140625" style="1" hidden="1"/>
    <col min="7681" max="7681" width="0.88671875" style="1" hidden="1"/>
    <col min="7682" max="7682" width="38.109375" style="1" hidden="1"/>
    <col min="7683" max="7683" width="8.33203125" style="1" hidden="1"/>
    <col min="7684" max="7684" width="12.5546875" style="1" hidden="1"/>
    <col min="7685" max="7686" width="0.88671875" style="1" hidden="1"/>
    <col min="7687" max="7694" width="6.88671875" style="1" hidden="1"/>
    <col min="7695" max="7702" width="6.6640625" style="1" hidden="1"/>
    <col min="7703" max="7936" width="11.44140625" style="1" hidden="1"/>
    <col min="7937" max="7937" width="0.88671875" style="1" hidden="1"/>
    <col min="7938" max="7938" width="38.109375" style="1" hidden="1"/>
    <col min="7939" max="7939" width="8.33203125" style="1" hidden="1"/>
    <col min="7940" max="7940" width="12.5546875" style="1" hidden="1"/>
    <col min="7941" max="7942" width="0.88671875" style="1" hidden="1"/>
    <col min="7943" max="7950" width="6.88671875" style="1" hidden="1"/>
    <col min="7951" max="7958" width="6.6640625" style="1" hidden="1"/>
    <col min="7959" max="8192" width="11.44140625" style="1" hidden="1"/>
    <col min="8193" max="8193" width="0.88671875" style="1" hidden="1"/>
    <col min="8194" max="8194" width="38.109375" style="1" hidden="1"/>
    <col min="8195" max="8195" width="8.33203125" style="1" hidden="1"/>
    <col min="8196" max="8196" width="12.5546875" style="1" hidden="1"/>
    <col min="8197" max="8198" width="0.88671875" style="1" hidden="1"/>
    <col min="8199" max="8206" width="6.88671875" style="1" hidden="1"/>
    <col min="8207" max="8214" width="6.6640625" style="1" hidden="1"/>
    <col min="8215" max="8448" width="11.44140625" style="1" hidden="1"/>
    <col min="8449" max="8449" width="0.88671875" style="1" hidden="1"/>
    <col min="8450" max="8450" width="38.109375" style="1" hidden="1"/>
    <col min="8451" max="8451" width="8.33203125" style="1" hidden="1"/>
    <col min="8452" max="8452" width="12.5546875" style="1" hidden="1"/>
    <col min="8453" max="8454" width="0.88671875" style="1" hidden="1"/>
    <col min="8455" max="8462" width="6.88671875" style="1" hidden="1"/>
    <col min="8463" max="8470" width="6.6640625" style="1" hidden="1"/>
    <col min="8471" max="8704" width="11.44140625" style="1" hidden="1"/>
    <col min="8705" max="8705" width="0.88671875" style="1" hidden="1"/>
    <col min="8706" max="8706" width="38.109375" style="1" hidden="1"/>
    <col min="8707" max="8707" width="8.33203125" style="1" hidden="1"/>
    <col min="8708" max="8708" width="12.5546875" style="1" hidden="1"/>
    <col min="8709" max="8710" width="0.88671875" style="1" hidden="1"/>
    <col min="8711" max="8718" width="6.88671875" style="1" hidden="1"/>
    <col min="8719" max="8726" width="6.6640625" style="1" hidden="1"/>
    <col min="8727" max="8960" width="11.44140625" style="1" hidden="1"/>
    <col min="8961" max="8961" width="0.88671875" style="1" hidden="1"/>
    <col min="8962" max="8962" width="38.109375" style="1" hidden="1"/>
    <col min="8963" max="8963" width="8.33203125" style="1" hidden="1"/>
    <col min="8964" max="8964" width="12.5546875" style="1" hidden="1"/>
    <col min="8965" max="8966" width="0.88671875" style="1" hidden="1"/>
    <col min="8967" max="8974" width="6.88671875" style="1" hidden="1"/>
    <col min="8975" max="8982" width="6.6640625" style="1" hidden="1"/>
    <col min="8983" max="9216" width="11.44140625" style="1" hidden="1"/>
    <col min="9217" max="9217" width="0.88671875" style="1" hidden="1"/>
    <col min="9218" max="9218" width="38.109375" style="1" hidden="1"/>
    <col min="9219" max="9219" width="8.33203125" style="1" hidden="1"/>
    <col min="9220" max="9220" width="12.5546875" style="1" hidden="1"/>
    <col min="9221" max="9222" width="0.88671875" style="1" hidden="1"/>
    <col min="9223" max="9230" width="6.88671875" style="1" hidden="1"/>
    <col min="9231" max="9238" width="6.6640625" style="1" hidden="1"/>
    <col min="9239" max="9472" width="11.44140625" style="1" hidden="1"/>
    <col min="9473" max="9473" width="0.88671875" style="1" hidden="1"/>
    <col min="9474" max="9474" width="38.109375" style="1" hidden="1"/>
    <col min="9475" max="9475" width="8.33203125" style="1" hidden="1"/>
    <col min="9476" max="9476" width="12.5546875" style="1" hidden="1"/>
    <col min="9477" max="9478" width="0.88671875" style="1" hidden="1"/>
    <col min="9479" max="9486" width="6.88671875" style="1" hidden="1"/>
    <col min="9487" max="9494" width="6.6640625" style="1" hidden="1"/>
    <col min="9495" max="9728" width="11.44140625" style="1" hidden="1"/>
    <col min="9729" max="9729" width="0.88671875" style="1" hidden="1"/>
    <col min="9730" max="9730" width="38.109375" style="1" hidden="1"/>
    <col min="9731" max="9731" width="8.33203125" style="1" hidden="1"/>
    <col min="9732" max="9732" width="12.5546875" style="1" hidden="1"/>
    <col min="9733" max="9734" width="0.88671875" style="1" hidden="1"/>
    <col min="9735" max="9742" width="6.88671875" style="1" hidden="1"/>
    <col min="9743" max="9750" width="6.6640625" style="1" hidden="1"/>
    <col min="9751" max="9984" width="11.44140625" style="1" hidden="1"/>
    <col min="9985" max="9985" width="0.88671875" style="1" hidden="1"/>
    <col min="9986" max="9986" width="38.109375" style="1" hidden="1"/>
    <col min="9987" max="9987" width="8.33203125" style="1" hidden="1"/>
    <col min="9988" max="9988" width="12.5546875" style="1" hidden="1"/>
    <col min="9989" max="9990" width="0.88671875" style="1" hidden="1"/>
    <col min="9991" max="9998" width="6.88671875" style="1" hidden="1"/>
    <col min="9999" max="10006" width="6.6640625" style="1" hidden="1"/>
    <col min="10007" max="10240" width="11.44140625" style="1" hidden="1"/>
    <col min="10241" max="10241" width="0.88671875" style="1" hidden="1"/>
    <col min="10242" max="10242" width="38.109375" style="1" hidden="1"/>
    <col min="10243" max="10243" width="8.33203125" style="1" hidden="1"/>
    <col min="10244" max="10244" width="12.5546875" style="1" hidden="1"/>
    <col min="10245" max="10246" width="0.88671875" style="1" hidden="1"/>
    <col min="10247" max="10254" width="6.88671875" style="1" hidden="1"/>
    <col min="10255" max="10262" width="6.6640625" style="1" hidden="1"/>
    <col min="10263" max="10496" width="11.44140625" style="1" hidden="1"/>
    <col min="10497" max="10497" width="0.88671875" style="1" hidden="1"/>
    <col min="10498" max="10498" width="38.109375" style="1" hidden="1"/>
    <col min="10499" max="10499" width="8.33203125" style="1" hidden="1"/>
    <col min="10500" max="10500" width="12.5546875" style="1" hidden="1"/>
    <col min="10501" max="10502" width="0.88671875" style="1" hidden="1"/>
    <col min="10503" max="10510" width="6.88671875" style="1" hidden="1"/>
    <col min="10511" max="10518" width="6.6640625" style="1" hidden="1"/>
    <col min="10519" max="10752" width="11.44140625" style="1" hidden="1"/>
    <col min="10753" max="10753" width="0.88671875" style="1" hidden="1"/>
    <col min="10754" max="10754" width="38.109375" style="1" hidden="1"/>
    <col min="10755" max="10755" width="8.33203125" style="1" hidden="1"/>
    <col min="10756" max="10756" width="12.5546875" style="1" hidden="1"/>
    <col min="10757" max="10758" width="0.88671875" style="1" hidden="1"/>
    <col min="10759" max="10766" width="6.88671875" style="1" hidden="1"/>
    <col min="10767" max="10774" width="6.6640625" style="1" hidden="1"/>
    <col min="10775" max="11008" width="11.44140625" style="1" hidden="1"/>
    <col min="11009" max="11009" width="0.88671875" style="1" hidden="1"/>
    <col min="11010" max="11010" width="38.109375" style="1" hidden="1"/>
    <col min="11011" max="11011" width="8.33203125" style="1" hidden="1"/>
    <col min="11012" max="11012" width="12.5546875" style="1" hidden="1"/>
    <col min="11013" max="11014" width="0.88671875" style="1" hidden="1"/>
    <col min="11015" max="11022" width="6.88671875" style="1" hidden="1"/>
    <col min="11023" max="11030" width="6.6640625" style="1" hidden="1"/>
    <col min="11031" max="11264" width="11.44140625" style="1" hidden="1"/>
    <col min="11265" max="11265" width="0.88671875" style="1" hidden="1"/>
    <col min="11266" max="11266" width="38.109375" style="1" hidden="1"/>
    <col min="11267" max="11267" width="8.33203125" style="1" hidden="1"/>
    <col min="11268" max="11268" width="12.5546875" style="1" hidden="1"/>
    <col min="11269" max="11270" width="0.88671875" style="1" hidden="1"/>
    <col min="11271" max="11278" width="6.88671875" style="1" hidden="1"/>
    <col min="11279" max="11286" width="6.6640625" style="1" hidden="1"/>
    <col min="11287" max="11520" width="11.44140625" style="1" hidden="1"/>
    <col min="11521" max="11521" width="0.88671875" style="1" hidden="1"/>
    <col min="11522" max="11522" width="38.109375" style="1" hidden="1"/>
    <col min="11523" max="11523" width="8.33203125" style="1" hidden="1"/>
    <col min="11524" max="11524" width="12.5546875" style="1" hidden="1"/>
    <col min="11525" max="11526" width="0.88671875" style="1" hidden="1"/>
    <col min="11527" max="11534" width="6.88671875" style="1" hidden="1"/>
    <col min="11535" max="11542" width="6.6640625" style="1" hidden="1"/>
    <col min="11543" max="11776" width="11.44140625" style="1" hidden="1"/>
    <col min="11777" max="11777" width="0.88671875" style="1" hidden="1"/>
    <col min="11778" max="11778" width="38.109375" style="1" hidden="1"/>
    <col min="11779" max="11779" width="8.33203125" style="1" hidden="1"/>
    <col min="11780" max="11780" width="12.5546875" style="1" hidden="1"/>
    <col min="11781" max="11782" width="0.88671875" style="1" hidden="1"/>
    <col min="11783" max="11790" width="6.88671875" style="1" hidden="1"/>
    <col min="11791" max="11798" width="6.6640625" style="1" hidden="1"/>
    <col min="11799" max="12032" width="11.44140625" style="1" hidden="1"/>
    <col min="12033" max="12033" width="0.88671875" style="1" hidden="1"/>
    <col min="12034" max="12034" width="38.109375" style="1" hidden="1"/>
    <col min="12035" max="12035" width="8.33203125" style="1" hidden="1"/>
    <col min="12036" max="12036" width="12.5546875" style="1" hidden="1"/>
    <col min="12037" max="12038" width="0.88671875" style="1" hidden="1"/>
    <col min="12039" max="12046" width="6.88671875" style="1" hidden="1"/>
    <col min="12047" max="12054" width="6.6640625" style="1" hidden="1"/>
    <col min="12055" max="12288" width="11.44140625" style="1" hidden="1"/>
    <col min="12289" max="12289" width="0.88671875" style="1" hidden="1"/>
    <col min="12290" max="12290" width="38.109375" style="1" hidden="1"/>
    <col min="12291" max="12291" width="8.33203125" style="1" hidden="1"/>
    <col min="12292" max="12292" width="12.5546875" style="1" hidden="1"/>
    <col min="12293" max="12294" width="0.88671875" style="1" hidden="1"/>
    <col min="12295" max="12302" width="6.88671875" style="1" hidden="1"/>
    <col min="12303" max="12310" width="6.6640625" style="1" hidden="1"/>
    <col min="12311" max="12544" width="11.44140625" style="1" hidden="1"/>
    <col min="12545" max="12545" width="0.88671875" style="1" hidden="1"/>
    <col min="12546" max="12546" width="38.109375" style="1" hidden="1"/>
    <col min="12547" max="12547" width="8.33203125" style="1" hidden="1"/>
    <col min="12548" max="12548" width="12.5546875" style="1" hidden="1"/>
    <col min="12549" max="12550" width="0.88671875" style="1" hidden="1"/>
    <col min="12551" max="12558" width="6.88671875" style="1" hidden="1"/>
    <col min="12559" max="12566" width="6.6640625" style="1" hidden="1"/>
    <col min="12567" max="12800" width="11.44140625" style="1" hidden="1"/>
    <col min="12801" max="12801" width="0.88671875" style="1" hidden="1"/>
    <col min="12802" max="12802" width="38.109375" style="1" hidden="1"/>
    <col min="12803" max="12803" width="8.33203125" style="1" hidden="1"/>
    <col min="12804" max="12804" width="12.5546875" style="1" hidden="1"/>
    <col min="12805" max="12806" width="0.88671875" style="1" hidden="1"/>
    <col min="12807" max="12814" width="6.88671875" style="1" hidden="1"/>
    <col min="12815" max="12822" width="6.6640625" style="1" hidden="1"/>
    <col min="12823" max="13056" width="11.44140625" style="1" hidden="1"/>
    <col min="13057" max="13057" width="0.88671875" style="1" hidden="1"/>
    <col min="13058" max="13058" width="38.109375" style="1" hidden="1"/>
    <col min="13059" max="13059" width="8.33203125" style="1" hidden="1"/>
    <col min="13060" max="13060" width="12.5546875" style="1" hidden="1"/>
    <col min="13061" max="13062" width="0.88671875" style="1" hidden="1"/>
    <col min="13063" max="13070" width="6.88671875" style="1" hidden="1"/>
    <col min="13071" max="13078" width="6.6640625" style="1" hidden="1"/>
    <col min="13079" max="13312" width="11.44140625" style="1" hidden="1"/>
    <col min="13313" max="13313" width="0.88671875" style="1" hidden="1"/>
    <col min="13314" max="13314" width="38.109375" style="1" hidden="1"/>
    <col min="13315" max="13315" width="8.33203125" style="1" hidden="1"/>
    <col min="13316" max="13316" width="12.5546875" style="1" hidden="1"/>
    <col min="13317" max="13318" width="0.88671875" style="1" hidden="1"/>
    <col min="13319" max="13326" width="6.88671875" style="1" hidden="1"/>
    <col min="13327" max="13334" width="6.6640625" style="1" hidden="1"/>
    <col min="13335" max="13568" width="11.44140625" style="1" hidden="1"/>
    <col min="13569" max="13569" width="0.88671875" style="1" hidden="1"/>
    <col min="13570" max="13570" width="38.109375" style="1" hidden="1"/>
    <col min="13571" max="13571" width="8.33203125" style="1" hidden="1"/>
    <col min="13572" max="13572" width="12.5546875" style="1" hidden="1"/>
    <col min="13573" max="13574" width="0.88671875" style="1" hidden="1"/>
    <col min="13575" max="13582" width="6.88671875" style="1" hidden="1"/>
    <col min="13583" max="13590" width="6.6640625" style="1" hidden="1"/>
    <col min="13591" max="13824" width="11.44140625" style="1" hidden="1"/>
    <col min="13825" max="13825" width="0.88671875" style="1" hidden="1"/>
    <col min="13826" max="13826" width="38.109375" style="1" hidden="1"/>
    <col min="13827" max="13827" width="8.33203125" style="1" hidden="1"/>
    <col min="13828" max="13828" width="12.5546875" style="1" hidden="1"/>
    <col min="13829" max="13830" width="0.88671875" style="1" hidden="1"/>
    <col min="13831" max="13838" width="6.88671875" style="1" hidden="1"/>
    <col min="13839" max="13846" width="6.6640625" style="1" hidden="1"/>
    <col min="13847" max="14080" width="11.44140625" style="1" hidden="1"/>
    <col min="14081" max="14081" width="0.88671875" style="1" hidden="1"/>
    <col min="14082" max="14082" width="38.109375" style="1" hidden="1"/>
    <col min="14083" max="14083" width="8.33203125" style="1" hidden="1"/>
    <col min="14084" max="14084" width="12.5546875" style="1" hidden="1"/>
    <col min="14085" max="14086" width="0.88671875" style="1" hidden="1"/>
    <col min="14087" max="14094" width="6.88671875" style="1" hidden="1"/>
    <col min="14095" max="14102" width="6.6640625" style="1" hidden="1"/>
    <col min="14103" max="14336" width="11.44140625" style="1" hidden="1"/>
    <col min="14337" max="14337" width="0.88671875" style="1" hidden="1"/>
    <col min="14338" max="14338" width="38.109375" style="1" hidden="1"/>
    <col min="14339" max="14339" width="8.33203125" style="1" hidden="1"/>
    <col min="14340" max="14340" width="12.5546875" style="1" hidden="1"/>
    <col min="14341" max="14342" width="0.88671875" style="1" hidden="1"/>
    <col min="14343" max="14350" width="6.88671875" style="1" hidden="1"/>
    <col min="14351" max="14358" width="6.6640625" style="1" hidden="1"/>
    <col min="14359" max="14592" width="11.44140625" style="1" hidden="1"/>
    <col min="14593" max="14593" width="0.88671875" style="1" hidden="1"/>
    <col min="14594" max="14594" width="38.109375" style="1" hidden="1"/>
    <col min="14595" max="14595" width="8.33203125" style="1" hidden="1"/>
    <col min="14596" max="14596" width="12.5546875" style="1" hidden="1"/>
    <col min="14597" max="14598" width="0.88671875" style="1" hidden="1"/>
    <col min="14599" max="14606" width="6.88671875" style="1" hidden="1"/>
    <col min="14607" max="14614" width="6.6640625" style="1" hidden="1"/>
    <col min="14615" max="14848" width="11.44140625" style="1" hidden="1"/>
    <col min="14849" max="14849" width="0.88671875" style="1" hidden="1"/>
    <col min="14850" max="14850" width="38.109375" style="1" hidden="1"/>
    <col min="14851" max="14851" width="8.33203125" style="1" hidden="1"/>
    <col min="14852" max="14852" width="12.5546875" style="1" hidden="1"/>
    <col min="14853" max="14854" width="0.88671875" style="1" hidden="1"/>
    <col min="14855" max="14862" width="6.88671875" style="1" hidden="1"/>
    <col min="14863" max="14870" width="6.6640625" style="1" hidden="1"/>
    <col min="14871" max="15104" width="11.44140625" style="1" hidden="1"/>
    <col min="15105" max="15105" width="0.88671875" style="1" hidden="1"/>
    <col min="15106" max="15106" width="38.109375" style="1" hidden="1"/>
    <col min="15107" max="15107" width="8.33203125" style="1" hidden="1"/>
    <col min="15108" max="15108" width="12.5546875" style="1" hidden="1"/>
    <col min="15109" max="15110" width="0.88671875" style="1" hidden="1"/>
    <col min="15111" max="15118" width="6.88671875" style="1" hidden="1"/>
    <col min="15119" max="15126" width="6.6640625" style="1" hidden="1"/>
    <col min="15127" max="15360" width="11.44140625" style="1" hidden="1"/>
    <col min="15361" max="15361" width="0.88671875" style="1" hidden="1"/>
    <col min="15362" max="15362" width="38.109375" style="1" hidden="1"/>
    <col min="15363" max="15363" width="8.33203125" style="1" hidden="1"/>
    <col min="15364" max="15364" width="12.5546875" style="1" hidden="1"/>
    <col min="15365" max="15366" width="0.88671875" style="1" hidden="1"/>
    <col min="15367" max="15374" width="6.88671875" style="1" hidden="1"/>
    <col min="15375" max="15382" width="6.6640625" style="1" hidden="1"/>
    <col min="15383" max="15616" width="11.44140625" style="1" hidden="1"/>
    <col min="15617" max="15617" width="0.88671875" style="1" hidden="1"/>
    <col min="15618" max="15618" width="38.109375" style="1" hidden="1"/>
    <col min="15619" max="15619" width="8.33203125" style="1" hidden="1"/>
    <col min="15620" max="15620" width="12.5546875" style="1" hidden="1"/>
    <col min="15621" max="15622" width="0.88671875" style="1" hidden="1"/>
    <col min="15623" max="15630" width="6.88671875" style="1" hidden="1"/>
    <col min="15631" max="15638" width="6.6640625" style="1" hidden="1"/>
    <col min="15639" max="15872" width="11.44140625" style="1" hidden="1"/>
    <col min="15873" max="15873" width="0.88671875" style="1" hidden="1"/>
    <col min="15874" max="15874" width="38.109375" style="1" hidden="1"/>
    <col min="15875" max="15875" width="8.33203125" style="1" hidden="1"/>
    <col min="15876" max="15876" width="12.5546875" style="1" hidden="1"/>
    <col min="15877" max="15878" width="0.88671875" style="1" hidden="1"/>
    <col min="15879" max="15886" width="6.88671875" style="1" hidden="1"/>
    <col min="15887" max="15894" width="6.6640625" style="1" hidden="1"/>
    <col min="15895" max="16128" width="11.44140625" style="1" hidden="1"/>
    <col min="16129" max="16129" width="0.88671875" style="1" hidden="1"/>
    <col min="16130" max="16130" width="38.109375" style="1" hidden="1"/>
    <col min="16131" max="16131" width="8.33203125" style="1" hidden="1"/>
    <col min="16132" max="16132" width="12.5546875" style="1" hidden="1"/>
    <col min="16133" max="16134" width="0.88671875" style="1" hidden="1"/>
    <col min="16135" max="16142" width="6.88671875" style="1" hidden="1"/>
    <col min="16143" max="16150" width="6.6640625" style="1" hidden="1"/>
    <col min="16151" max="16384" width="11.44140625" style="1" hidden="1"/>
  </cols>
  <sheetData>
    <row r="1" spans="1:6" s="8" customFormat="1" ht="4.5" customHeight="1">
      <c r="A1" s="12"/>
      <c r="B1" s="13"/>
      <c r="C1" s="13"/>
      <c r="D1" s="13"/>
      <c r="E1" s="14"/>
    </row>
    <row r="2" spans="1:6" s="185" customFormat="1" ht="11.1" customHeight="1">
      <c r="A2" s="180"/>
      <c r="B2" s="277" t="s">
        <v>239</v>
      </c>
      <c r="C2" s="2"/>
      <c r="D2" s="331" t="s">
        <v>240</v>
      </c>
      <c r="E2" s="186"/>
    </row>
    <row r="3" spans="1:6" s="185" customFormat="1" ht="11.1" customHeight="1">
      <c r="A3" s="180"/>
      <c r="B3" s="278" t="s">
        <v>219</v>
      </c>
      <c r="C3" s="2"/>
      <c r="D3" s="3"/>
      <c r="E3" s="186"/>
    </row>
    <row r="4" spans="1:6" s="185" customFormat="1" ht="11.1" customHeight="1">
      <c r="A4" s="180"/>
      <c r="B4" s="279" t="s">
        <v>241</v>
      </c>
      <c r="C4" s="2"/>
      <c r="D4" s="2"/>
      <c r="E4" s="186"/>
    </row>
    <row r="5" spans="1:6" s="8" customFormat="1" ht="2.4" customHeight="1">
      <c r="A5" s="4"/>
      <c r="B5" s="6"/>
      <c r="C5" s="6"/>
      <c r="D5" s="6"/>
      <c r="E5" s="7"/>
    </row>
    <row r="6" spans="1:6" s="8" customFormat="1" ht="2.4" customHeight="1">
      <c r="A6" s="4"/>
      <c r="B6" s="348"/>
      <c r="C6" s="348"/>
      <c r="D6" s="348"/>
      <c r="E6" s="7"/>
    </row>
    <row r="7" spans="1:6" s="8" customFormat="1" ht="8.1" customHeight="1">
      <c r="A7" s="4"/>
      <c r="B7" s="347" t="s">
        <v>220</v>
      </c>
      <c r="C7" s="267"/>
      <c r="D7" s="268">
        <v>2007</v>
      </c>
      <c r="E7" s="7"/>
    </row>
    <row r="8" spans="1:6" s="8" customFormat="1" ht="2.4" customHeight="1">
      <c r="A8" s="4"/>
      <c r="B8" s="214"/>
      <c r="C8" s="269"/>
      <c r="D8" s="269"/>
      <c r="E8" s="270"/>
      <c r="F8" s="271"/>
    </row>
    <row r="9" spans="1:6" s="8" customFormat="1" ht="2.4" customHeight="1">
      <c r="A9" s="4"/>
      <c r="B9" s="5"/>
      <c r="C9" s="272"/>
      <c r="D9" s="272"/>
      <c r="E9" s="270"/>
      <c r="F9" s="271"/>
    </row>
    <row r="10" spans="1:6" s="8" customFormat="1" ht="8.4" customHeight="1">
      <c r="A10" s="4"/>
      <c r="B10" s="280" t="s">
        <v>3</v>
      </c>
      <c r="C10" s="272"/>
      <c r="D10" s="281">
        <v>112349109.77</v>
      </c>
      <c r="E10" s="270"/>
      <c r="F10" s="271"/>
    </row>
    <row r="11" spans="1:6" s="8" customFormat="1" ht="8.4" customHeight="1">
      <c r="A11" s="4"/>
      <c r="B11" s="282" t="s">
        <v>242</v>
      </c>
      <c r="C11" s="272"/>
      <c r="D11" s="283"/>
      <c r="E11" s="270"/>
      <c r="F11" s="271"/>
    </row>
    <row r="12" spans="1:6" s="8" customFormat="1" ht="8.4" customHeight="1">
      <c r="A12" s="4"/>
      <c r="B12" s="284" t="s">
        <v>243</v>
      </c>
      <c r="C12" s="272"/>
      <c r="D12" s="283">
        <v>37009820.259999998</v>
      </c>
      <c r="E12" s="270"/>
      <c r="F12" s="271"/>
    </row>
    <row r="13" spans="1:6" s="8" customFormat="1" ht="8.4" customHeight="1">
      <c r="A13" s="4"/>
      <c r="B13" s="284" t="s">
        <v>244</v>
      </c>
      <c r="C13" s="272"/>
      <c r="D13" s="283">
        <v>3783888.84</v>
      </c>
      <c r="E13" s="270"/>
      <c r="F13" s="271"/>
    </row>
    <row r="14" spans="1:6" s="8" customFormat="1" ht="8.4" customHeight="1">
      <c r="A14" s="4"/>
      <c r="B14" s="284" t="s">
        <v>245</v>
      </c>
      <c r="C14" s="272"/>
      <c r="D14" s="283">
        <v>69672268.75</v>
      </c>
      <c r="E14" s="270"/>
      <c r="F14" s="271"/>
    </row>
    <row r="15" spans="1:6" s="8" customFormat="1" ht="8.4" customHeight="1">
      <c r="A15" s="4"/>
      <c r="B15" s="284" t="s">
        <v>246</v>
      </c>
      <c r="C15" s="272"/>
      <c r="D15" s="283">
        <v>1390552.35</v>
      </c>
      <c r="E15" s="270"/>
      <c r="F15" s="271"/>
    </row>
    <row r="16" spans="1:6" s="8" customFormat="1" ht="8.4" customHeight="1">
      <c r="A16" s="4"/>
      <c r="B16" s="284" t="s">
        <v>247</v>
      </c>
      <c r="C16" s="272"/>
      <c r="D16" s="283">
        <v>492579.58</v>
      </c>
      <c r="E16" s="270"/>
      <c r="F16" s="271"/>
    </row>
    <row r="17" spans="1:6" s="8" customFormat="1" ht="3.9" customHeight="1">
      <c r="A17" s="4"/>
      <c r="B17" s="282"/>
      <c r="C17" s="272"/>
      <c r="D17" s="283"/>
      <c r="E17" s="270"/>
      <c r="F17" s="271"/>
    </row>
    <row r="18" spans="1:6" s="8" customFormat="1" ht="8.4" customHeight="1">
      <c r="A18" s="4"/>
      <c r="B18" s="282" t="s">
        <v>248</v>
      </c>
      <c r="C18" s="272"/>
      <c r="D18" s="283"/>
      <c r="E18" s="270"/>
      <c r="F18" s="271"/>
    </row>
    <row r="19" spans="1:6" s="8" customFormat="1" ht="8.4" customHeight="1">
      <c r="A19" s="4"/>
      <c r="B19" s="284" t="s">
        <v>249</v>
      </c>
      <c r="C19" s="272"/>
      <c r="D19" s="283">
        <v>106061496.19</v>
      </c>
      <c r="E19" s="270"/>
      <c r="F19" s="271"/>
    </row>
    <row r="20" spans="1:6" s="8" customFormat="1" ht="8.4" customHeight="1">
      <c r="A20" s="4"/>
      <c r="B20" s="284" t="s">
        <v>250</v>
      </c>
      <c r="C20" s="272"/>
      <c r="D20" s="283">
        <v>2644163.48</v>
      </c>
      <c r="E20" s="270"/>
      <c r="F20" s="271"/>
    </row>
    <row r="21" spans="1:6" s="8" customFormat="1" ht="8.4" customHeight="1">
      <c r="A21" s="4"/>
      <c r="B21" s="284" t="s">
        <v>251</v>
      </c>
      <c r="C21" s="272"/>
      <c r="D21" s="283">
        <v>659426.12</v>
      </c>
      <c r="E21" s="270"/>
      <c r="F21" s="271"/>
    </row>
    <row r="22" spans="1:6" s="8" customFormat="1" ht="8.4" customHeight="1">
      <c r="A22" s="4"/>
      <c r="B22" s="284" t="s">
        <v>252</v>
      </c>
      <c r="C22" s="272"/>
      <c r="D22" s="283">
        <v>1553462.76</v>
      </c>
      <c r="E22" s="270"/>
      <c r="F22" s="271"/>
    </row>
    <row r="23" spans="1:6" s="8" customFormat="1" ht="8.4" customHeight="1">
      <c r="A23" s="4"/>
      <c r="B23" s="284" t="s">
        <v>253</v>
      </c>
      <c r="C23" s="272"/>
      <c r="D23" s="283">
        <v>1430561.23</v>
      </c>
      <c r="E23" s="270"/>
      <c r="F23" s="271"/>
    </row>
    <row r="24" spans="1:6" s="8" customFormat="1" ht="3.9" customHeight="1">
      <c r="A24" s="4"/>
      <c r="B24" s="282"/>
      <c r="C24" s="272"/>
      <c r="D24" s="283"/>
      <c r="E24" s="270"/>
      <c r="F24" s="271"/>
    </row>
    <row r="25" spans="1:6" s="8" customFormat="1" ht="8.4" customHeight="1">
      <c r="A25" s="4"/>
      <c r="B25" s="282" t="s">
        <v>254</v>
      </c>
      <c r="C25" s="272"/>
      <c r="D25" s="283"/>
      <c r="E25" s="270"/>
      <c r="F25" s="271"/>
    </row>
    <row r="26" spans="1:6" s="8" customFormat="1" ht="8.4" customHeight="1">
      <c r="A26" s="4"/>
      <c r="B26" s="284" t="s">
        <v>255</v>
      </c>
      <c r="C26" s="272"/>
      <c r="D26" s="283">
        <v>31190141.09</v>
      </c>
      <c r="E26" s="270"/>
      <c r="F26" s="271"/>
    </row>
    <row r="27" spans="1:6" s="8" customFormat="1" ht="8.4" customHeight="1">
      <c r="A27" s="4"/>
      <c r="B27" s="284" t="s">
        <v>256</v>
      </c>
      <c r="C27" s="272"/>
      <c r="D27" s="283">
        <v>75116221.280000001</v>
      </c>
      <c r="E27" s="270"/>
      <c r="F27" s="271"/>
    </row>
    <row r="28" spans="1:6" s="8" customFormat="1" ht="8.4" customHeight="1">
      <c r="A28" s="4"/>
      <c r="B28" s="285" t="s">
        <v>257</v>
      </c>
      <c r="C28" s="272"/>
      <c r="D28" s="283">
        <v>30650105.440000001</v>
      </c>
      <c r="E28" s="270"/>
      <c r="F28" s="271"/>
    </row>
    <row r="29" spans="1:6" s="8" customFormat="1" ht="8.4" customHeight="1">
      <c r="A29" s="4"/>
      <c r="B29" s="284" t="s">
        <v>258</v>
      </c>
      <c r="C29" s="272"/>
      <c r="D29" s="283">
        <v>3918920.58</v>
      </c>
      <c r="E29" s="270"/>
      <c r="F29" s="271"/>
    </row>
    <row r="30" spans="1:6" s="8" customFormat="1" ht="8.4" customHeight="1">
      <c r="A30" s="4"/>
      <c r="B30" s="284" t="s">
        <v>259</v>
      </c>
      <c r="C30" s="272"/>
      <c r="D30" s="283">
        <v>2123826.8199999998</v>
      </c>
      <c r="E30" s="270"/>
      <c r="F30" s="271"/>
    </row>
    <row r="31" spans="1:6" s="8" customFormat="1" ht="2.4" customHeight="1">
      <c r="A31" s="4"/>
      <c r="B31" s="5"/>
      <c r="C31" s="273"/>
      <c r="D31" s="273"/>
      <c r="E31" s="7"/>
    </row>
    <row r="32" spans="1:6" s="8" customFormat="1" ht="2.4" customHeight="1">
      <c r="A32" s="4"/>
      <c r="B32" s="193"/>
      <c r="C32" s="193"/>
      <c r="D32" s="193"/>
      <c r="E32" s="7"/>
      <c r="F32" s="8" t="s">
        <v>8</v>
      </c>
    </row>
    <row r="33" spans="1:8" s="8" customFormat="1" ht="9" customHeight="1">
      <c r="A33" s="4"/>
      <c r="B33" s="276" t="s">
        <v>260</v>
      </c>
      <c r="C33" s="348"/>
      <c r="D33" s="348"/>
      <c r="E33" s="7"/>
      <c r="F33" s="271"/>
    </row>
    <row r="34" spans="1:8" s="8" customFormat="1" ht="9" customHeight="1">
      <c r="A34" s="4"/>
      <c r="B34" s="276" t="s">
        <v>237</v>
      </c>
      <c r="C34" s="348"/>
      <c r="D34" s="348"/>
      <c r="E34" s="7"/>
      <c r="F34" s="271" t="s">
        <v>8</v>
      </c>
    </row>
    <row r="35" spans="1:8" s="8" customFormat="1" ht="9" customHeight="1">
      <c r="A35" s="4"/>
      <c r="B35" s="276" t="s">
        <v>238</v>
      </c>
      <c r="C35" s="348"/>
      <c r="D35" s="348"/>
      <c r="E35" s="7"/>
    </row>
    <row r="36" spans="1:8" s="8" customFormat="1" ht="3" customHeight="1">
      <c r="A36" s="10"/>
      <c r="B36" s="6"/>
      <c r="C36" s="6"/>
      <c r="D36" s="6"/>
      <c r="E36" s="16"/>
    </row>
    <row r="37" spans="1:8" ht="18.75" hidden="1" customHeight="1">
      <c r="F37" s="1" t="s">
        <v>5</v>
      </c>
    </row>
    <row r="38" spans="1:8" hidden="1">
      <c r="C38" s="271"/>
      <c r="D38" s="271"/>
      <c r="E38" s="271"/>
      <c r="F38" s="271"/>
      <c r="G38" s="271"/>
      <c r="H38" s="271"/>
    </row>
  </sheetData>
  <sheetProtection sheet="1" objects="1" scenarios="1"/>
  <hyperlinks>
    <hyperlink ref="D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worksheet>
</file>

<file path=xl/worksheets/sheet5.xml><?xml version="1.0" encoding="utf-8"?>
<worksheet xmlns="http://schemas.openxmlformats.org/spreadsheetml/2006/main" xmlns:r="http://schemas.openxmlformats.org/officeDocument/2006/relationships">
  <dimension ref="A1:AM108"/>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6.6640625" style="48" customWidth="1"/>
    <col min="3" max="3" width="4.6640625" style="48" customWidth="1"/>
    <col min="4" max="5" width="5.6640625" style="48" customWidth="1"/>
    <col min="6" max="6" width="1.44140625" style="48" customWidth="1"/>
    <col min="7" max="7" width="4.33203125" style="48" customWidth="1"/>
    <col min="8" max="9" width="5.6640625" style="48" customWidth="1"/>
    <col min="10" max="10" width="0.88671875" style="48" customWidth="1"/>
    <col min="11" max="11" width="5.33203125" style="48" customWidth="1"/>
    <col min="12" max="13" width="5.6640625" style="48" customWidth="1"/>
    <col min="14" max="15" width="0.88671875" style="48" customWidth="1"/>
    <col min="16" max="28" width="11.44140625" style="48" hidden="1" customWidth="1"/>
    <col min="29" max="39" width="11.44140625" style="24" hidden="1" customWidth="1"/>
    <col min="40" max="16384" width="11.44140625" style="48" hidden="1"/>
  </cols>
  <sheetData>
    <row r="1" spans="1:39" ht="4.6500000000000004" customHeight="1">
      <c r="A1" s="84"/>
      <c r="B1" s="85"/>
      <c r="C1" s="85"/>
      <c r="D1" s="85"/>
      <c r="E1" s="85"/>
      <c r="F1" s="85"/>
      <c r="G1" s="85"/>
      <c r="H1" s="85"/>
      <c r="I1" s="85"/>
      <c r="J1" s="85"/>
      <c r="K1" s="85"/>
      <c r="L1" s="85"/>
      <c r="M1" s="85"/>
      <c r="N1" s="86"/>
      <c r="AB1" s="24"/>
      <c r="AC1" s="87"/>
      <c r="AD1" s="87"/>
      <c r="AE1" s="87"/>
      <c r="AF1" s="87"/>
      <c r="AG1" s="87"/>
      <c r="AH1" s="87"/>
      <c r="AI1" s="87"/>
      <c r="AJ1" s="87"/>
      <c r="AK1" s="87"/>
      <c r="AL1" s="87"/>
      <c r="AM1" s="87"/>
    </row>
    <row r="2" spans="1:39" s="90" customFormat="1" ht="11.1" customHeight="1">
      <c r="A2" s="88"/>
      <c r="B2" s="89" t="s">
        <v>71</v>
      </c>
      <c r="C2" s="28"/>
      <c r="D2" s="28"/>
      <c r="E2" s="28"/>
      <c r="F2" s="28"/>
      <c r="G2" s="28"/>
      <c r="H2" s="28"/>
      <c r="I2" s="28"/>
      <c r="J2" s="28"/>
      <c r="K2" s="28"/>
      <c r="L2" s="28"/>
      <c r="M2" s="331" t="s">
        <v>72</v>
      </c>
      <c r="N2" s="29"/>
      <c r="AB2" s="24"/>
      <c r="AC2" s="87"/>
      <c r="AD2" s="87"/>
      <c r="AE2" s="87"/>
      <c r="AF2" s="87"/>
      <c r="AG2" s="87"/>
      <c r="AH2" s="87"/>
      <c r="AI2" s="87"/>
      <c r="AJ2" s="87"/>
      <c r="AK2" s="87"/>
      <c r="AL2" s="87"/>
      <c r="AM2" s="87"/>
    </row>
    <row r="3" spans="1:39" s="90" customFormat="1" ht="11.1" customHeight="1">
      <c r="A3" s="88"/>
      <c r="B3" s="89" t="s">
        <v>73</v>
      </c>
      <c r="C3" s="28"/>
      <c r="D3" s="28"/>
      <c r="E3" s="28"/>
      <c r="F3" s="28"/>
      <c r="G3" s="28"/>
      <c r="H3" s="28"/>
      <c r="I3" s="28"/>
      <c r="J3" s="28"/>
      <c r="K3" s="28"/>
      <c r="L3" s="28"/>
      <c r="M3" s="35"/>
      <c r="N3" s="29"/>
      <c r="AB3" s="24"/>
      <c r="AC3" s="87"/>
      <c r="AD3" s="87"/>
      <c r="AE3" s="87"/>
      <c r="AF3" s="87"/>
      <c r="AG3" s="87"/>
      <c r="AH3" s="87"/>
      <c r="AI3" s="87"/>
      <c r="AJ3" s="87"/>
      <c r="AK3" s="87"/>
      <c r="AL3" s="87"/>
      <c r="AM3" s="87"/>
    </row>
    <row r="4" spans="1:39" s="90" customFormat="1" ht="11.1" customHeight="1">
      <c r="A4" s="88"/>
      <c r="B4" s="89" t="s">
        <v>74</v>
      </c>
      <c r="C4" s="28"/>
      <c r="D4" s="28"/>
      <c r="E4" s="28"/>
      <c r="F4" s="28"/>
      <c r="G4" s="28"/>
      <c r="H4" s="28"/>
      <c r="I4" s="28"/>
      <c r="J4" s="28"/>
      <c r="K4" s="28"/>
      <c r="L4" s="28"/>
      <c r="M4" s="28"/>
      <c r="N4" s="29"/>
      <c r="AB4" s="24"/>
      <c r="AC4" s="87"/>
      <c r="AD4" s="87"/>
      <c r="AE4" s="87"/>
      <c r="AF4" s="87"/>
      <c r="AG4" s="87"/>
      <c r="AH4" s="87"/>
      <c r="AI4" s="87"/>
      <c r="AJ4" s="87"/>
      <c r="AK4" s="87"/>
      <c r="AL4" s="87"/>
      <c r="AM4" s="87"/>
    </row>
    <row r="5" spans="1:39" s="90" customFormat="1" ht="3" customHeight="1">
      <c r="A5" s="88"/>
      <c r="B5" s="91"/>
      <c r="C5" s="91"/>
      <c r="D5" s="91"/>
      <c r="E5" s="91"/>
      <c r="F5" s="91"/>
      <c r="G5" s="91"/>
      <c r="H5" s="91"/>
      <c r="I5" s="91"/>
      <c r="J5" s="91"/>
      <c r="K5" s="91"/>
      <c r="L5" s="91"/>
      <c r="M5" s="91"/>
      <c r="N5" s="92"/>
      <c r="O5" s="93"/>
      <c r="AB5" s="24"/>
      <c r="AC5" s="87"/>
      <c r="AD5" s="87"/>
      <c r="AE5" s="87"/>
      <c r="AF5" s="87"/>
      <c r="AG5" s="87"/>
      <c r="AH5" s="87"/>
      <c r="AI5" s="87"/>
      <c r="AJ5" s="87"/>
      <c r="AK5" s="87"/>
      <c r="AL5" s="87"/>
      <c r="AM5" s="87"/>
    </row>
    <row r="6" spans="1:39" s="90" customFormat="1" ht="3" customHeight="1">
      <c r="A6" s="88"/>
      <c r="B6" s="94"/>
      <c r="C6" s="94"/>
      <c r="D6" s="94"/>
      <c r="E6" s="94"/>
      <c r="F6" s="94"/>
      <c r="G6" s="94"/>
      <c r="H6" s="94"/>
      <c r="I6" s="94"/>
      <c r="J6" s="94"/>
      <c r="K6" s="94"/>
      <c r="L6" s="94"/>
      <c r="M6" s="94"/>
      <c r="N6" s="92"/>
      <c r="AB6" s="24"/>
      <c r="AC6" s="87"/>
      <c r="AD6" s="87"/>
      <c r="AE6" s="87"/>
      <c r="AF6" s="87"/>
      <c r="AG6" s="87"/>
      <c r="AH6" s="87"/>
      <c r="AI6" s="87"/>
      <c r="AJ6" s="87"/>
      <c r="AK6" s="87"/>
      <c r="AL6" s="87"/>
      <c r="AM6" s="87"/>
    </row>
    <row r="7" spans="1:39" ht="9" customHeight="1">
      <c r="A7" s="95"/>
      <c r="B7" s="354" t="s">
        <v>75</v>
      </c>
      <c r="C7" s="355" t="s">
        <v>76</v>
      </c>
      <c r="D7" s="355"/>
      <c r="E7" s="355"/>
      <c r="F7" s="345"/>
      <c r="G7" s="355" t="s">
        <v>77</v>
      </c>
      <c r="H7" s="355"/>
      <c r="I7" s="355"/>
      <c r="J7" s="345"/>
      <c r="K7" s="355" t="s">
        <v>78</v>
      </c>
      <c r="L7" s="355"/>
      <c r="M7" s="355"/>
      <c r="N7" s="96"/>
      <c r="AB7" s="24"/>
      <c r="AC7" s="87"/>
      <c r="AD7" s="87"/>
      <c r="AE7" s="87"/>
      <c r="AF7" s="87"/>
      <c r="AG7" s="87"/>
      <c r="AH7" s="87"/>
      <c r="AI7" s="87"/>
      <c r="AJ7" s="87"/>
      <c r="AK7" s="87"/>
      <c r="AL7" s="87"/>
      <c r="AM7" s="87"/>
    </row>
    <row r="8" spans="1:39" ht="9" customHeight="1">
      <c r="A8" s="95"/>
      <c r="B8" s="354"/>
      <c r="C8" s="356"/>
      <c r="D8" s="356"/>
      <c r="E8" s="356"/>
      <c r="F8" s="345"/>
      <c r="G8" s="356"/>
      <c r="H8" s="356"/>
      <c r="I8" s="356"/>
      <c r="J8" s="345"/>
      <c r="K8" s="356"/>
      <c r="L8" s="356"/>
      <c r="M8" s="356"/>
      <c r="N8" s="96"/>
      <c r="AB8" s="24"/>
      <c r="AC8" s="87"/>
      <c r="AD8" s="87"/>
      <c r="AE8" s="87"/>
      <c r="AF8" s="87"/>
      <c r="AG8" s="87"/>
      <c r="AH8" s="87"/>
      <c r="AI8" s="87"/>
      <c r="AJ8" s="87"/>
      <c r="AK8" s="87"/>
      <c r="AL8" s="87"/>
      <c r="AM8" s="87"/>
    </row>
    <row r="9" spans="1:39" ht="9" customHeight="1">
      <c r="A9" s="95"/>
      <c r="B9" s="354"/>
      <c r="C9" s="35" t="s">
        <v>3</v>
      </c>
      <c r="D9" s="35" t="s">
        <v>79</v>
      </c>
      <c r="E9" s="35" t="s">
        <v>80</v>
      </c>
      <c r="F9" s="35"/>
      <c r="G9" s="35" t="s">
        <v>3</v>
      </c>
      <c r="H9" s="35" t="s">
        <v>79</v>
      </c>
      <c r="I9" s="35" t="s">
        <v>80</v>
      </c>
      <c r="J9" s="35"/>
      <c r="K9" s="35" t="s">
        <v>3</v>
      </c>
      <c r="L9" s="35" t="s">
        <v>79</v>
      </c>
      <c r="M9" s="35" t="s">
        <v>80</v>
      </c>
      <c r="N9" s="96"/>
      <c r="AB9" s="24"/>
      <c r="AC9" s="87"/>
      <c r="AD9" s="87"/>
      <c r="AE9" s="87"/>
      <c r="AF9" s="87"/>
      <c r="AG9" s="87"/>
      <c r="AH9" s="87"/>
      <c r="AI9" s="87"/>
      <c r="AJ9" s="87"/>
      <c r="AK9" s="87"/>
      <c r="AL9" s="87"/>
      <c r="AM9" s="87"/>
    </row>
    <row r="10" spans="1:39" ht="3" customHeight="1">
      <c r="A10" s="95"/>
      <c r="B10" s="97"/>
      <c r="C10" s="97"/>
      <c r="D10" s="97"/>
      <c r="E10" s="97"/>
      <c r="F10" s="97"/>
      <c r="G10" s="97"/>
      <c r="H10" s="97"/>
      <c r="I10" s="97"/>
      <c r="J10" s="97"/>
      <c r="K10" s="97"/>
      <c r="L10" s="97"/>
      <c r="M10" s="97"/>
      <c r="N10" s="96"/>
      <c r="AB10" s="24"/>
      <c r="AC10" s="87"/>
      <c r="AD10" s="87"/>
      <c r="AE10" s="87"/>
      <c r="AF10" s="87"/>
      <c r="AG10" s="87"/>
      <c r="AH10" s="87"/>
      <c r="AI10" s="87"/>
      <c r="AJ10" s="87"/>
      <c r="AK10" s="87"/>
      <c r="AL10" s="87"/>
      <c r="AM10" s="87"/>
    </row>
    <row r="11" spans="1:39" ht="3" customHeight="1">
      <c r="A11" s="95"/>
      <c r="B11" s="98"/>
      <c r="C11" s="98"/>
      <c r="D11" s="98"/>
      <c r="E11" s="98"/>
      <c r="F11" s="98"/>
      <c r="G11" s="98"/>
      <c r="H11" s="98"/>
      <c r="I11" s="98"/>
      <c r="J11" s="98"/>
      <c r="K11" s="98"/>
      <c r="L11" s="98"/>
      <c r="M11" s="98"/>
      <c r="N11" s="96"/>
      <c r="AB11" s="24"/>
      <c r="AC11" s="87"/>
      <c r="AD11" s="87"/>
      <c r="AE11" s="87"/>
      <c r="AF11" s="87"/>
      <c r="AG11" s="87"/>
      <c r="AH11" s="87"/>
      <c r="AI11" s="87"/>
      <c r="AJ11" s="87"/>
      <c r="AK11" s="87"/>
      <c r="AL11" s="87"/>
      <c r="AM11" s="87"/>
    </row>
    <row r="12" spans="1:39" ht="9" customHeight="1">
      <c r="A12" s="95"/>
      <c r="B12" s="99">
        <v>1995</v>
      </c>
      <c r="C12" s="100">
        <f>SUM(C13+C14)</f>
        <v>20897.23</v>
      </c>
      <c r="D12" s="100">
        <f>SUM(D13+D14)</f>
        <v>5162.5349999999999</v>
      </c>
      <c r="E12" s="100">
        <f>SUM(E13+E14)</f>
        <v>15734.695</v>
      </c>
      <c r="F12" s="100"/>
      <c r="G12" s="100">
        <f>SUM(G13+G14)</f>
        <v>18711.246999999999</v>
      </c>
      <c r="H12" s="100">
        <f>SUM(H13+H14)</f>
        <v>4963.625</v>
      </c>
      <c r="I12" s="100">
        <f>SUM(I13+I14)</f>
        <v>13747.621999999999</v>
      </c>
      <c r="J12" s="100"/>
      <c r="K12" s="100">
        <f>SUM(K13+K14)</f>
        <v>82853.295360999997</v>
      </c>
      <c r="L12" s="100">
        <f>SUM(L13+L14)</f>
        <v>41422.635097999999</v>
      </c>
      <c r="M12" s="100">
        <f>SUM(M13+M14)</f>
        <v>41430.660262999998</v>
      </c>
      <c r="N12" s="96"/>
      <c r="P12" s="101"/>
      <c r="Q12" s="102"/>
      <c r="R12" s="102"/>
      <c r="S12" s="102"/>
      <c r="T12" s="102"/>
      <c r="U12" s="102"/>
      <c r="V12" s="102"/>
      <c r="W12" s="102"/>
      <c r="X12" s="102"/>
      <c r="Y12" s="102"/>
      <c r="Z12" s="102"/>
      <c r="AA12" s="102"/>
      <c r="AB12" s="24"/>
      <c r="AC12" s="87"/>
      <c r="AD12" s="87"/>
      <c r="AE12" s="87"/>
      <c r="AF12" s="87"/>
      <c r="AG12" s="87"/>
      <c r="AH12" s="87"/>
      <c r="AI12" s="87"/>
      <c r="AJ12" s="87"/>
      <c r="AK12" s="87"/>
      <c r="AL12" s="87"/>
      <c r="AM12" s="87"/>
    </row>
    <row r="13" spans="1:39" ht="9" customHeight="1">
      <c r="A13" s="95"/>
      <c r="B13" s="38" t="s">
        <v>81</v>
      </c>
      <c r="C13" s="103">
        <f>SUM(D13:E13)</f>
        <v>16520.334999999999</v>
      </c>
      <c r="D13" s="103">
        <v>3974.4540000000002</v>
      </c>
      <c r="E13" s="103">
        <v>12545.880999999999</v>
      </c>
      <c r="F13" s="103"/>
      <c r="G13" s="103">
        <f>SUM(H13:I13)</f>
        <v>14729.786</v>
      </c>
      <c r="H13" s="103">
        <v>3880.114</v>
      </c>
      <c r="I13" s="103">
        <v>10849.672</v>
      </c>
      <c r="J13" s="103"/>
      <c r="K13" s="103">
        <f>SUM(L13:M13)</f>
        <v>50889.611263999999</v>
      </c>
      <c r="L13" s="103">
        <v>26448.191564000001</v>
      </c>
      <c r="M13" s="103">
        <v>24441.419699999999</v>
      </c>
      <c r="N13" s="96"/>
      <c r="P13" s="101"/>
      <c r="Q13" s="102"/>
      <c r="R13" s="102"/>
      <c r="S13" s="102"/>
      <c r="T13" s="102"/>
      <c r="U13" s="102"/>
      <c r="V13" s="102"/>
      <c r="W13" s="102"/>
      <c r="X13" s="102"/>
      <c r="Y13" s="102"/>
      <c r="Z13" s="102"/>
      <c r="AA13" s="102"/>
      <c r="AB13" s="24"/>
      <c r="AC13" s="87"/>
      <c r="AD13" s="87"/>
      <c r="AE13" s="87"/>
      <c r="AF13" s="87"/>
      <c r="AG13" s="87"/>
      <c r="AH13" s="87"/>
      <c r="AI13" s="87"/>
      <c r="AJ13" s="87"/>
      <c r="AK13" s="87"/>
      <c r="AL13" s="87"/>
      <c r="AM13" s="87"/>
    </row>
    <row r="14" spans="1:39" ht="9" customHeight="1">
      <c r="A14" s="95"/>
      <c r="B14" s="38" t="s">
        <v>82</v>
      </c>
      <c r="C14" s="103">
        <f>SUM(D14:E14)</f>
        <v>4376.8949999999995</v>
      </c>
      <c r="D14" s="103">
        <v>1188.0809999999999</v>
      </c>
      <c r="E14" s="103">
        <v>3188.8139999999999</v>
      </c>
      <c r="F14" s="103"/>
      <c r="G14" s="103">
        <f>SUM(H14:I14)</f>
        <v>3981.4609999999998</v>
      </c>
      <c r="H14" s="103">
        <v>1083.511</v>
      </c>
      <c r="I14" s="103">
        <v>2897.95</v>
      </c>
      <c r="J14" s="103"/>
      <c r="K14" s="103">
        <f>SUM(L14:M14)</f>
        <v>31963.684096999998</v>
      </c>
      <c r="L14" s="103">
        <v>14974.443534</v>
      </c>
      <c r="M14" s="103">
        <v>16989.240562999999</v>
      </c>
      <c r="N14" s="96"/>
      <c r="P14" s="101"/>
      <c r="Q14" s="102"/>
      <c r="R14" s="102"/>
      <c r="S14" s="102"/>
      <c r="T14" s="102"/>
      <c r="U14" s="102"/>
      <c r="V14" s="102"/>
      <c r="W14" s="102"/>
      <c r="X14" s="102"/>
      <c r="Y14" s="102"/>
      <c r="Z14" s="102"/>
      <c r="AA14" s="102"/>
      <c r="AB14" s="24"/>
      <c r="AC14" s="87"/>
      <c r="AD14" s="87"/>
      <c r="AE14" s="87"/>
      <c r="AF14" s="87"/>
      <c r="AG14" s="87"/>
      <c r="AH14" s="87"/>
      <c r="AI14" s="87"/>
      <c r="AJ14" s="87"/>
      <c r="AK14" s="87"/>
      <c r="AL14" s="87"/>
      <c r="AM14" s="87"/>
    </row>
    <row r="15" spans="1:39" ht="9" customHeight="1">
      <c r="A15" s="95"/>
      <c r="B15" s="38"/>
      <c r="C15" s="98"/>
      <c r="D15" s="98"/>
      <c r="E15" s="98"/>
      <c r="F15" s="98"/>
      <c r="G15" s="98"/>
      <c r="H15" s="98"/>
      <c r="I15" s="98"/>
      <c r="J15" s="98"/>
      <c r="K15" s="98"/>
      <c r="L15" s="98"/>
      <c r="M15" s="98"/>
      <c r="N15" s="96"/>
      <c r="P15" s="101"/>
      <c r="Q15" s="102"/>
      <c r="R15" s="102"/>
      <c r="S15" s="102"/>
      <c r="T15" s="102"/>
      <c r="U15" s="102"/>
      <c r="V15" s="102"/>
      <c r="W15" s="102"/>
      <c r="X15" s="102"/>
      <c r="Y15" s="102"/>
      <c r="Z15" s="102"/>
      <c r="AA15" s="102"/>
      <c r="AB15" s="24"/>
      <c r="AC15" s="87"/>
      <c r="AD15" s="87"/>
      <c r="AE15" s="87"/>
      <c r="AF15" s="87"/>
      <c r="AG15" s="87"/>
      <c r="AH15" s="87"/>
      <c r="AI15" s="87"/>
      <c r="AJ15" s="87"/>
      <c r="AK15" s="87"/>
      <c r="AL15" s="87"/>
      <c r="AM15" s="87"/>
    </row>
    <row r="16" spans="1:39" ht="9" customHeight="1">
      <c r="A16" s="95"/>
      <c r="B16" s="99">
        <v>1996</v>
      </c>
      <c r="C16" s="100">
        <f>SUM(C17+C18)</f>
        <v>21282.705999999998</v>
      </c>
      <c r="D16" s="100">
        <f>SUM(D17+D18)</f>
        <v>5110.1419999999998</v>
      </c>
      <c r="E16" s="100">
        <f>SUM(E17+E18)</f>
        <v>16172.564</v>
      </c>
      <c r="F16" s="100"/>
      <c r="G16" s="100">
        <f>SUM(G17+G18)</f>
        <v>19926.963</v>
      </c>
      <c r="H16" s="100">
        <f>SUM(H17+H18)</f>
        <v>4945.1949999999997</v>
      </c>
      <c r="I16" s="100">
        <f>SUM(I17+I18)</f>
        <v>14981.768</v>
      </c>
      <c r="J16" s="100"/>
      <c r="K16" s="100">
        <f>SUM(K17+K18)</f>
        <v>120211.530061</v>
      </c>
      <c r="L16" s="100">
        <f>SUM(L17+L18)</f>
        <v>62641.983877999999</v>
      </c>
      <c r="M16" s="100">
        <f>SUM(M17+M18)</f>
        <v>57569.546182999999</v>
      </c>
      <c r="N16" s="96"/>
      <c r="P16" s="101"/>
      <c r="Q16" s="102"/>
      <c r="R16" s="102"/>
      <c r="S16" s="102"/>
      <c r="T16" s="102"/>
      <c r="U16" s="102"/>
      <c r="V16" s="102"/>
      <c r="W16" s="102"/>
      <c r="X16" s="102"/>
      <c r="Y16" s="102"/>
      <c r="Z16" s="102"/>
      <c r="AA16" s="102"/>
      <c r="AB16" s="24"/>
      <c r="AC16" s="87"/>
      <c r="AD16" s="87"/>
      <c r="AE16" s="87"/>
      <c r="AF16" s="87"/>
      <c r="AG16" s="87"/>
      <c r="AH16" s="87"/>
      <c r="AI16" s="87"/>
      <c r="AJ16" s="87"/>
      <c r="AK16" s="87"/>
      <c r="AL16" s="87"/>
      <c r="AM16" s="87"/>
    </row>
    <row r="17" spans="1:39" ht="9" customHeight="1">
      <c r="A17" s="95"/>
      <c r="B17" s="38" t="s">
        <v>81</v>
      </c>
      <c r="C17" s="44">
        <f>SUM(D17:E17)</f>
        <v>16784.780999999999</v>
      </c>
      <c r="D17" s="44">
        <v>3850.172</v>
      </c>
      <c r="E17" s="44">
        <v>12934.609</v>
      </c>
      <c r="F17" s="44"/>
      <c r="G17" s="44">
        <f>SUM(H17:I17)</f>
        <v>15732.805</v>
      </c>
      <c r="H17" s="44">
        <v>3779.9679999999998</v>
      </c>
      <c r="I17" s="44">
        <v>11952.837</v>
      </c>
      <c r="J17" s="44"/>
      <c r="K17" s="44">
        <f>SUM(L17:M17)</f>
        <v>77054.221332999994</v>
      </c>
      <c r="L17" s="103">
        <v>42524.463176999998</v>
      </c>
      <c r="M17" s="103">
        <v>34529.758156000004</v>
      </c>
      <c r="N17" s="96"/>
      <c r="P17" s="101"/>
      <c r="Q17" s="102"/>
      <c r="R17" s="102"/>
      <c r="S17" s="102"/>
      <c r="T17" s="102"/>
      <c r="U17" s="102"/>
      <c r="V17" s="102"/>
      <c r="W17" s="102"/>
      <c r="X17" s="102"/>
      <c r="Y17" s="102"/>
      <c r="Z17" s="102"/>
      <c r="AA17" s="102"/>
      <c r="AB17" s="24"/>
      <c r="AC17" s="87"/>
      <c r="AD17" s="87"/>
      <c r="AE17" s="87"/>
      <c r="AF17" s="87"/>
      <c r="AG17" s="87"/>
      <c r="AH17" s="87"/>
      <c r="AI17" s="87"/>
      <c r="AJ17" s="87"/>
      <c r="AK17" s="87"/>
      <c r="AL17" s="87"/>
      <c r="AM17" s="87"/>
    </row>
    <row r="18" spans="1:39" ht="9" customHeight="1">
      <c r="A18" s="95"/>
      <c r="B18" s="38" t="s">
        <v>82</v>
      </c>
      <c r="C18" s="44">
        <f>SUM(D18:E18)</f>
        <v>4497.9250000000002</v>
      </c>
      <c r="D18" s="44">
        <v>1259.97</v>
      </c>
      <c r="E18" s="44">
        <v>3237.9549999999999</v>
      </c>
      <c r="F18" s="44"/>
      <c r="G18" s="44">
        <f>SUM(H18:I18)</f>
        <v>4194.1580000000004</v>
      </c>
      <c r="H18" s="44">
        <v>1165.2270000000001</v>
      </c>
      <c r="I18" s="44">
        <v>3028.931</v>
      </c>
      <c r="J18" s="44"/>
      <c r="K18" s="44">
        <f>SUM(L18:M18)</f>
        <v>43157.308728000004</v>
      </c>
      <c r="L18" s="103">
        <v>20117.520701000001</v>
      </c>
      <c r="M18" s="103">
        <v>23039.788026999999</v>
      </c>
      <c r="N18" s="96"/>
      <c r="P18" s="101"/>
      <c r="Q18" s="102"/>
      <c r="R18" s="102"/>
      <c r="S18" s="102"/>
      <c r="T18" s="102"/>
      <c r="U18" s="102"/>
      <c r="V18" s="102"/>
      <c r="W18" s="102"/>
      <c r="X18" s="102"/>
      <c r="Y18" s="102"/>
      <c r="Z18" s="102"/>
      <c r="AA18" s="102"/>
      <c r="AB18" s="24"/>
      <c r="AC18" s="87"/>
      <c r="AD18" s="87"/>
      <c r="AE18" s="87"/>
      <c r="AF18" s="87"/>
      <c r="AG18" s="87"/>
      <c r="AH18" s="87"/>
      <c r="AI18" s="87"/>
      <c r="AJ18" s="87"/>
      <c r="AK18" s="87"/>
      <c r="AL18" s="87"/>
      <c r="AM18" s="87"/>
    </row>
    <row r="19" spans="1:39" ht="9" customHeight="1">
      <c r="A19" s="95"/>
      <c r="B19" s="38"/>
      <c r="C19" s="98"/>
      <c r="D19" s="98"/>
      <c r="E19" s="98"/>
      <c r="F19" s="98"/>
      <c r="G19" s="98"/>
      <c r="H19" s="98"/>
      <c r="I19" s="98"/>
      <c r="J19" s="98"/>
      <c r="K19" s="98"/>
      <c r="L19" s="98"/>
      <c r="M19" s="98"/>
      <c r="N19" s="96"/>
      <c r="P19" s="101"/>
      <c r="Q19" s="102"/>
      <c r="R19" s="102"/>
      <c r="S19" s="102"/>
      <c r="T19" s="102"/>
      <c r="U19" s="102"/>
      <c r="V19" s="102"/>
      <c r="W19" s="102"/>
      <c r="X19" s="102"/>
      <c r="Y19" s="102"/>
      <c r="Z19" s="102"/>
      <c r="AA19" s="102"/>
      <c r="AB19" s="24"/>
      <c r="AC19" s="87"/>
      <c r="AD19" s="87"/>
      <c r="AE19" s="87"/>
      <c r="AF19" s="87"/>
      <c r="AG19" s="87"/>
      <c r="AH19" s="87"/>
      <c r="AI19" s="87"/>
      <c r="AJ19" s="87"/>
      <c r="AK19" s="87"/>
      <c r="AL19" s="87"/>
      <c r="AM19" s="87"/>
    </row>
    <row r="20" spans="1:39" ht="9" customHeight="1">
      <c r="A20" s="95"/>
      <c r="B20" s="99">
        <v>1997</v>
      </c>
      <c r="C20" s="100">
        <f>SUM(C21+C22)</f>
        <v>21967.607000000004</v>
      </c>
      <c r="D20" s="100">
        <f>SUM(D21+D22)</f>
        <v>5347.2520000000004</v>
      </c>
      <c r="E20" s="100">
        <f>SUM(E21+E22)</f>
        <v>16620.355</v>
      </c>
      <c r="F20" s="100"/>
      <c r="G20" s="100">
        <f>SUM(G21+G22)</f>
        <v>18586.339</v>
      </c>
      <c r="H20" s="100">
        <f>SUM(H21+H22)</f>
        <v>5146.4250000000002</v>
      </c>
      <c r="I20" s="100">
        <f>SUM(I21+I22)</f>
        <v>13439.914000000001</v>
      </c>
      <c r="J20" s="100"/>
      <c r="K20" s="100">
        <f>SUM(K21+K22)</f>
        <v>127189.191186</v>
      </c>
      <c r="L20" s="100">
        <f>SUM(L21+L22)</f>
        <v>73908.101746</v>
      </c>
      <c r="M20" s="100">
        <f>SUM(M21+M22)</f>
        <v>53281.089439999996</v>
      </c>
      <c r="N20" s="96"/>
      <c r="P20" s="101"/>
      <c r="Q20" s="102"/>
      <c r="R20" s="102"/>
      <c r="S20" s="102"/>
      <c r="T20" s="102"/>
      <c r="U20" s="102"/>
      <c r="V20" s="102"/>
      <c r="W20" s="102"/>
      <c r="X20" s="102"/>
      <c r="Y20" s="102"/>
      <c r="Z20" s="102"/>
      <c r="AA20" s="102"/>
      <c r="AB20" s="24"/>
      <c r="AC20" s="87"/>
      <c r="AD20" s="87"/>
      <c r="AE20" s="87"/>
      <c r="AF20" s="87"/>
      <c r="AG20" s="87"/>
      <c r="AH20" s="87"/>
      <c r="AI20" s="87"/>
      <c r="AJ20" s="87"/>
      <c r="AK20" s="87"/>
      <c r="AL20" s="87"/>
      <c r="AM20" s="87"/>
    </row>
    <row r="21" spans="1:39" ht="9" customHeight="1">
      <c r="A21" s="95"/>
      <c r="B21" s="38" t="s">
        <v>81</v>
      </c>
      <c r="C21" s="44">
        <f>SUM(D21:E21)</f>
        <v>17114.597000000002</v>
      </c>
      <c r="D21" s="44">
        <v>4095.9740000000002</v>
      </c>
      <c r="E21" s="44">
        <v>13018.623</v>
      </c>
      <c r="F21" s="44"/>
      <c r="G21" s="44">
        <f>SUM(H21:I21)</f>
        <v>14160.633</v>
      </c>
      <c r="H21" s="44">
        <v>3998.268</v>
      </c>
      <c r="I21" s="44">
        <v>10162.365</v>
      </c>
      <c r="J21" s="44"/>
      <c r="K21" s="44">
        <f>SUM(L21:M21)</f>
        <v>77678.882647999999</v>
      </c>
      <c r="L21" s="103">
        <v>50478.859884999998</v>
      </c>
      <c r="M21" s="103">
        <v>27200.022763000001</v>
      </c>
      <c r="N21" s="96"/>
      <c r="P21" s="101"/>
      <c r="Q21" s="102"/>
      <c r="R21" s="102"/>
      <c r="S21" s="102"/>
      <c r="T21" s="102"/>
      <c r="U21" s="102"/>
      <c r="V21" s="102"/>
      <c r="W21" s="102"/>
      <c r="X21" s="102"/>
      <c r="Y21" s="102"/>
      <c r="Z21" s="102"/>
      <c r="AA21" s="102"/>
      <c r="AB21" s="24"/>
      <c r="AC21" s="87"/>
      <c r="AD21" s="87"/>
      <c r="AE21" s="87"/>
      <c r="AF21" s="87"/>
      <c r="AG21" s="87"/>
      <c r="AH21" s="87"/>
      <c r="AI21" s="87"/>
      <c r="AJ21" s="87"/>
      <c r="AK21" s="87"/>
      <c r="AL21" s="87"/>
      <c r="AM21" s="87"/>
    </row>
    <row r="22" spans="1:39" ht="9" customHeight="1">
      <c r="A22" s="95"/>
      <c r="B22" s="38" t="s">
        <v>82</v>
      </c>
      <c r="C22" s="44">
        <f>SUM(D22:E22)</f>
        <v>4853.01</v>
      </c>
      <c r="D22" s="44">
        <v>1251.278</v>
      </c>
      <c r="E22" s="44">
        <v>3601.732</v>
      </c>
      <c r="F22" s="44"/>
      <c r="G22" s="44">
        <f>SUM(H22:I22)</f>
        <v>4425.7060000000001</v>
      </c>
      <c r="H22" s="44">
        <v>1148.1569999999999</v>
      </c>
      <c r="I22" s="44">
        <v>3277.549</v>
      </c>
      <c r="J22" s="44"/>
      <c r="K22" s="44">
        <f>SUM(L22:M22)</f>
        <v>49510.308537999997</v>
      </c>
      <c r="L22" s="103">
        <v>23429.241860999999</v>
      </c>
      <c r="M22" s="103">
        <v>26081.066676999999</v>
      </c>
      <c r="N22" s="96"/>
      <c r="P22" s="101"/>
      <c r="Q22" s="102"/>
      <c r="R22" s="102"/>
      <c r="S22" s="102"/>
      <c r="T22" s="102"/>
      <c r="U22" s="102"/>
      <c r="V22" s="102"/>
      <c r="W22" s="102"/>
      <c r="X22" s="102"/>
      <c r="Y22" s="102"/>
      <c r="Z22" s="102"/>
      <c r="AA22" s="102"/>
      <c r="AB22" s="24"/>
      <c r="AC22" s="87"/>
      <c r="AD22" s="87"/>
      <c r="AE22" s="87"/>
      <c r="AF22" s="87"/>
      <c r="AG22" s="87"/>
      <c r="AH22" s="87"/>
      <c r="AI22" s="87"/>
      <c r="AJ22" s="87"/>
      <c r="AK22" s="87"/>
      <c r="AL22" s="87"/>
      <c r="AM22" s="87"/>
    </row>
    <row r="23" spans="1:39" ht="9" customHeight="1">
      <c r="A23" s="95"/>
      <c r="B23" s="38"/>
      <c r="C23" s="44"/>
      <c r="D23" s="44"/>
      <c r="E23" s="44"/>
      <c r="F23" s="44"/>
      <c r="G23" s="44"/>
      <c r="H23" s="44"/>
      <c r="I23" s="44"/>
      <c r="J23" s="44"/>
      <c r="K23" s="44"/>
      <c r="L23" s="103"/>
      <c r="M23" s="103"/>
      <c r="N23" s="96"/>
      <c r="P23" s="101"/>
      <c r="Q23" s="102"/>
      <c r="R23" s="102"/>
      <c r="S23" s="102"/>
      <c r="T23" s="102"/>
      <c r="U23" s="102"/>
      <c r="V23" s="102"/>
      <c r="W23" s="102"/>
      <c r="X23" s="102"/>
      <c r="Y23" s="102"/>
      <c r="Z23" s="102"/>
      <c r="AA23" s="102"/>
      <c r="AB23" s="24"/>
      <c r="AC23" s="87"/>
      <c r="AD23" s="87"/>
      <c r="AE23" s="87"/>
      <c r="AF23" s="87"/>
      <c r="AG23" s="87"/>
      <c r="AH23" s="87"/>
      <c r="AI23" s="87"/>
      <c r="AJ23" s="87"/>
      <c r="AK23" s="87"/>
      <c r="AL23" s="87"/>
      <c r="AM23" s="87"/>
    </row>
    <row r="24" spans="1:39" ht="9" customHeight="1">
      <c r="A24" s="95"/>
      <c r="B24" s="99">
        <v>1998</v>
      </c>
      <c r="C24" s="100">
        <f>SUM(C25+C26)</f>
        <v>21817.665000000001</v>
      </c>
      <c r="D24" s="100">
        <f>SUM(D25+D26)</f>
        <v>5122.6289999999999</v>
      </c>
      <c r="E24" s="100">
        <f>SUM(E25+E26)</f>
        <v>16695.036</v>
      </c>
      <c r="F24" s="100"/>
      <c r="G24" s="100">
        <f>SUM(G25+G26)</f>
        <v>20050.319</v>
      </c>
      <c r="H24" s="100">
        <f>SUM(H25+H26)</f>
        <v>4873.6989999999996</v>
      </c>
      <c r="I24" s="100">
        <f>SUM(I25+I26)</f>
        <v>15176.619999999999</v>
      </c>
      <c r="J24" s="100"/>
      <c r="K24" s="100">
        <f>SUM(K25+K26)</f>
        <v>152970.06407399999</v>
      </c>
      <c r="L24" s="100">
        <f>SUM(L25+L26)</f>
        <v>83040.405064999999</v>
      </c>
      <c r="M24" s="100">
        <f>SUM(M25+M26)</f>
        <v>69929.659008999995</v>
      </c>
      <c r="N24" s="96"/>
      <c r="P24" s="101"/>
      <c r="Q24" s="102"/>
      <c r="R24" s="102"/>
      <c r="S24" s="102"/>
      <c r="T24" s="102"/>
      <c r="U24" s="102"/>
      <c r="V24" s="102"/>
      <c r="W24" s="102"/>
      <c r="X24" s="102"/>
      <c r="Y24" s="102"/>
      <c r="Z24" s="102"/>
      <c r="AA24" s="102"/>
      <c r="AB24" s="24"/>
      <c r="AC24" s="87"/>
      <c r="AD24" s="87"/>
      <c r="AE24" s="87"/>
      <c r="AF24" s="87"/>
      <c r="AG24" s="87"/>
      <c r="AH24" s="87"/>
      <c r="AI24" s="87"/>
      <c r="AJ24" s="87"/>
      <c r="AK24" s="87"/>
      <c r="AL24" s="87"/>
      <c r="AM24" s="87"/>
    </row>
    <row r="25" spans="1:39" ht="9" customHeight="1">
      <c r="A25" s="95"/>
      <c r="B25" s="345" t="s">
        <v>81</v>
      </c>
      <c r="C25" s="44">
        <f>SUM(D25:E25)</f>
        <v>17065.647000000001</v>
      </c>
      <c r="D25" s="44">
        <v>3847.4690000000001</v>
      </c>
      <c r="E25" s="44">
        <v>13218.178</v>
      </c>
      <c r="F25" s="44"/>
      <c r="G25" s="44">
        <f>SUM(H25:I25)</f>
        <v>15705.814999999999</v>
      </c>
      <c r="H25" s="44">
        <v>3713.3159999999998</v>
      </c>
      <c r="I25" s="44">
        <v>11992.499</v>
      </c>
      <c r="J25" s="44"/>
      <c r="K25" s="44">
        <f>SUM(L25:M25)</f>
        <v>95153.100165000011</v>
      </c>
      <c r="L25" s="103">
        <v>55411.508838000002</v>
      </c>
      <c r="M25" s="103">
        <v>39741.591327000002</v>
      </c>
      <c r="N25" s="96"/>
      <c r="P25" s="101"/>
      <c r="Q25" s="102"/>
      <c r="R25" s="102"/>
      <c r="S25" s="102"/>
      <c r="T25" s="102"/>
      <c r="U25" s="102"/>
      <c r="V25" s="102"/>
      <c r="W25" s="102"/>
      <c r="X25" s="102"/>
      <c r="Y25" s="102"/>
      <c r="Z25" s="102"/>
      <c r="AA25" s="102"/>
      <c r="AB25" s="24"/>
      <c r="AC25" s="87"/>
      <c r="AD25" s="87"/>
      <c r="AE25" s="87"/>
      <c r="AF25" s="87"/>
      <c r="AG25" s="87"/>
      <c r="AH25" s="87"/>
      <c r="AI25" s="87"/>
      <c r="AJ25" s="87"/>
      <c r="AK25" s="87"/>
      <c r="AL25" s="87"/>
      <c r="AM25" s="87"/>
    </row>
    <row r="26" spans="1:39" ht="9" customHeight="1">
      <c r="A26" s="95"/>
      <c r="B26" s="345" t="s">
        <v>82</v>
      </c>
      <c r="C26" s="44">
        <f>SUM(D26:E26)</f>
        <v>4752.018</v>
      </c>
      <c r="D26" s="44">
        <v>1275.1600000000001</v>
      </c>
      <c r="E26" s="44">
        <v>3476.8580000000002</v>
      </c>
      <c r="F26" s="44"/>
      <c r="G26" s="44">
        <f>SUM(H26:I26)</f>
        <v>4344.5039999999999</v>
      </c>
      <c r="H26" s="44">
        <v>1160.383</v>
      </c>
      <c r="I26" s="44">
        <v>3184.1210000000001</v>
      </c>
      <c r="J26" s="44"/>
      <c r="K26" s="44">
        <f>SUM(L26:M26)</f>
        <v>57816.963908999998</v>
      </c>
      <c r="L26" s="103">
        <v>27628.896227000001</v>
      </c>
      <c r="M26" s="103">
        <v>30188.067682000001</v>
      </c>
      <c r="N26" s="96"/>
      <c r="P26" s="101"/>
      <c r="Q26" s="102"/>
      <c r="R26" s="102"/>
      <c r="S26" s="102"/>
      <c r="T26" s="102"/>
      <c r="U26" s="102"/>
      <c r="V26" s="102"/>
      <c r="W26" s="102"/>
      <c r="X26" s="102"/>
      <c r="Y26" s="102"/>
      <c r="Z26" s="102"/>
      <c r="AA26" s="102"/>
      <c r="AB26" s="24"/>
      <c r="AC26" s="87"/>
      <c r="AD26" s="87"/>
      <c r="AE26" s="87"/>
      <c r="AF26" s="87"/>
      <c r="AG26" s="87"/>
      <c r="AH26" s="87"/>
      <c r="AI26" s="87"/>
      <c r="AJ26" s="87"/>
      <c r="AK26" s="87"/>
      <c r="AL26" s="87"/>
      <c r="AM26" s="87"/>
    </row>
    <row r="27" spans="1:39" ht="9" customHeight="1">
      <c r="A27" s="95"/>
      <c r="B27" s="345"/>
      <c r="C27" s="44"/>
      <c r="D27" s="44"/>
      <c r="E27" s="44"/>
      <c r="F27" s="44"/>
      <c r="G27" s="44"/>
      <c r="H27" s="44"/>
      <c r="I27" s="44"/>
      <c r="J27" s="44"/>
      <c r="K27" s="44"/>
      <c r="L27" s="103"/>
      <c r="M27" s="103"/>
      <c r="N27" s="96"/>
      <c r="P27" s="101"/>
      <c r="Q27" s="102"/>
      <c r="R27" s="102"/>
      <c r="S27" s="102"/>
      <c r="T27" s="102"/>
      <c r="U27" s="102"/>
      <c r="V27" s="102"/>
      <c r="W27" s="102"/>
      <c r="X27" s="102"/>
      <c r="Y27" s="102"/>
      <c r="Z27" s="102"/>
      <c r="AA27" s="102"/>
      <c r="AB27" s="24"/>
      <c r="AC27" s="87"/>
      <c r="AD27" s="87"/>
      <c r="AE27" s="87"/>
      <c r="AF27" s="87"/>
      <c r="AG27" s="87"/>
      <c r="AH27" s="87"/>
      <c r="AI27" s="87"/>
      <c r="AJ27" s="87"/>
      <c r="AK27" s="87"/>
      <c r="AL27" s="87"/>
      <c r="AM27" s="87"/>
    </row>
    <row r="28" spans="1:39" ht="9" customHeight="1">
      <c r="A28" s="95"/>
      <c r="B28" s="104">
        <v>1999</v>
      </c>
      <c r="C28" s="100">
        <f>SUM(C29+C30)</f>
        <v>21980.373</v>
      </c>
      <c r="D28" s="100">
        <f>SUM(D29+D30)</f>
        <v>4904.0129999999999</v>
      </c>
      <c r="E28" s="100">
        <f>SUM(E29+E30)</f>
        <v>17076.36</v>
      </c>
      <c r="F28" s="100"/>
      <c r="G28" s="100">
        <f>SUM(G29+G30)</f>
        <v>19097.574000000001</v>
      </c>
      <c r="H28" s="100">
        <f>SUM(H29+H30)</f>
        <v>4742.7460000000001</v>
      </c>
      <c r="I28" s="100">
        <f>SUM(I29+I30)</f>
        <v>14354.828</v>
      </c>
      <c r="J28" s="100"/>
      <c r="K28" s="100">
        <f>SUM(K29+K30)</f>
        <v>163906.19363599998</v>
      </c>
      <c r="L28" s="100">
        <f>SUM(L29+L30)</f>
        <v>90486.902086000002</v>
      </c>
      <c r="M28" s="100">
        <f>SUM(M29+M30)</f>
        <v>73419.291549999994</v>
      </c>
      <c r="N28" s="96"/>
      <c r="P28" s="101"/>
      <c r="Q28" s="102"/>
      <c r="R28" s="102"/>
      <c r="S28" s="102"/>
      <c r="T28" s="102"/>
      <c r="U28" s="102"/>
      <c r="V28" s="102"/>
      <c r="W28" s="102"/>
      <c r="X28" s="102"/>
      <c r="Y28" s="102"/>
      <c r="Z28" s="102"/>
      <c r="AA28" s="102"/>
      <c r="AB28" s="24"/>
      <c r="AC28" s="87"/>
      <c r="AD28" s="87"/>
      <c r="AE28" s="87"/>
      <c r="AF28" s="87"/>
      <c r="AG28" s="87"/>
      <c r="AH28" s="87"/>
      <c r="AI28" s="87"/>
      <c r="AJ28" s="87"/>
      <c r="AK28" s="87"/>
      <c r="AL28" s="87"/>
      <c r="AM28" s="87"/>
    </row>
    <row r="29" spans="1:39" ht="9" customHeight="1">
      <c r="A29" s="95"/>
      <c r="B29" s="345" t="s">
        <v>81</v>
      </c>
      <c r="C29" s="44">
        <f>SUM(D29:E29)</f>
        <v>16827.681</v>
      </c>
      <c r="D29" s="44">
        <v>3601.875</v>
      </c>
      <c r="E29" s="44">
        <v>13225.806</v>
      </c>
      <c r="F29" s="44"/>
      <c r="G29" s="44">
        <f>SUM(H29:I29)</f>
        <v>14241.955999999998</v>
      </c>
      <c r="H29" s="44">
        <v>3531.8879999999999</v>
      </c>
      <c r="I29" s="44">
        <v>10710.067999999999</v>
      </c>
      <c r="J29" s="44"/>
      <c r="K29" s="44">
        <f>SUM(L29:M29)</f>
        <v>90747.985669999995</v>
      </c>
      <c r="L29" s="103">
        <v>54551.903393000001</v>
      </c>
      <c r="M29" s="103">
        <v>36196.082277000001</v>
      </c>
      <c r="N29" s="96"/>
      <c r="P29" s="101"/>
      <c r="Q29" s="102"/>
      <c r="R29" s="102"/>
      <c r="S29" s="102"/>
      <c r="T29" s="102"/>
      <c r="U29" s="102"/>
      <c r="V29" s="102"/>
      <c r="W29" s="102"/>
      <c r="X29" s="102"/>
      <c r="Y29" s="102"/>
      <c r="Z29" s="102"/>
      <c r="AA29" s="102"/>
      <c r="AB29" s="24"/>
      <c r="AC29" s="87"/>
      <c r="AD29" s="87"/>
      <c r="AE29" s="87"/>
      <c r="AF29" s="87"/>
      <c r="AG29" s="87"/>
      <c r="AH29" s="87"/>
      <c r="AI29" s="87"/>
      <c r="AJ29" s="87"/>
      <c r="AK29" s="87"/>
      <c r="AL29" s="87"/>
      <c r="AM29" s="87"/>
    </row>
    <row r="30" spans="1:39" ht="9" customHeight="1">
      <c r="A30" s="95"/>
      <c r="B30" s="345" t="s">
        <v>82</v>
      </c>
      <c r="C30" s="44">
        <f>SUM(D30:E30)</f>
        <v>5152.692</v>
      </c>
      <c r="D30" s="44">
        <v>1302.1379999999999</v>
      </c>
      <c r="E30" s="44">
        <v>3850.5540000000001</v>
      </c>
      <c r="F30" s="44"/>
      <c r="G30" s="44">
        <f>SUM(H30:I30)</f>
        <v>4855.6180000000004</v>
      </c>
      <c r="H30" s="44">
        <v>1210.8579999999999</v>
      </c>
      <c r="I30" s="44">
        <v>3644.76</v>
      </c>
      <c r="J30" s="44"/>
      <c r="K30" s="44">
        <f>SUM(L30:M30)</f>
        <v>73158.207966000002</v>
      </c>
      <c r="L30" s="103">
        <v>35934.998693000001</v>
      </c>
      <c r="M30" s="103">
        <v>37223.209273</v>
      </c>
      <c r="N30" s="96"/>
      <c r="P30" s="101"/>
      <c r="Q30" s="102"/>
      <c r="R30" s="102"/>
      <c r="S30" s="102"/>
      <c r="T30" s="102"/>
      <c r="U30" s="102"/>
      <c r="V30" s="102"/>
      <c r="W30" s="102"/>
      <c r="X30" s="102"/>
      <c r="Y30" s="102"/>
      <c r="Z30" s="102"/>
      <c r="AA30" s="102"/>
      <c r="AB30" s="24"/>
      <c r="AC30" s="87"/>
      <c r="AD30" s="87"/>
      <c r="AE30" s="87"/>
      <c r="AF30" s="87"/>
      <c r="AG30" s="87"/>
      <c r="AH30" s="87"/>
      <c r="AI30" s="87"/>
      <c r="AJ30" s="87"/>
      <c r="AK30" s="87"/>
      <c r="AL30" s="87"/>
      <c r="AM30" s="87"/>
    </row>
    <row r="31" spans="1:39" ht="9" customHeight="1">
      <c r="A31" s="95"/>
      <c r="B31" s="345"/>
      <c r="C31" s="100" t="s">
        <v>8</v>
      </c>
      <c r="D31" s="44"/>
      <c r="E31" s="44"/>
      <c r="F31" s="44"/>
      <c r="G31" s="44"/>
      <c r="H31" s="44"/>
      <c r="I31" s="44"/>
      <c r="J31" s="44"/>
      <c r="K31" s="44"/>
      <c r="L31" s="103"/>
      <c r="M31" s="103"/>
      <c r="N31" s="96"/>
      <c r="P31" s="101"/>
      <c r="Q31" s="102"/>
      <c r="R31" s="102"/>
      <c r="S31" s="102"/>
      <c r="T31" s="102"/>
      <c r="U31" s="102"/>
      <c r="V31" s="102"/>
      <c r="W31" s="102"/>
      <c r="X31" s="102"/>
      <c r="Y31" s="102"/>
      <c r="Z31" s="102"/>
      <c r="AA31" s="102"/>
      <c r="AB31" s="24"/>
      <c r="AC31" s="87"/>
      <c r="AD31" s="87"/>
      <c r="AE31" s="87"/>
      <c r="AF31" s="87"/>
      <c r="AG31" s="87"/>
      <c r="AH31" s="87"/>
      <c r="AI31" s="87"/>
      <c r="AJ31" s="87"/>
      <c r="AK31" s="87"/>
      <c r="AL31" s="87"/>
      <c r="AM31" s="87"/>
    </row>
    <row r="32" spans="1:39" ht="9" customHeight="1">
      <c r="A32" s="95"/>
      <c r="B32" s="104">
        <v>2000</v>
      </c>
      <c r="C32" s="100">
        <f>SUM(C33+C34)</f>
        <v>21780.048000000003</v>
      </c>
      <c r="D32" s="100">
        <f>SUM(D33+D34)</f>
        <v>4804.1279999999997</v>
      </c>
      <c r="E32" s="100">
        <f>SUM(E33+E34)</f>
        <v>16975.919999999998</v>
      </c>
      <c r="F32" s="100" t="s">
        <v>8</v>
      </c>
      <c r="G32" s="100">
        <f>SUM(G33+G34)</f>
        <v>18734.050999999999</v>
      </c>
      <c r="H32" s="100">
        <f>SUM(H33+H34)</f>
        <v>4679.7210000000005</v>
      </c>
      <c r="I32" s="100">
        <f>SUM(I33+I34)</f>
        <v>14054.330000000002</v>
      </c>
      <c r="J32" s="100" t="s">
        <v>8</v>
      </c>
      <c r="K32" s="100">
        <f>SUM(K33+K34)</f>
        <v>159974.73066599999</v>
      </c>
      <c r="L32" s="100">
        <f>SUM(L33+L34)</f>
        <v>86832.238572000002</v>
      </c>
      <c r="M32" s="100">
        <f>SUM(M33+M34)</f>
        <v>73142.492094000001</v>
      </c>
      <c r="N32" s="96"/>
      <c r="P32" s="101"/>
      <c r="Q32" s="102"/>
      <c r="R32" s="102"/>
      <c r="S32" s="102"/>
      <c r="T32" s="102"/>
      <c r="U32" s="102"/>
      <c r="V32" s="102"/>
      <c r="W32" s="102"/>
      <c r="X32" s="102"/>
      <c r="Y32" s="102"/>
      <c r="Z32" s="102"/>
      <c r="AA32" s="102"/>
      <c r="AB32" s="24"/>
      <c r="AC32" s="87"/>
      <c r="AD32" s="87"/>
      <c r="AE32" s="87"/>
      <c r="AF32" s="87"/>
      <c r="AG32" s="87"/>
      <c r="AH32" s="87"/>
      <c r="AI32" s="87"/>
      <c r="AJ32" s="87"/>
      <c r="AK32" s="87"/>
      <c r="AL32" s="87"/>
      <c r="AM32" s="87"/>
    </row>
    <row r="33" spans="1:39" ht="9" customHeight="1">
      <c r="A33" s="95"/>
      <c r="B33" s="345" t="s">
        <v>81</v>
      </c>
      <c r="C33" s="44">
        <f>SUM(D33:E33)</f>
        <v>16554.252</v>
      </c>
      <c r="D33" s="44">
        <v>3477.761</v>
      </c>
      <c r="E33" s="44">
        <v>13076.491</v>
      </c>
      <c r="F33" s="44"/>
      <c r="G33" s="44">
        <f>SUM(H33:I33)</f>
        <v>13893.083000000001</v>
      </c>
      <c r="H33" s="44">
        <v>3432.3560000000002</v>
      </c>
      <c r="I33" s="44">
        <v>10460.727000000001</v>
      </c>
      <c r="J33" s="44"/>
      <c r="K33" s="44">
        <f>SUM(L33:M33)</f>
        <v>89840.736953</v>
      </c>
      <c r="L33" s="103">
        <v>54722.852774999999</v>
      </c>
      <c r="M33" s="103">
        <v>35117.884178</v>
      </c>
      <c r="N33" s="96"/>
      <c r="P33" s="101"/>
      <c r="Q33" s="102"/>
      <c r="R33" s="102"/>
      <c r="S33" s="102"/>
      <c r="T33" s="102"/>
      <c r="U33" s="102"/>
      <c r="V33" s="102"/>
      <c r="W33" s="102"/>
      <c r="X33" s="102"/>
      <c r="Y33" s="102"/>
      <c r="Z33" s="102"/>
      <c r="AA33" s="102"/>
      <c r="AB33" s="24"/>
      <c r="AC33" s="87"/>
      <c r="AD33" s="87"/>
      <c r="AE33" s="87"/>
      <c r="AF33" s="87"/>
      <c r="AG33" s="87"/>
      <c r="AH33" s="87"/>
      <c r="AI33" s="87"/>
      <c r="AJ33" s="87"/>
      <c r="AK33" s="87"/>
      <c r="AL33" s="87"/>
      <c r="AM33" s="87"/>
    </row>
    <row r="34" spans="1:39" ht="9" customHeight="1">
      <c r="A34" s="95"/>
      <c r="B34" s="345" t="s">
        <v>82</v>
      </c>
      <c r="C34" s="44">
        <f>SUM(D34:E34)</f>
        <v>5225.7960000000003</v>
      </c>
      <c r="D34" s="44">
        <v>1326.367</v>
      </c>
      <c r="E34" s="44">
        <v>3899.4290000000001</v>
      </c>
      <c r="F34" s="44"/>
      <c r="G34" s="44">
        <f>SUM(H34:I34)</f>
        <v>4840.9679999999998</v>
      </c>
      <c r="H34" s="44">
        <v>1247.365</v>
      </c>
      <c r="I34" s="44">
        <v>3593.6030000000001</v>
      </c>
      <c r="J34" s="44"/>
      <c r="K34" s="44">
        <f>SUM(L34:M34)</f>
        <v>70133.993713000003</v>
      </c>
      <c r="L34" s="103">
        <v>32109.385796999999</v>
      </c>
      <c r="M34" s="103">
        <v>38024.607916000001</v>
      </c>
      <c r="N34" s="96"/>
      <c r="P34" s="101"/>
      <c r="Q34" s="102"/>
      <c r="R34" s="102"/>
      <c r="S34" s="102"/>
      <c r="T34" s="102"/>
      <c r="U34" s="102"/>
      <c r="V34" s="102"/>
      <c r="W34" s="102"/>
      <c r="X34" s="102"/>
      <c r="Y34" s="102"/>
      <c r="Z34" s="102"/>
      <c r="AA34" s="102"/>
      <c r="AB34" s="24"/>
      <c r="AC34" s="87"/>
      <c r="AD34" s="87"/>
      <c r="AE34" s="87"/>
      <c r="AF34" s="87"/>
      <c r="AG34" s="87"/>
      <c r="AH34" s="87"/>
      <c r="AI34" s="87"/>
      <c r="AJ34" s="87"/>
      <c r="AK34" s="87"/>
      <c r="AL34" s="87"/>
      <c r="AM34" s="87"/>
    </row>
    <row r="35" spans="1:39" ht="9" customHeight="1">
      <c r="A35" s="95"/>
      <c r="B35" s="345"/>
      <c r="C35" s="100" t="s">
        <v>8</v>
      </c>
      <c r="D35" s="44"/>
      <c r="E35" s="44"/>
      <c r="F35" s="44"/>
      <c r="G35" s="44"/>
      <c r="H35" s="44"/>
      <c r="I35" s="44"/>
      <c r="J35" s="44"/>
      <c r="K35" s="44"/>
      <c r="L35" s="103"/>
      <c r="M35" s="103"/>
      <c r="N35" s="96"/>
      <c r="P35" s="101"/>
      <c r="Q35" s="102"/>
      <c r="R35" s="102"/>
      <c r="S35" s="102"/>
      <c r="T35" s="102"/>
      <c r="U35" s="102"/>
      <c r="V35" s="102"/>
      <c r="W35" s="102"/>
      <c r="X35" s="102"/>
      <c r="Y35" s="102"/>
      <c r="Z35" s="102"/>
      <c r="AA35" s="102"/>
      <c r="AB35" s="24"/>
      <c r="AC35" s="87"/>
      <c r="AD35" s="87"/>
      <c r="AE35" s="87"/>
      <c r="AF35" s="87"/>
      <c r="AG35" s="87"/>
      <c r="AH35" s="87"/>
      <c r="AI35" s="87"/>
      <c r="AJ35" s="87"/>
      <c r="AK35" s="87"/>
      <c r="AL35" s="87"/>
      <c r="AM35" s="87"/>
    </row>
    <row r="36" spans="1:39" ht="9" customHeight="1">
      <c r="A36" s="95"/>
      <c r="B36" s="104">
        <v>2001</v>
      </c>
      <c r="C36" s="100">
        <f>SUM(C37+C38)</f>
        <v>21607.967000000001</v>
      </c>
      <c r="D36" s="100">
        <f>SUM(D37+D38)</f>
        <v>4856.0280000000002</v>
      </c>
      <c r="E36" s="100">
        <f>SUM(E37+E38)</f>
        <v>16751.938999999998</v>
      </c>
      <c r="F36" s="100" t="s">
        <v>8</v>
      </c>
      <c r="G36" s="100">
        <f>SUM(G37+G38)</f>
        <v>20032.832000000002</v>
      </c>
      <c r="H36" s="100">
        <f>SUM(H37+H38)</f>
        <v>4748.0569999999998</v>
      </c>
      <c r="I36" s="100">
        <f>SUM(I37+I38)</f>
        <v>15284.775000000001</v>
      </c>
      <c r="J36" s="100" t="s">
        <v>8</v>
      </c>
      <c r="K36" s="100">
        <f>SUM(K37+K38)</f>
        <v>170850.05995199998</v>
      </c>
      <c r="L36" s="100">
        <f>SUM(L37+L38)</f>
        <v>90205.168000000005</v>
      </c>
      <c r="M36" s="100">
        <f>SUM(M37+M38)</f>
        <v>80645.031000000003</v>
      </c>
      <c r="N36" s="96"/>
      <c r="P36" s="101"/>
      <c r="Q36" s="102"/>
      <c r="R36" s="102"/>
      <c r="S36" s="102"/>
      <c r="T36" s="102"/>
      <c r="U36" s="102"/>
      <c r="V36" s="102"/>
      <c r="W36" s="102"/>
      <c r="X36" s="102"/>
      <c r="Y36" s="102"/>
      <c r="Z36" s="102"/>
      <c r="AA36" s="102"/>
      <c r="AB36" s="24"/>
      <c r="AC36" s="87"/>
      <c r="AD36" s="87"/>
      <c r="AE36" s="87"/>
      <c r="AF36" s="87"/>
      <c r="AG36" s="87"/>
      <c r="AH36" s="87"/>
      <c r="AI36" s="87"/>
      <c r="AJ36" s="87"/>
      <c r="AK36" s="87"/>
      <c r="AL36" s="87"/>
      <c r="AM36" s="87"/>
    </row>
    <row r="37" spans="1:39" ht="9" customHeight="1">
      <c r="A37" s="95"/>
      <c r="B37" s="345" t="s">
        <v>81</v>
      </c>
      <c r="C37" s="44">
        <f>SUM(D37:E37)</f>
        <v>16355.922</v>
      </c>
      <c r="D37" s="44">
        <v>3494.2440000000001</v>
      </c>
      <c r="E37" s="44">
        <v>12861.678</v>
      </c>
      <c r="F37" s="44"/>
      <c r="G37" s="44">
        <f>SUM(H37:I37)</f>
        <v>15077.281000000001</v>
      </c>
      <c r="H37" s="44">
        <v>3453.518</v>
      </c>
      <c r="I37" s="44">
        <v>11623.763000000001</v>
      </c>
      <c r="J37" s="44"/>
      <c r="K37" s="44">
        <f>SUM(L37:M37)</f>
        <v>96775.562999999995</v>
      </c>
      <c r="L37" s="103">
        <v>55925.584000000003</v>
      </c>
      <c r="M37" s="103">
        <v>40849.978999999999</v>
      </c>
      <c r="N37" s="96"/>
      <c r="P37" s="101"/>
      <c r="Q37" s="102"/>
      <c r="R37" s="102"/>
      <c r="S37" s="102"/>
      <c r="T37" s="102"/>
      <c r="U37" s="102"/>
      <c r="V37" s="102"/>
      <c r="W37" s="102"/>
      <c r="X37" s="102"/>
      <c r="Y37" s="102"/>
      <c r="Z37" s="102"/>
      <c r="AA37" s="102"/>
      <c r="AB37" s="24"/>
      <c r="AC37" s="87"/>
      <c r="AD37" s="87"/>
      <c r="AE37" s="87"/>
      <c r="AF37" s="87"/>
      <c r="AG37" s="87"/>
      <c r="AH37" s="87"/>
      <c r="AI37" s="87"/>
      <c r="AJ37" s="87"/>
      <c r="AK37" s="87"/>
      <c r="AL37" s="87"/>
      <c r="AM37" s="87"/>
    </row>
    <row r="38" spans="1:39" ht="9" customHeight="1">
      <c r="A38" s="95"/>
      <c r="B38" s="345" t="s">
        <v>82</v>
      </c>
      <c r="C38" s="44">
        <f>SUM(D38:E38)</f>
        <v>5252.0450000000001</v>
      </c>
      <c r="D38" s="44">
        <v>1361.7840000000001</v>
      </c>
      <c r="E38" s="44">
        <v>3890.261</v>
      </c>
      <c r="F38" s="44"/>
      <c r="G38" s="44">
        <f>SUM(H38:I38)</f>
        <v>4955.5510000000004</v>
      </c>
      <c r="H38" s="44">
        <v>1294.539</v>
      </c>
      <c r="I38" s="44">
        <v>3661.0120000000002</v>
      </c>
      <c r="J38" s="44"/>
      <c r="K38" s="44">
        <v>74074.496952000001</v>
      </c>
      <c r="L38" s="103">
        <v>34279.584000000003</v>
      </c>
      <c r="M38" s="103">
        <v>39795.052000000003</v>
      </c>
      <c r="N38" s="105"/>
      <c r="O38" s="106"/>
      <c r="P38" s="101"/>
      <c r="Q38" s="102"/>
      <c r="R38" s="102"/>
      <c r="S38" s="102"/>
      <c r="T38" s="102"/>
      <c r="U38" s="102"/>
      <c r="V38" s="102"/>
      <c r="W38" s="102"/>
      <c r="X38" s="102"/>
      <c r="Y38" s="102"/>
      <c r="Z38" s="102"/>
      <c r="AA38" s="102"/>
      <c r="AB38" s="24"/>
      <c r="AC38" s="87"/>
      <c r="AD38" s="87"/>
      <c r="AE38" s="87"/>
      <c r="AF38" s="87"/>
      <c r="AG38" s="87"/>
      <c r="AH38" s="87"/>
      <c r="AI38" s="87"/>
      <c r="AJ38" s="87"/>
      <c r="AK38" s="87"/>
      <c r="AL38" s="87"/>
      <c r="AM38" s="87"/>
    </row>
    <row r="39" spans="1:39" ht="9" customHeight="1">
      <c r="A39" s="95"/>
      <c r="B39" s="345"/>
      <c r="C39" s="100" t="s">
        <v>8</v>
      </c>
      <c r="D39" s="44"/>
      <c r="E39" s="44"/>
      <c r="F39" s="44"/>
      <c r="G39" s="44"/>
      <c r="H39" s="44"/>
      <c r="I39" s="44"/>
      <c r="J39" s="44"/>
      <c r="K39" s="44"/>
      <c r="L39" s="103"/>
      <c r="M39" s="103"/>
      <c r="N39" s="96"/>
      <c r="P39" s="101"/>
      <c r="Q39" s="102"/>
      <c r="R39" s="102"/>
      <c r="S39" s="102"/>
      <c r="T39" s="102"/>
      <c r="U39" s="102"/>
      <c r="V39" s="102"/>
      <c r="W39" s="102"/>
      <c r="X39" s="102"/>
      <c r="Y39" s="102"/>
      <c r="Z39" s="102"/>
      <c r="AA39" s="102"/>
      <c r="AB39" s="24"/>
      <c r="AC39" s="87"/>
      <c r="AD39" s="87"/>
      <c r="AE39" s="87"/>
      <c r="AF39" s="87"/>
      <c r="AG39" s="87"/>
      <c r="AH39" s="87"/>
      <c r="AI39" s="87"/>
      <c r="AJ39" s="87"/>
      <c r="AK39" s="87"/>
      <c r="AL39" s="87"/>
      <c r="AM39" s="87"/>
    </row>
    <row r="40" spans="1:39" ht="9" customHeight="1">
      <c r="A40" s="95"/>
      <c r="B40" s="104">
        <v>2002</v>
      </c>
      <c r="C40" s="100">
        <f>SUM(C41+C42)</f>
        <v>21664.01786</v>
      </c>
      <c r="D40" s="100">
        <f>SUM(D41+D42)</f>
        <v>4963.09782</v>
      </c>
      <c r="E40" s="100">
        <f>SUM(E41+E42)</f>
        <v>16700.920040000001</v>
      </c>
      <c r="F40" s="100" t="s">
        <v>8</v>
      </c>
      <c r="G40" s="100">
        <f>SUM(G41+G42)</f>
        <v>19318.965660000002</v>
      </c>
      <c r="H40" s="100">
        <f>SUM(H41+H42)</f>
        <v>4843.0823399999999</v>
      </c>
      <c r="I40" s="100">
        <f>SUM(I41+I42)</f>
        <v>14475.883320000001</v>
      </c>
      <c r="J40" s="100" t="s">
        <v>8</v>
      </c>
      <c r="K40" s="100">
        <f>SUM(K41+K42)</f>
        <v>169584.67741984001</v>
      </c>
      <c r="L40" s="100">
        <f>SUM(L41+L42)</f>
        <v>93081.819759720005</v>
      </c>
      <c r="M40" s="100">
        <f>SUM(M41+M42)</f>
        <v>76502.857660120004</v>
      </c>
      <c r="N40" s="96"/>
      <c r="P40" s="101"/>
      <c r="Q40" s="102"/>
      <c r="R40" s="102"/>
      <c r="S40" s="102"/>
      <c r="T40" s="102"/>
      <c r="U40" s="102"/>
      <c r="V40" s="102"/>
      <c r="W40" s="102"/>
      <c r="X40" s="102"/>
      <c r="Y40" s="102"/>
      <c r="Z40" s="102"/>
      <c r="AA40" s="102"/>
      <c r="AB40" s="24"/>
      <c r="AC40" s="87"/>
      <c r="AD40" s="87"/>
      <c r="AE40" s="87"/>
      <c r="AF40" s="87"/>
      <c r="AG40" s="87"/>
      <c r="AH40" s="87"/>
      <c r="AI40" s="87"/>
      <c r="AJ40" s="87"/>
      <c r="AK40" s="87"/>
      <c r="AL40" s="87"/>
      <c r="AM40" s="87"/>
    </row>
    <row r="41" spans="1:39" ht="9" customHeight="1">
      <c r="A41" s="95"/>
      <c r="B41" s="345" t="s">
        <v>81</v>
      </c>
      <c r="C41" s="44">
        <f>SUM(D41:E41)</f>
        <v>16164.531030000002</v>
      </c>
      <c r="D41" s="44">
        <v>3571.1796100000001</v>
      </c>
      <c r="E41" s="44">
        <v>12593.351420000001</v>
      </c>
      <c r="F41" s="44"/>
      <c r="G41" s="107">
        <f>SUM(H41:I41)</f>
        <v>14199.971000000001</v>
      </c>
      <c r="H41" s="44">
        <v>3523.2208000000001</v>
      </c>
      <c r="I41" s="44">
        <v>10676.7502</v>
      </c>
      <c r="J41" s="44"/>
      <c r="K41" s="44">
        <f>SUM(L41:M41)</f>
        <v>95762.98330759001</v>
      </c>
      <c r="L41" s="103">
        <v>57417.404906590004</v>
      </c>
      <c r="M41" s="103">
        <v>38345.578400999999</v>
      </c>
      <c r="N41" s="96"/>
      <c r="P41" s="101"/>
      <c r="Q41" s="102"/>
      <c r="R41" s="102"/>
      <c r="S41" s="102"/>
      <c r="T41" s="102"/>
      <c r="U41" s="102"/>
      <c r="V41" s="102"/>
      <c r="W41" s="102"/>
      <c r="X41" s="102"/>
      <c r="Y41" s="102"/>
      <c r="Z41" s="102"/>
      <c r="AA41" s="102"/>
      <c r="AB41" s="24"/>
      <c r="AC41" s="87"/>
      <c r="AD41" s="87"/>
      <c r="AE41" s="87"/>
      <c r="AF41" s="87"/>
      <c r="AG41" s="87"/>
      <c r="AH41" s="87"/>
      <c r="AI41" s="87"/>
      <c r="AJ41" s="87"/>
      <c r="AK41" s="87"/>
      <c r="AL41" s="87"/>
      <c r="AM41" s="87"/>
    </row>
    <row r="42" spans="1:39" ht="9" customHeight="1">
      <c r="A42" s="95"/>
      <c r="B42" s="345" t="s">
        <v>82</v>
      </c>
      <c r="C42" s="44">
        <f>SUM(D42:E42)</f>
        <v>5499.4868299999998</v>
      </c>
      <c r="D42" s="44">
        <v>1391.91821</v>
      </c>
      <c r="E42" s="44">
        <v>4107.56862</v>
      </c>
      <c r="F42" s="44"/>
      <c r="G42" s="107">
        <f>SUM(H42:I42)</f>
        <v>5118.9946600000003</v>
      </c>
      <c r="H42" s="44">
        <v>1319.8615400000001</v>
      </c>
      <c r="I42" s="44">
        <v>3799.13312</v>
      </c>
      <c r="J42" s="44"/>
      <c r="K42" s="44">
        <f>SUM(L42:M42)</f>
        <v>73821.694112249999</v>
      </c>
      <c r="L42" s="103">
        <v>35664.414853130002</v>
      </c>
      <c r="M42" s="103">
        <v>38157.279259119998</v>
      </c>
      <c r="N42" s="96"/>
      <c r="P42" s="101"/>
      <c r="Q42" s="102"/>
      <c r="R42" s="102"/>
      <c r="S42" s="102"/>
      <c r="T42" s="102"/>
      <c r="U42" s="102"/>
      <c r="V42" s="102"/>
      <c r="W42" s="102"/>
      <c r="X42" s="102"/>
      <c r="Y42" s="102"/>
      <c r="Z42" s="102"/>
      <c r="AA42" s="102"/>
      <c r="AB42" s="24"/>
      <c r="AC42" s="87"/>
      <c r="AD42" s="87"/>
      <c r="AE42" s="87"/>
      <c r="AF42" s="87"/>
      <c r="AG42" s="87"/>
      <c r="AH42" s="87"/>
      <c r="AI42" s="87"/>
      <c r="AJ42" s="87"/>
      <c r="AK42" s="87"/>
      <c r="AL42" s="87"/>
      <c r="AM42" s="87"/>
    </row>
    <row r="43" spans="1:39" ht="9" customHeight="1">
      <c r="A43" s="95"/>
      <c r="B43" s="345"/>
      <c r="C43" s="100" t="s">
        <v>8</v>
      </c>
      <c r="D43" s="44"/>
      <c r="E43" s="44"/>
      <c r="F43" s="44"/>
      <c r="G43" s="44"/>
      <c r="H43" s="44"/>
      <c r="I43" s="44"/>
      <c r="J43" s="44"/>
      <c r="K43" s="44"/>
      <c r="L43" s="103"/>
      <c r="M43" s="103"/>
      <c r="N43" s="96"/>
      <c r="P43" s="101"/>
      <c r="Q43" s="102"/>
      <c r="R43" s="102"/>
      <c r="S43" s="102"/>
      <c r="T43" s="102"/>
      <c r="U43" s="102"/>
      <c r="V43" s="102"/>
      <c r="W43" s="102"/>
      <c r="X43" s="102"/>
      <c r="Y43" s="102"/>
      <c r="Z43" s="102"/>
      <c r="AA43" s="102"/>
      <c r="AB43" s="24"/>
      <c r="AC43" s="87"/>
      <c r="AD43" s="87"/>
      <c r="AE43" s="87"/>
      <c r="AF43" s="87"/>
      <c r="AG43" s="87"/>
      <c r="AH43" s="87"/>
      <c r="AI43" s="87"/>
      <c r="AJ43" s="87"/>
      <c r="AK43" s="87"/>
      <c r="AL43" s="87"/>
      <c r="AM43" s="87"/>
    </row>
    <row r="44" spans="1:39" ht="9" customHeight="1">
      <c r="A44" s="95"/>
      <c r="B44" s="104">
        <v>2003</v>
      </c>
      <c r="C44" s="100">
        <f>SUM(C45+C46)</f>
        <v>21754.412</v>
      </c>
      <c r="D44" s="100">
        <f>SUM(D45+D46)</f>
        <v>5031.6270000000004</v>
      </c>
      <c r="E44" s="100">
        <f>SUM(E45+E46)</f>
        <v>16722.785</v>
      </c>
      <c r="F44" s="100" t="s">
        <v>8</v>
      </c>
      <c r="G44" s="100">
        <f>SUM(G45+G46)</f>
        <v>20118.775999999998</v>
      </c>
      <c r="H44" s="100">
        <f>SUM(H45+H46)</f>
        <v>4811.2479999999996</v>
      </c>
      <c r="I44" s="100">
        <f>SUM(I45+I46)</f>
        <v>15307.528</v>
      </c>
      <c r="J44" s="100" t="s">
        <v>8</v>
      </c>
      <c r="K44" s="100">
        <f>SUM(K45+K46)</f>
        <v>192420.53194399999</v>
      </c>
      <c r="L44" s="100">
        <f>SUM(L45+L46)</f>
        <v>103110.90885400001</v>
      </c>
      <c r="M44" s="100">
        <f>SUM(M45+M46)</f>
        <v>89309.623090000008</v>
      </c>
      <c r="N44" s="96"/>
      <c r="P44" s="101"/>
      <c r="Q44" s="102"/>
      <c r="R44" s="102"/>
      <c r="S44" s="102"/>
      <c r="T44" s="102"/>
      <c r="U44" s="102"/>
      <c r="V44" s="102"/>
      <c r="W44" s="102"/>
      <c r="X44" s="102"/>
      <c r="Y44" s="102"/>
      <c r="Z44" s="102"/>
      <c r="AA44" s="102"/>
      <c r="AB44" s="24"/>
      <c r="AC44" s="87"/>
      <c r="AD44" s="87"/>
      <c r="AE44" s="87"/>
      <c r="AF44" s="87"/>
      <c r="AG44" s="87"/>
      <c r="AH44" s="87"/>
      <c r="AI44" s="87"/>
      <c r="AJ44" s="87"/>
      <c r="AK44" s="87"/>
      <c r="AL44" s="87"/>
      <c r="AM44" s="87"/>
    </row>
    <row r="45" spans="1:39" ht="9" customHeight="1">
      <c r="A45" s="95"/>
      <c r="B45" s="345" t="s">
        <v>81</v>
      </c>
      <c r="C45" s="44">
        <f>SUM(D45:E45)</f>
        <v>16160.585000000001</v>
      </c>
      <c r="D45" s="44">
        <v>3601.9659999999999</v>
      </c>
      <c r="E45" s="44">
        <v>12558.619000000001</v>
      </c>
      <c r="F45" s="44"/>
      <c r="G45" s="107">
        <f>SUM(H45:I45)</f>
        <v>14991.47</v>
      </c>
      <c r="H45" s="44">
        <v>3475.5610000000001</v>
      </c>
      <c r="I45" s="44">
        <v>11515.909</v>
      </c>
      <c r="J45" s="44"/>
      <c r="K45" s="44">
        <f>SUM(L45:M45)</f>
        <v>111566.41160799999</v>
      </c>
      <c r="L45" s="103">
        <v>63851.507376000001</v>
      </c>
      <c r="M45" s="103">
        <v>47714.904232000001</v>
      </c>
      <c r="N45" s="96"/>
      <c r="P45" s="101"/>
      <c r="Q45" s="102"/>
      <c r="R45" s="102"/>
      <c r="S45" s="102"/>
      <c r="T45" s="102"/>
      <c r="U45" s="102"/>
      <c r="V45" s="102"/>
      <c r="W45" s="102"/>
      <c r="X45" s="102"/>
      <c r="Y45" s="102"/>
      <c r="Z45" s="102"/>
      <c r="AA45" s="102"/>
      <c r="AB45" s="24"/>
      <c r="AC45" s="87"/>
      <c r="AD45" s="87"/>
      <c r="AE45" s="87"/>
      <c r="AF45" s="87"/>
      <c r="AG45" s="87"/>
      <c r="AH45" s="87"/>
      <c r="AI45" s="87"/>
      <c r="AJ45" s="87"/>
      <c r="AK45" s="87"/>
      <c r="AL45" s="87"/>
      <c r="AM45" s="87"/>
    </row>
    <row r="46" spans="1:39" ht="9" customHeight="1">
      <c r="A46" s="95"/>
      <c r="B46" s="345" t="s">
        <v>82</v>
      </c>
      <c r="C46" s="44">
        <f>SUM(D46:E46)</f>
        <v>5593.8270000000002</v>
      </c>
      <c r="D46" s="44">
        <v>1429.6610000000001</v>
      </c>
      <c r="E46" s="44">
        <v>4164.1660000000002</v>
      </c>
      <c r="F46" s="44"/>
      <c r="G46" s="107">
        <f>SUM(H46:I46)</f>
        <v>5127.3060000000005</v>
      </c>
      <c r="H46" s="44">
        <v>1335.6869999999999</v>
      </c>
      <c r="I46" s="44">
        <v>3791.6190000000001</v>
      </c>
      <c r="J46" s="44"/>
      <c r="K46" s="44">
        <f>SUM(L46:M46)</f>
        <v>80854.120335999993</v>
      </c>
      <c r="L46" s="103">
        <v>39259.401478</v>
      </c>
      <c r="M46" s="103">
        <v>41594.718858</v>
      </c>
      <c r="N46" s="96"/>
      <c r="P46" s="101"/>
      <c r="Q46" s="102"/>
      <c r="R46" s="102"/>
      <c r="S46" s="102"/>
      <c r="T46" s="102"/>
      <c r="U46" s="102"/>
      <c r="V46" s="102"/>
      <c r="W46" s="102"/>
      <c r="X46" s="102"/>
      <c r="Y46" s="102"/>
      <c r="Z46" s="102"/>
      <c r="AA46" s="102"/>
      <c r="AB46" s="24"/>
      <c r="AC46" s="87"/>
      <c r="AD46" s="87"/>
      <c r="AE46" s="87"/>
      <c r="AF46" s="87"/>
      <c r="AG46" s="87"/>
      <c r="AH46" s="87"/>
      <c r="AI46" s="87"/>
      <c r="AJ46" s="87"/>
      <c r="AK46" s="87"/>
      <c r="AL46" s="87"/>
      <c r="AM46" s="87"/>
    </row>
    <row r="47" spans="1:39" ht="9" customHeight="1">
      <c r="A47" s="95"/>
      <c r="B47" s="345"/>
      <c r="C47" s="44"/>
      <c r="D47" s="44"/>
      <c r="E47" s="44"/>
      <c r="F47" s="44"/>
      <c r="G47" s="107"/>
      <c r="H47" s="44"/>
      <c r="I47" s="44"/>
      <c r="J47" s="44"/>
      <c r="K47" s="44"/>
      <c r="L47" s="103"/>
      <c r="M47" s="103"/>
      <c r="N47" s="96"/>
      <c r="P47" s="101"/>
      <c r="Q47" s="102"/>
      <c r="R47" s="102"/>
      <c r="S47" s="102"/>
      <c r="T47" s="102"/>
      <c r="U47" s="102"/>
      <c r="V47" s="102"/>
      <c r="W47" s="102"/>
      <c r="X47" s="102"/>
      <c r="Y47" s="102"/>
      <c r="Z47" s="102"/>
      <c r="AA47" s="102"/>
      <c r="AB47" s="24"/>
      <c r="AC47" s="87"/>
      <c r="AD47" s="87"/>
      <c r="AE47" s="87"/>
      <c r="AF47" s="87"/>
      <c r="AG47" s="87"/>
      <c r="AH47" s="87"/>
      <c r="AI47" s="87"/>
      <c r="AJ47" s="87"/>
      <c r="AK47" s="87"/>
      <c r="AL47" s="87"/>
      <c r="AM47" s="87"/>
    </row>
    <row r="48" spans="1:39" ht="9" customHeight="1">
      <c r="A48" s="95"/>
      <c r="B48" s="104">
        <v>2004</v>
      </c>
      <c r="C48" s="100">
        <f>SUM(C49+C50)</f>
        <v>21874.0344</v>
      </c>
      <c r="D48" s="100">
        <f>SUM(D49+D50)</f>
        <v>5080.8565699999999</v>
      </c>
      <c r="E48" s="100">
        <f>SUM(E49+E50)</f>
        <v>16793.177830000001</v>
      </c>
      <c r="F48" s="100" t="s">
        <v>8</v>
      </c>
      <c r="G48" s="100">
        <f>SUM(G49+G50)</f>
        <v>20191.531500000001</v>
      </c>
      <c r="H48" s="100">
        <f>SUM(H49+H50)</f>
        <v>4854.33806</v>
      </c>
      <c r="I48" s="100">
        <f>SUM(I49+I50)</f>
        <v>15337.193440000001</v>
      </c>
      <c r="J48" s="100" t="s">
        <v>8</v>
      </c>
      <c r="K48" s="100">
        <f>SUM(K49+K50)</f>
        <v>210640.00071848001</v>
      </c>
      <c r="L48" s="100">
        <f>SUM(L49+L50)</f>
        <v>119104.06813289</v>
      </c>
      <c r="M48" s="100">
        <f>SUM(M49+M50)</f>
        <v>91535.932585589995</v>
      </c>
      <c r="N48" s="96"/>
      <c r="P48" s="101"/>
      <c r="Q48" s="102"/>
      <c r="R48" s="102"/>
      <c r="S48" s="102"/>
      <c r="T48" s="102"/>
      <c r="U48" s="102"/>
      <c r="V48" s="102"/>
      <c r="W48" s="102"/>
      <c r="X48" s="102"/>
      <c r="Y48" s="102"/>
      <c r="Z48" s="102"/>
      <c r="AA48" s="102"/>
      <c r="AB48" s="24"/>
      <c r="AC48" s="87"/>
      <c r="AD48" s="87"/>
      <c r="AE48" s="87"/>
      <c r="AF48" s="87"/>
      <c r="AG48" s="87"/>
      <c r="AH48" s="87"/>
      <c r="AI48" s="87"/>
      <c r="AJ48" s="87"/>
      <c r="AK48" s="87"/>
      <c r="AL48" s="87"/>
      <c r="AM48" s="87"/>
    </row>
    <row r="49" spans="1:39" ht="9" customHeight="1">
      <c r="A49" s="95"/>
      <c r="B49" s="345" t="s">
        <v>81</v>
      </c>
      <c r="C49" s="44">
        <f>SUM(D49:E49)</f>
        <v>16074.12097</v>
      </c>
      <c r="D49" s="44">
        <v>3619.31709</v>
      </c>
      <c r="E49" s="44">
        <v>12454.803879999999</v>
      </c>
      <c r="F49" s="44"/>
      <c r="G49" s="107">
        <f>SUM(H49:I49)</f>
        <v>14806.13451</v>
      </c>
      <c r="H49" s="44">
        <v>3492.70748</v>
      </c>
      <c r="I49" s="44">
        <v>11313.427030000001</v>
      </c>
      <c r="J49" s="44"/>
      <c r="K49" s="44">
        <f>SUM(L49:M49)</f>
        <v>125120.02497813001</v>
      </c>
      <c r="L49" s="103">
        <v>77636.127497239999</v>
      </c>
      <c r="M49" s="103">
        <v>47483.897480890002</v>
      </c>
      <c r="N49" s="96"/>
      <c r="P49" s="101"/>
      <c r="Q49" s="102"/>
      <c r="R49" s="102"/>
      <c r="S49" s="102"/>
      <c r="T49" s="102"/>
      <c r="U49" s="102"/>
      <c r="V49" s="102"/>
      <c r="W49" s="102"/>
      <c r="X49" s="102"/>
      <c r="Y49" s="102"/>
      <c r="Z49" s="102"/>
      <c r="AA49" s="102"/>
      <c r="AB49" s="24"/>
      <c r="AC49" s="87"/>
      <c r="AD49" s="87"/>
      <c r="AE49" s="87"/>
      <c r="AF49" s="87"/>
      <c r="AG49" s="87"/>
      <c r="AH49" s="87"/>
      <c r="AI49" s="87"/>
      <c r="AJ49" s="87"/>
      <c r="AK49" s="87"/>
      <c r="AL49" s="87"/>
      <c r="AM49" s="87"/>
    </row>
    <row r="50" spans="1:39" ht="9" customHeight="1">
      <c r="A50" s="95"/>
      <c r="B50" s="345" t="s">
        <v>82</v>
      </c>
      <c r="C50" s="44">
        <f>SUM(D50:E50)</f>
        <v>5799.9134300000005</v>
      </c>
      <c r="D50" s="44">
        <v>1461.5394799999999</v>
      </c>
      <c r="E50" s="44">
        <v>4338.3739500000001</v>
      </c>
      <c r="F50" s="44"/>
      <c r="G50" s="107">
        <f>SUM(H50:I50)</f>
        <v>5385.3969900000002</v>
      </c>
      <c r="H50" s="44">
        <v>1361.63058</v>
      </c>
      <c r="I50" s="44">
        <v>4023.7664100000002</v>
      </c>
      <c r="J50" s="44"/>
      <c r="K50" s="44">
        <f>SUM(L50:M50)</f>
        <v>85519.975740349997</v>
      </c>
      <c r="L50" s="103">
        <v>41467.940635649997</v>
      </c>
      <c r="M50" s="103">
        <v>44052.0351047</v>
      </c>
      <c r="N50" s="96"/>
      <c r="P50" s="101"/>
      <c r="Q50" s="102"/>
      <c r="R50" s="102"/>
      <c r="S50" s="102"/>
      <c r="T50" s="102"/>
      <c r="U50" s="102"/>
      <c r="V50" s="102"/>
      <c r="W50" s="102"/>
      <c r="X50" s="102"/>
      <c r="Y50" s="102"/>
      <c r="Z50" s="102"/>
      <c r="AA50" s="102"/>
      <c r="AB50" s="24"/>
      <c r="AC50" s="87"/>
      <c r="AD50" s="87"/>
      <c r="AE50" s="87"/>
      <c r="AF50" s="87"/>
      <c r="AG50" s="87"/>
      <c r="AH50" s="87"/>
      <c r="AI50" s="87"/>
      <c r="AJ50" s="87"/>
      <c r="AK50" s="87"/>
      <c r="AL50" s="87"/>
      <c r="AM50" s="87"/>
    </row>
    <row r="51" spans="1:39" ht="9" customHeight="1">
      <c r="A51" s="95"/>
      <c r="B51" s="345"/>
      <c r="C51" s="44"/>
      <c r="D51" s="44"/>
      <c r="E51" s="44"/>
      <c r="F51" s="44"/>
      <c r="G51" s="107"/>
      <c r="H51" s="44"/>
      <c r="I51" s="44"/>
      <c r="J51" s="44"/>
      <c r="K51" s="44"/>
      <c r="L51" s="103"/>
      <c r="M51" s="103"/>
      <c r="N51" s="96"/>
      <c r="P51" s="101"/>
      <c r="Q51" s="102"/>
      <c r="R51" s="102"/>
      <c r="S51" s="102"/>
      <c r="T51" s="102"/>
      <c r="U51" s="102"/>
      <c r="V51" s="102"/>
      <c r="W51" s="102"/>
      <c r="X51" s="102"/>
      <c r="Y51" s="102"/>
      <c r="Z51" s="102"/>
      <c r="AA51" s="102"/>
      <c r="AB51" s="24"/>
      <c r="AC51" s="87"/>
      <c r="AD51" s="87"/>
      <c r="AE51" s="87"/>
      <c r="AF51" s="87"/>
      <c r="AG51" s="87"/>
      <c r="AH51" s="87"/>
      <c r="AI51" s="87"/>
      <c r="AJ51" s="87"/>
      <c r="AK51" s="87"/>
      <c r="AL51" s="87"/>
      <c r="AM51" s="87"/>
    </row>
    <row r="52" spans="1:39" ht="9" customHeight="1">
      <c r="A52" s="95"/>
      <c r="B52" s="108" t="s">
        <v>83</v>
      </c>
      <c r="C52" s="44"/>
      <c r="D52" s="44"/>
      <c r="E52" s="44"/>
      <c r="F52" s="44"/>
      <c r="G52" s="107"/>
      <c r="H52" s="44"/>
      <c r="I52" s="44"/>
      <c r="J52" s="44"/>
      <c r="K52" s="44"/>
      <c r="L52" s="103"/>
      <c r="M52" s="103"/>
      <c r="N52" s="96"/>
      <c r="P52" s="101"/>
      <c r="Q52" s="102"/>
      <c r="R52" s="102"/>
      <c r="S52" s="102"/>
      <c r="T52" s="102"/>
      <c r="U52" s="102"/>
      <c r="V52" s="102"/>
      <c r="W52" s="102"/>
      <c r="X52" s="102"/>
      <c r="Y52" s="102"/>
      <c r="Z52" s="102"/>
      <c r="AA52" s="102"/>
      <c r="AB52" s="24"/>
      <c r="AC52" s="87"/>
      <c r="AD52" s="87"/>
      <c r="AE52" s="87"/>
      <c r="AF52" s="87"/>
      <c r="AG52" s="87"/>
      <c r="AH52" s="87"/>
      <c r="AI52" s="87"/>
      <c r="AJ52" s="87"/>
      <c r="AK52" s="87"/>
      <c r="AL52" s="87"/>
      <c r="AM52" s="87"/>
    </row>
    <row r="53" spans="1:39" ht="4.6500000000000004" customHeight="1">
      <c r="A53" s="109"/>
      <c r="B53" s="33"/>
      <c r="C53" s="43"/>
      <c r="D53" s="43"/>
      <c r="E53" s="43"/>
      <c r="F53" s="43"/>
      <c r="G53" s="110"/>
      <c r="H53" s="43"/>
      <c r="I53" s="43"/>
      <c r="J53" s="43"/>
      <c r="K53" s="43"/>
      <c r="L53" s="111"/>
      <c r="M53" s="111"/>
      <c r="N53" s="112"/>
      <c r="P53" s="101"/>
      <c r="Q53" s="102"/>
      <c r="R53" s="102"/>
      <c r="S53" s="102"/>
      <c r="T53" s="102"/>
      <c r="U53" s="102"/>
      <c r="V53" s="102"/>
      <c r="W53" s="102"/>
      <c r="X53" s="102"/>
      <c r="Y53" s="102"/>
      <c r="Z53" s="102"/>
      <c r="AA53" s="102"/>
      <c r="AB53" s="24"/>
      <c r="AC53" s="87"/>
      <c r="AD53" s="87"/>
      <c r="AE53" s="87"/>
      <c r="AF53" s="87"/>
      <c r="AG53" s="87"/>
      <c r="AH53" s="87"/>
      <c r="AI53" s="87"/>
      <c r="AJ53" s="87"/>
      <c r="AK53" s="87"/>
      <c r="AL53" s="87"/>
      <c r="AM53" s="87"/>
    </row>
    <row r="54" spans="1:39" ht="4.6500000000000004" customHeight="1">
      <c r="A54" s="84"/>
      <c r="B54" s="85"/>
      <c r="C54" s="85"/>
      <c r="D54" s="85"/>
      <c r="E54" s="85"/>
      <c r="F54" s="85"/>
      <c r="G54" s="85"/>
      <c r="H54" s="85"/>
      <c r="I54" s="85"/>
      <c r="J54" s="85"/>
      <c r="K54" s="85"/>
      <c r="L54" s="85"/>
      <c r="M54" s="85"/>
      <c r="N54" s="86"/>
      <c r="AB54" s="24"/>
      <c r="AC54" s="87"/>
      <c r="AD54" s="87"/>
      <c r="AE54" s="87"/>
      <c r="AF54" s="87"/>
      <c r="AG54" s="87"/>
      <c r="AH54" s="87"/>
      <c r="AI54" s="87"/>
      <c r="AJ54" s="87"/>
      <c r="AK54" s="87"/>
      <c r="AL54" s="87"/>
      <c r="AM54" s="87"/>
    </row>
    <row r="55" spans="1:39" s="90" customFormat="1" ht="11.1" customHeight="1">
      <c r="A55" s="88"/>
      <c r="B55" s="89" t="s">
        <v>71</v>
      </c>
      <c r="C55" s="28"/>
      <c r="D55" s="28"/>
      <c r="E55" s="28"/>
      <c r="F55" s="28"/>
      <c r="G55" s="28"/>
      <c r="H55" s="28"/>
      <c r="I55" s="28"/>
      <c r="J55" s="28"/>
      <c r="K55" s="28"/>
      <c r="L55" s="28"/>
      <c r="M55" s="35" t="s">
        <v>72</v>
      </c>
      <c r="N55" s="29"/>
      <c r="AB55" s="24"/>
      <c r="AC55" s="87"/>
      <c r="AD55" s="87"/>
      <c r="AE55" s="87"/>
      <c r="AF55" s="87"/>
      <c r="AG55" s="87"/>
      <c r="AH55" s="87"/>
      <c r="AI55" s="87"/>
      <c r="AJ55" s="87"/>
      <c r="AK55" s="87"/>
      <c r="AL55" s="87"/>
      <c r="AM55" s="87"/>
    </row>
    <row r="56" spans="1:39" s="90" customFormat="1" ht="11.1" customHeight="1">
      <c r="A56" s="88"/>
      <c r="B56" s="89" t="s">
        <v>73</v>
      </c>
      <c r="C56" s="28"/>
      <c r="D56" s="28"/>
      <c r="E56" s="28"/>
      <c r="F56" s="28"/>
      <c r="G56" s="28"/>
      <c r="H56" s="28"/>
      <c r="I56" s="28"/>
      <c r="J56" s="28"/>
      <c r="K56" s="28"/>
      <c r="L56" s="28"/>
      <c r="M56" s="35"/>
      <c r="N56" s="29"/>
      <c r="AB56" s="24"/>
      <c r="AC56" s="87"/>
      <c r="AD56" s="87"/>
      <c r="AE56" s="87"/>
      <c r="AF56" s="87"/>
      <c r="AG56" s="87"/>
      <c r="AH56" s="87"/>
      <c r="AI56" s="87"/>
      <c r="AJ56" s="87"/>
      <c r="AK56" s="87"/>
      <c r="AL56" s="87"/>
      <c r="AM56" s="87"/>
    </row>
    <row r="57" spans="1:39" s="90" customFormat="1" ht="11.1" customHeight="1">
      <c r="A57" s="88"/>
      <c r="B57" s="89" t="s">
        <v>74</v>
      </c>
      <c r="C57" s="28"/>
      <c r="D57" s="28"/>
      <c r="E57" s="28"/>
      <c r="F57" s="28"/>
      <c r="G57" s="28"/>
      <c r="H57" s="28"/>
      <c r="I57" s="28"/>
      <c r="J57" s="28"/>
      <c r="K57" s="28"/>
      <c r="L57" s="28"/>
      <c r="M57" s="28"/>
      <c r="N57" s="29"/>
      <c r="AB57" s="24"/>
      <c r="AC57" s="87"/>
      <c r="AD57" s="87"/>
      <c r="AE57" s="87"/>
      <c r="AF57" s="87"/>
      <c r="AG57" s="87"/>
      <c r="AH57" s="87"/>
      <c r="AI57" s="87"/>
      <c r="AJ57" s="87"/>
      <c r="AK57" s="87"/>
      <c r="AL57" s="87"/>
      <c r="AM57" s="87"/>
    </row>
    <row r="58" spans="1:39" s="90" customFormat="1" ht="3" customHeight="1">
      <c r="A58" s="88"/>
      <c r="B58" s="91"/>
      <c r="C58" s="91"/>
      <c r="D58" s="91"/>
      <c r="E58" s="91"/>
      <c r="F58" s="91"/>
      <c r="G58" s="91"/>
      <c r="H58" s="91"/>
      <c r="I58" s="91"/>
      <c r="J58" s="91"/>
      <c r="K58" s="91"/>
      <c r="L58" s="91"/>
      <c r="M58" s="91"/>
      <c r="N58" s="92"/>
      <c r="O58" s="93"/>
      <c r="AB58" s="24"/>
      <c r="AC58" s="87"/>
      <c r="AD58" s="87"/>
      <c r="AE58" s="87"/>
      <c r="AF58" s="87"/>
      <c r="AG58" s="87"/>
      <c r="AH58" s="87"/>
      <c r="AI58" s="87"/>
      <c r="AJ58" s="87"/>
      <c r="AK58" s="87"/>
      <c r="AL58" s="87"/>
      <c r="AM58" s="87"/>
    </row>
    <row r="59" spans="1:39" s="90" customFormat="1" ht="3" customHeight="1">
      <c r="A59" s="88"/>
      <c r="B59" s="94"/>
      <c r="C59" s="94"/>
      <c r="D59" s="94"/>
      <c r="E59" s="94"/>
      <c r="F59" s="94"/>
      <c r="G59" s="94"/>
      <c r="H59" s="94"/>
      <c r="I59" s="94"/>
      <c r="J59" s="94"/>
      <c r="K59" s="94"/>
      <c r="L59" s="94"/>
      <c r="M59" s="94"/>
      <c r="N59" s="92"/>
      <c r="AB59" s="24"/>
      <c r="AC59" s="87"/>
      <c r="AD59" s="87"/>
      <c r="AE59" s="87"/>
      <c r="AF59" s="87"/>
      <c r="AG59" s="87"/>
      <c r="AH59" s="87"/>
      <c r="AI59" s="87"/>
      <c r="AJ59" s="87"/>
      <c r="AK59" s="87"/>
      <c r="AL59" s="87"/>
      <c r="AM59" s="87"/>
    </row>
    <row r="60" spans="1:39" ht="9" customHeight="1">
      <c r="A60" s="95"/>
      <c r="B60" s="354" t="s">
        <v>75</v>
      </c>
      <c r="C60" s="355" t="s">
        <v>76</v>
      </c>
      <c r="D60" s="355"/>
      <c r="E60" s="355"/>
      <c r="F60" s="345"/>
      <c r="G60" s="355" t="s">
        <v>77</v>
      </c>
      <c r="H60" s="355"/>
      <c r="I60" s="355"/>
      <c r="J60" s="345"/>
      <c r="K60" s="355" t="s">
        <v>78</v>
      </c>
      <c r="L60" s="355"/>
      <c r="M60" s="355"/>
      <c r="N60" s="96"/>
      <c r="AB60" s="24"/>
      <c r="AC60" s="87"/>
      <c r="AD60" s="87"/>
      <c r="AE60" s="87"/>
      <c r="AF60" s="87"/>
      <c r="AG60" s="87"/>
      <c r="AH60" s="87"/>
      <c r="AI60" s="87"/>
      <c r="AJ60" s="87"/>
      <c r="AK60" s="87"/>
      <c r="AL60" s="87"/>
      <c r="AM60" s="87"/>
    </row>
    <row r="61" spans="1:39" ht="9" customHeight="1">
      <c r="A61" s="95"/>
      <c r="B61" s="354"/>
      <c r="C61" s="356"/>
      <c r="D61" s="356"/>
      <c r="E61" s="356"/>
      <c r="F61" s="345"/>
      <c r="G61" s="356"/>
      <c r="H61" s="356"/>
      <c r="I61" s="356"/>
      <c r="J61" s="345"/>
      <c r="K61" s="356"/>
      <c r="L61" s="356"/>
      <c r="M61" s="356"/>
      <c r="N61" s="96"/>
      <c r="AB61" s="24"/>
      <c r="AC61" s="87"/>
      <c r="AD61" s="87"/>
      <c r="AE61" s="87"/>
      <c r="AF61" s="87"/>
      <c r="AG61" s="87"/>
      <c r="AH61" s="87"/>
      <c r="AI61" s="87"/>
      <c r="AJ61" s="87"/>
      <c r="AK61" s="87"/>
      <c r="AL61" s="87"/>
      <c r="AM61" s="87"/>
    </row>
    <row r="62" spans="1:39" ht="9" customHeight="1">
      <c r="A62" s="95"/>
      <c r="B62" s="354"/>
      <c r="C62" s="35" t="s">
        <v>3</v>
      </c>
      <c r="D62" s="35" t="s">
        <v>79</v>
      </c>
      <c r="E62" s="35" t="s">
        <v>80</v>
      </c>
      <c r="F62" s="35"/>
      <c r="G62" s="35" t="s">
        <v>3</v>
      </c>
      <c r="H62" s="35" t="s">
        <v>79</v>
      </c>
      <c r="I62" s="35" t="s">
        <v>80</v>
      </c>
      <c r="J62" s="35"/>
      <c r="K62" s="35" t="s">
        <v>3</v>
      </c>
      <c r="L62" s="35" t="s">
        <v>79</v>
      </c>
      <c r="M62" s="35" t="s">
        <v>80</v>
      </c>
      <c r="N62" s="96"/>
      <c r="AB62" s="24"/>
      <c r="AC62" s="87"/>
      <c r="AD62" s="87"/>
      <c r="AE62" s="87"/>
      <c r="AF62" s="87"/>
      <c r="AG62" s="87"/>
      <c r="AH62" s="87"/>
      <c r="AI62" s="87"/>
      <c r="AJ62" s="87"/>
      <c r="AK62" s="87"/>
      <c r="AL62" s="87"/>
      <c r="AM62" s="87"/>
    </row>
    <row r="63" spans="1:39" ht="3" customHeight="1">
      <c r="A63" s="95"/>
      <c r="B63" s="97"/>
      <c r="C63" s="97"/>
      <c r="D63" s="97"/>
      <c r="E63" s="97"/>
      <c r="F63" s="97"/>
      <c r="G63" s="97"/>
      <c r="H63" s="97"/>
      <c r="I63" s="97"/>
      <c r="J63" s="97"/>
      <c r="K63" s="97"/>
      <c r="L63" s="97"/>
      <c r="M63" s="97"/>
      <c r="N63" s="96"/>
      <c r="AB63" s="24"/>
      <c r="AC63" s="87"/>
      <c r="AD63" s="87"/>
      <c r="AE63" s="87"/>
      <c r="AF63" s="87"/>
      <c r="AG63" s="87"/>
      <c r="AH63" s="87"/>
      <c r="AI63" s="87"/>
      <c r="AJ63" s="87"/>
      <c r="AK63" s="87"/>
      <c r="AL63" s="87"/>
      <c r="AM63" s="87"/>
    </row>
    <row r="64" spans="1:39" ht="3" customHeight="1">
      <c r="A64" s="95"/>
      <c r="B64" s="98"/>
      <c r="C64" s="98"/>
      <c r="D64" s="98"/>
      <c r="E64" s="98"/>
      <c r="F64" s="98"/>
      <c r="G64" s="98"/>
      <c r="H64" s="98"/>
      <c r="I64" s="98"/>
      <c r="J64" s="98"/>
      <c r="K64" s="98"/>
      <c r="L64" s="98"/>
      <c r="M64" s="98"/>
      <c r="N64" s="96"/>
      <c r="AB64" s="24"/>
      <c r="AC64" s="87"/>
      <c r="AD64" s="87"/>
      <c r="AE64" s="87"/>
      <c r="AF64" s="87"/>
      <c r="AG64" s="87"/>
      <c r="AH64" s="87"/>
      <c r="AI64" s="87"/>
      <c r="AJ64" s="87"/>
      <c r="AK64" s="87"/>
      <c r="AL64" s="87"/>
      <c r="AM64" s="87"/>
    </row>
    <row r="65" spans="1:39" ht="9" customHeight="1">
      <c r="A65" s="95"/>
      <c r="B65" s="104">
        <v>2005</v>
      </c>
      <c r="C65" s="100">
        <f>SUM(C66+C67)</f>
        <v>21640.071</v>
      </c>
      <c r="D65" s="100">
        <f>SUM(D66+D67)</f>
        <v>5387.348</v>
      </c>
      <c r="E65" s="100">
        <f>SUM(E66+E67)</f>
        <v>16252.723000000002</v>
      </c>
      <c r="F65" s="100" t="s">
        <v>8</v>
      </c>
      <c r="G65" s="100">
        <f>SUM(G66+G67)</f>
        <v>18528.491000000002</v>
      </c>
      <c r="H65" s="100">
        <f>SUM(H66+H67)</f>
        <v>5200.116</v>
      </c>
      <c r="I65" s="100">
        <f>SUM(I66+I67)</f>
        <v>13328.375</v>
      </c>
      <c r="J65" s="100" t="s">
        <v>8</v>
      </c>
      <c r="K65" s="100">
        <f>SUM(K66+K67)</f>
        <v>200250.58896200001</v>
      </c>
      <c r="L65" s="100">
        <f>SUM(L66+L67)</f>
        <v>119529.44743</v>
      </c>
      <c r="M65" s="100">
        <f>SUM(M66+M67)</f>
        <v>80721.141532000009</v>
      </c>
      <c r="N65" s="96"/>
      <c r="P65" s="101"/>
      <c r="Q65" s="102"/>
      <c r="R65" s="102"/>
      <c r="S65" s="102"/>
      <c r="T65" s="102"/>
      <c r="U65" s="102"/>
      <c r="V65" s="102"/>
      <c r="W65" s="102"/>
      <c r="X65" s="102"/>
      <c r="Y65" s="102"/>
      <c r="Z65" s="102"/>
      <c r="AA65" s="102"/>
      <c r="AB65" s="24"/>
      <c r="AC65" s="87"/>
      <c r="AD65" s="87"/>
      <c r="AE65" s="87"/>
      <c r="AF65" s="87"/>
      <c r="AG65" s="87"/>
      <c r="AH65" s="87"/>
      <c r="AI65" s="87"/>
      <c r="AJ65" s="87"/>
      <c r="AK65" s="87"/>
      <c r="AL65" s="87"/>
      <c r="AM65" s="87"/>
    </row>
    <row r="66" spans="1:39" ht="9" customHeight="1">
      <c r="A66" s="95"/>
      <c r="B66" s="345" t="s">
        <v>81</v>
      </c>
      <c r="C66" s="44">
        <f>SUM(D66:E66)</f>
        <v>15756.145</v>
      </c>
      <c r="D66" s="44">
        <v>3908.08</v>
      </c>
      <c r="E66" s="44">
        <v>11848.065000000001</v>
      </c>
      <c r="F66" s="44"/>
      <c r="G66" s="107">
        <f>SUM(H66:I66)</f>
        <v>13132.249</v>
      </c>
      <c r="H66" s="44">
        <v>3821.2159999999999</v>
      </c>
      <c r="I66" s="44">
        <v>9311.0329999999994</v>
      </c>
      <c r="J66" s="44"/>
      <c r="K66" s="44">
        <f>SUM(L66:M66)</f>
        <v>111489.824425</v>
      </c>
      <c r="L66" s="103">
        <v>74497.116013999999</v>
      </c>
      <c r="M66" s="103">
        <v>36992.708411</v>
      </c>
      <c r="N66" s="96"/>
      <c r="P66" s="101"/>
      <c r="Q66" s="102"/>
      <c r="R66" s="102"/>
      <c r="S66" s="102"/>
      <c r="T66" s="102"/>
      <c r="U66" s="102"/>
      <c r="V66" s="102"/>
      <c r="W66" s="102"/>
      <c r="X66" s="102"/>
      <c r="Y66" s="102"/>
      <c r="Z66" s="102"/>
      <c r="AA66" s="102"/>
      <c r="AB66" s="24"/>
      <c r="AC66" s="87"/>
      <c r="AD66" s="87"/>
      <c r="AE66" s="87"/>
      <c r="AF66" s="87"/>
      <c r="AG66" s="87"/>
      <c r="AH66" s="87"/>
      <c r="AI66" s="87"/>
      <c r="AJ66" s="87"/>
      <c r="AK66" s="87"/>
      <c r="AL66" s="87"/>
      <c r="AM66" s="87"/>
    </row>
    <row r="67" spans="1:39" ht="9" customHeight="1">
      <c r="A67" s="95"/>
      <c r="B67" s="345" t="s">
        <v>82</v>
      </c>
      <c r="C67" s="44">
        <f>SUM(D67:E67)</f>
        <v>5883.9260000000004</v>
      </c>
      <c r="D67" s="44">
        <v>1479.268</v>
      </c>
      <c r="E67" s="44">
        <v>4404.6580000000004</v>
      </c>
      <c r="F67" s="44"/>
      <c r="G67" s="107">
        <f>SUM(H67:I67)</f>
        <v>5396.2420000000002</v>
      </c>
      <c r="H67" s="44">
        <v>1378.9</v>
      </c>
      <c r="I67" s="44">
        <v>4017.3420000000001</v>
      </c>
      <c r="J67" s="44"/>
      <c r="K67" s="44">
        <f>SUM(L67:M67)</f>
        <v>88760.76453700001</v>
      </c>
      <c r="L67" s="103">
        <v>45032.331416000001</v>
      </c>
      <c r="M67" s="103">
        <v>43728.433121000002</v>
      </c>
      <c r="N67" s="96"/>
      <c r="P67" s="101"/>
      <c r="Q67" s="102"/>
      <c r="R67" s="102"/>
      <c r="S67" s="102"/>
      <c r="T67" s="102"/>
      <c r="U67" s="102"/>
      <c r="V67" s="102"/>
      <c r="W67" s="102"/>
      <c r="X67" s="102"/>
      <c r="Y67" s="102"/>
      <c r="Z67" s="102"/>
      <c r="AA67" s="102"/>
      <c r="AB67" s="24"/>
      <c r="AC67" s="87"/>
      <c r="AD67" s="87"/>
      <c r="AE67" s="87"/>
      <c r="AF67" s="87"/>
      <c r="AG67" s="87"/>
      <c r="AH67" s="87"/>
      <c r="AI67" s="87"/>
      <c r="AJ67" s="87"/>
      <c r="AK67" s="87"/>
      <c r="AL67" s="87"/>
      <c r="AM67" s="87"/>
    </row>
    <row r="68" spans="1:39" ht="9" customHeight="1">
      <c r="A68" s="95"/>
      <c r="B68" s="345"/>
      <c r="C68" s="100" t="s">
        <v>8</v>
      </c>
      <c r="D68" s="44"/>
      <c r="E68" s="44"/>
      <c r="F68" s="44"/>
      <c r="G68" s="44"/>
      <c r="H68" s="44"/>
      <c r="I68" s="44"/>
      <c r="J68" s="44"/>
      <c r="K68" s="44"/>
      <c r="L68" s="103"/>
      <c r="M68" s="103"/>
      <c r="N68" s="96"/>
      <c r="P68" s="101"/>
      <c r="Q68" s="102"/>
      <c r="R68" s="102"/>
      <c r="S68" s="102"/>
      <c r="T68" s="102"/>
      <c r="U68" s="102"/>
      <c r="V68" s="102"/>
      <c r="W68" s="102"/>
      <c r="X68" s="102"/>
      <c r="Y68" s="102"/>
      <c r="Z68" s="102"/>
      <c r="AA68" s="102"/>
      <c r="AB68" s="24"/>
      <c r="AC68" s="87"/>
      <c r="AD68" s="87"/>
      <c r="AE68" s="87"/>
      <c r="AF68" s="87"/>
      <c r="AG68" s="87"/>
      <c r="AH68" s="87"/>
      <c r="AI68" s="87"/>
      <c r="AJ68" s="87"/>
      <c r="AK68" s="87"/>
      <c r="AL68" s="87"/>
      <c r="AM68" s="87"/>
    </row>
    <row r="69" spans="1:39" ht="9" customHeight="1">
      <c r="A69" s="95"/>
      <c r="B69" s="104">
        <v>2006</v>
      </c>
      <c r="C69" s="100">
        <f>SUM(C70+C71)</f>
        <v>21436.172009999998</v>
      </c>
      <c r="D69" s="100">
        <f>SUM(D70+D71)</f>
        <v>5367.9180500000002</v>
      </c>
      <c r="E69" s="100">
        <f>SUM(E70+E71)</f>
        <v>16068.253959999998</v>
      </c>
      <c r="F69" s="100" t="s">
        <v>8</v>
      </c>
      <c r="G69" s="100">
        <f>SUM(G70+G71)</f>
        <v>19967.457119999999</v>
      </c>
      <c r="H69" s="100">
        <f>SUM(H70+H71)</f>
        <v>5217.4141199999995</v>
      </c>
      <c r="I69" s="100">
        <f>SUM(I70+I71)</f>
        <v>14750.043</v>
      </c>
      <c r="J69" s="100" t="s">
        <v>8</v>
      </c>
      <c r="K69" s="100">
        <f>SUM(K70+K71)</f>
        <v>232708.97219432</v>
      </c>
      <c r="L69" s="100">
        <f>SUM(L70+L71)</f>
        <v>130879.66072380001</v>
      </c>
      <c r="M69" s="100">
        <f>SUM(M70+M71)</f>
        <v>101829.31147052001</v>
      </c>
      <c r="N69" s="96"/>
      <c r="P69" s="101"/>
      <c r="Q69" s="102"/>
      <c r="R69" s="102"/>
      <c r="S69" s="102"/>
      <c r="T69" s="102"/>
      <c r="U69" s="102"/>
      <c r="V69" s="102"/>
      <c r="W69" s="102"/>
      <c r="X69" s="102"/>
      <c r="Y69" s="102"/>
      <c r="Z69" s="102"/>
      <c r="AA69" s="102"/>
      <c r="AB69" s="24"/>
      <c r="AC69" s="87"/>
      <c r="AD69" s="87"/>
      <c r="AE69" s="87"/>
      <c r="AF69" s="87"/>
      <c r="AG69" s="87"/>
      <c r="AH69" s="87"/>
      <c r="AI69" s="87"/>
      <c r="AJ69" s="87"/>
      <c r="AK69" s="87"/>
      <c r="AL69" s="87"/>
      <c r="AM69" s="87"/>
    </row>
    <row r="70" spans="1:39" ht="9" customHeight="1">
      <c r="A70" s="95"/>
      <c r="B70" s="345" t="s">
        <v>81</v>
      </c>
      <c r="C70" s="44">
        <f>SUM(D70:E70)</f>
        <v>15486.12077</v>
      </c>
      <c r="D70" s="44">
        <v>3845.55962</v>
      </c>
      <c r="E70" s="44">
        <v>11640.56115</v>
      </c>
      <c r="F70" s="44"/>
      <c r="G70" s="107">
        <f>SUM(H70:I70)</f>
        <v>14471.57907</v>
      </c>
      <c r="H70" s="44">
        <v>3801.80062</v>
      </c>
      <c r="I70" s="44">
        <v>10669.77845</v>
      </c>
      <c r="J70" s="44"/>
      <c r="K70" s="44">
        <f>SUM(L70:M70)</f>
        <v>135574.19211132999</v>
      </c>
      <c r="L70" s="103">
        <v>81175.024544250002</v>
      </c>
      <c r="M70" s="103">
        <v>54399.167567080003</v>
      </c>
      <c r="N70" s="96"/>
      <c r="P70" s="101"/>
      <c r="Q70" s="102"/>
      <c r="R70" s="102"/>
      <c r="S70" s="102"/>
      <c r="T70" s="102"/>
      <c r="U70" s="102"/>
      <c r="V70" s="102"/>
      <c r="W70" s="102"/>
      <c r="X70" s="102"/>
      <c r="Y70" s="102"/>
      <c r="Z70" s="102"/>
      <c r="AA70" s="102"/>
      <c r="AB70" s="24"/>
      <c r="AC70" s="87"/>
      <c r="AD70" s="87"/>
      <c r="AE70" s="87"/>
      <c r="AF70" s="87"/>
      <c r="AG70" s="87"/>
      <c r="AH70" s="87"/>
      <c r="AI70" s="87"/>
      <c r="AJ70" s="87"/>
      <c r="AK70" s="87"/>
      <c r="AL70" s="87"/>
      <c r="AM70" s="87"/>
    </row>
    <row r="71" spans="1:39" ht="9" customHeight="1">
      <c r="A71" s="95"/>
      <c r="B71" s="345" t="s">
        <v>82</v>
      </c>
      <c r="C71" s="44">
        <f>SUM(D71:E71)</f>
        <v>5950.0512399999998</v>
      </c>
      <c r="D71" s="44">
        <v>1522.35843</v>
      </c>
      <c r="E71" s="44">
        <v>4427.6928099999996</v>
      </c>
      <c r="F71" s="44"/>
      <c r="G71" s="107">
        <f>SUM(H71:I71)</f>
        <v>5495.8780499999993</v>
      </c>
      <c r="H71" s="44">
        <v>1415.6134999999999</v>
      </c>
      <c r="I71" s="44">
        <v>4080.2645499999999</v>
      </c>
      <c r="J71" s="44"/>
      <c r="K71" s="44">
        <f>SUM(L71:M71)</f>
        <v>97134.780082990008</v>
      </c>
      <c r="L71" s="103">
        <v>49704.636179550005</v>
      </c>
      <c r="M71" s="103">
        <v>47430.143903440003</v>
      </c>
      <c r="N71" s="96"/>
      <c r="P71" s="101"/>
      <c r="Q71" s="102"/>
      <c r="R71" s="102"/>
      <c r="S71" s="102"/>
      <c r="T71" s="102"/>
      <c r="U71" s="102"/>
      <c r="V71" s="102"/>
      <c r="W71" s="102"/>
      <c r="X71" s="102"/>
      <c r="Y71" s="102"/>
      <c r="Z71" s="102"/>
      <c r="AA71" s="102"/>
      <c r="AB71" s="24"/>
      <c r="AC71" s="87"/>
      <c r="AD71" s="87"/>
      <c r="AE71" s="87"/>
      <c r="AF71" s="87"/>
      <c r="AG71" s="87"/>
      <c r="AH71" s="87"/>
      <c r="AI71" s="87"/>
      <c r="AJ71" s="87"/>
      <c r="AK71" s="87"/>
      <c r="AL71" s="87"/>
      <c r="AM71" s="87"/>
    </row>
    <row r="72" spans="1:39" ht="9" customHeight="1">
      <c r="A72" s="95"/>
      <c r="B72" s="345"/>
      <c r="C72" s="100" t="s">
        <v>8</v>
      </c>
      <c r="D72" s="44"/>
      <c r="E72" s="44"/>
      <c r="F72" s="44"/>
      <c r="G72" s="44"/>
      <c r="H72" s="44"/>
      <c r="I72" s="44"/>
      <c r="J72" s="44"/>
      <c r="K72" s="44"/>
      <c r="L72" s="103"/>
      <c r="M72" s="103"/>
      <c r="N72" s="96"/>
      <c r="P72" s="101"/>
      <c r="Q72" s="102"/>
      <c r="R72" s="102"/>
      <c r="S72" s="102"/>
      <c r="T72" s="102"/>
      <c r="U72" s="102"/>
      <c r="V72" s="102"/>
      <c r="W72" s="102"/>
      <c r="X72" s="102"/>
      <c r="Y72" s="102"/>
      <c r="Z72" s="102"/>
      <c r="AA72" s="102"/>
      <c r="AB72" s="24"/>
      <c r="AC72" s="87"/>
      <c r="AD72" s="87"/>
      <c r="AE72" s="87"/>
      <c r="AF72" s="87"/>
      <c r="AG72" s="87"/>
      <c r="AH72" s="87"/>
      <c r="AI72" s="87"/>
      <c r="AJ72" s="87"/>
      <c r="AK72" s="87"/>
      <c r="AL72" s="87"/>
      <c r="AM72" s="87"/>
    </row>
    <row r="73" spans="1:39" ht="9" customHeight="1">
      <c r="A73" s="95"/>
      <c r="B73" s="104">
        <v>2007</v>
      </c>
      <c r="C73" s="100">
        <f>SUM(C74+C75)</f>
        <v>21733.229960000001</v>
      </c>
      <c r="D73" s="100">
        <f>SUM(D74+D75)</f>
        <v>5449.7799599999998</v>
      </c>
      <c r="E73" s="100">
        <f>SUM(E74+E75)</f>
        <v>16283.45</v>
      </c>
      <c r="F73" s="100" t="s">
        <v>8</v>
      </c>
      <c r="G73" s="100">
        <f>SUM(G74+G75)</f>
        <v>20054.633000000002</v>
      </c>
      <c r="H73" s="100">
        <f>SUM(H74+H75)</f>
        <v>5308.4009999999998</v>
      </c>
      <c r="I73" s="100">
        <f>SUM(I74+I75)</f>
        <v>14746.232</v>
      </c>
      <c r="J73" s="100" t="s">
        <v>8</v>
      </c>
      <c r="K73" s="100">
        <f>SUM(K74+K75)</f>
        <v>269950.981218</v>
      </c>
      <c r="L73" s="100">
        <f>SUM(L74+L75)</f>
        <v>154061.273205</v>
      </c>
      <c r="M73" s="100">
        <f>SUM(M74+M75)</f>
        <v>115889.708013</v>
      </c>
      <c r="N73" s="96"/>
      <c r="P73" s="101"/>
      <c r="Q73" s="102"/>
      <c r="R73" s="102"/>
      <c r="S73" s="102"/>
      <c r="T73" s="102"/>
      <c r="U73" s="102"/>
      <c r="V73" s="102"/>
      <c r="W73" s="102"/>
      <c r="X73" s="102"/>
      <c r="Y73" s="102"/>
      <c r="Z73" s="102"/>
      <c r="AA73" s="102"/>
      <c r="AB73" s="24"/>
      <c r="AC73" s="87"/>
      <c r="AD73" s="87"/>
      <c r="AE73" s="87"/>
      <c r="AF73" s="87"/>
      <c r="AG73" s="87"/>
      <c r="AH73" s="87"/>
      <c r="AI73" s="87"/>
      <c r="AJ73" s="87"/>
      <c r="AK73" s="87"/>
      <c r="AL73" s="87"/>
      <c r="AM73" s="87"/>
    </row>
    <row r="74" spans="1:39" ht="9" customHeight="1">
      <c r="A74" s="95"/>
      <c r="B74" s="345" t="s">
        <v>81</v>
      </c>
      <c r="C74" s="44">
        <f>SUM(D74:E74)</f>
        <v>15663.51196</v>
      </c>
      <c r="D74" s="44">
        <v>3910.2189600000002</v>
      </c>
      <c r="E74" s="44">
        <v>11753.293</v>
      </c>
      <c r="F74" s="44"/>
      <c r="G74" s="107">
        <f>SUM(H74:I74)</f>
        <v>14371.657999999999</v>
      </c>
      <c r="H74" s="44">
        <v>3853.9720000000002</v>
      </c>
      <c r="I74" s="44">
        <v>10517.686</v>
      </c>
      <c r="J74" s="44"/>
      <c r="K74" s="44">
        <f>SUM(L74:M74)</f>
        <v>157472.066964</v>
      </c>
      <c r="L74" s="103">
        <v>97360.945653999996</v>
      </c>
      <c r="M74" s="103">
        <v>60111.121310000002</v>
      </c>
      <c r="N74" s="96"/>
      <c r="P74" s="101"/>
      <c r="Q74" s="102"/>
      <c r="R74" s="102"/>
      <c r="S74" s="102"/>
      <c r="T74" s="102"/>
      <c r="U74" s="102"/>
      <c r="V74" s="102"/>
      <c r="W74" s="102"/>
      <c r="X74" s="102"/>
      <c r="Y74" s="102"/>
      <c r="Z74" s="102"/>
      <c r="AA74" s="102"/>
      <c r="AB74" s="24"/>
      <c r="AC74" s="87"/>
      <c r="AD74" s="87"/>
      <c r="AE74" s="87"/>
      <c r="AF74" s="87"/>
      <c r="AG74" s="87"/>
      <c r="AH74" s="87"/>
      <c r="AI74" s="87"/>
      <c r="AJ74" s="87"/>
      <c r="AK74" s="87"/>
      <c r="AL74" s="87"/>
      <c r="AM74" s="87"/>
    </row>
    <row r="75" spans="1:39" ht="9" customHeight="1">
      <c r="A75" s="95"/>
      <c r="B75" s="345" t="s">
        <v>82</v>
      </c>
      <c r="C75" s="44">
        <f>SUM(D75:E75)</f>
        <v>6069.7179999999998</v>
      </c>
      <c r="D75" s="44">
        <v>1539.5609999999999</v>
      </c>
      <c r="E75" s="44">
        <v>4530.1570000000002</v>
      </c>
      <c r="F75" s="44"/>
      <c r="G75" s="107">
        <f>SUM(H75:I75)</f>
        <v>5682.9750000000004</v>
      </c>
      <c r="H75" s="44">
        <v>1454.4290000000001</v>
      </c>
      <c r="I75" s="44">
        <v>4228.5460000000003</v>
      </c>
      <c r="J75" s="44"/>
      <c r="K75" s="44">
        <f>SUM(L75:M75)</f>
        <v>112478.914254</v>
      </c>
      <c r="L75" s="103">
        <v>56700.327551000002</v>
      </c>
      <c r="M75" s="103">
        <v>55778.586703000001</v>
      </c>
      <c r="N75" s="96"/>
      <c r="P75" s="101"/>
      <c r="Q75" s="102"/>
      <c r="R75" s="102"/>
      <c r="S75" s="102"/>
      <c r="T75" s="102"/>
      <c r="U75" s="102"/>
      <c r="V75" s="102"/>
      <c r="W75" s="102"/>
      <c r="X75" s="102"/>
      <c r="Y75" s="102"/>
      <c r="Z75" s="102"/>
      <c r="AA75" s="102"/>
      <c r="AB75" s="24"/>
      <c r="AC75" s="87"/>
      <c r="AD75" s="87"/>
      <c r="AE75" s="87"/>
      <c r="AF75" s="87"/>
      <c r="AG75" s="87"/>
      <c r="AH75" s="87"/>
      <c r="AI75" s="87"/>
      <c r="AJ75" s="87"/>
      <c r="AK75" s="87"/>
      <c r="AL75" s="87"/>
      <c r="AM75" s="87"/>
    </row>
    <row r="76" spans="1:39" ht="9" customHeight="1">
      <c r="A76" s="95"/>
      <c r="B76" s="345"/>
      <c r="C76" s="100" t="s">
        <v>8</v>
      </c>
      <c r="D76" s="44"/>
      <c r="E76" s="44"/>
      <c r="F76" s="44"/>
      <c r="G76" s="44"/>
      <c r="H76" s="44"/>
      <c r="I76" s="44"/>
      <c r="J76" s="44"/>
      <c r="K76" s="44"/>
      <c r="L76" s="103"/>
      <c r="M76" s="103"/>
      <c r="N76" s="96"/>
      <c r="P76" s="101"/>
      <c r="Q76" s="102"/>
      <c r="R76" s="102"/>
      <c r="S76" s="102"/>
      <c r="T76" s="102"/>
      <c r="U76" s="102"/>
      <c r="V76" s="102"/>
      <c r="W76" s="102"/>
      <c r="X76" s="102"/>
      <c r="Y76" s="102"/>
      <c r="Z76" s="102"/>
      <c r="AA76" s="102"/>
      <c r="AB76" s="24"/>
      <c r="AC76" s="87"/>
      <c r="AD76" s="87"/>
      <c r="AE76" s="87"/>
      <c r="AF76" s="87"/>
      <c r="AG76" s="87"/>
      <c r="AH76" s="87"/>
      <c r="AI76" s="87"/>
      <c r="AJ76" s="87"/>
      <c r="AK76" s="87"/>
      <c r="AL76" s="87"/>
      <c r="AM76" s="87"/>
    </row>
    <row r="77" spans="1:39" ht="9" customHeight="1">
      <c r="A77" s="95"/>
      <c r="B77" s="104">
        <v>2008</v>
      </c>
      <c r="C77" s="100">
        <f>SUM(C78+C79)+1</f>
        <v>21902.572700000001</v>
      </c>
      <c r="D77" s="100">
        <f>SUM(D78+D79)</f>
        <v>5612.6623300000001</v>
      </c>
      <c r="E77" s="100">
        <f>SUM(E78+E79)</f>
        <v>16289.910370000001</v>
      </c>
      <c r="F77" s="100" t="s">
        <v>8</v>
      </c>
      <c r="G77" s="100">
        <f>SUM(G78+G79)</f>
        <v>20502.833699999999</v>
      </c>
      <c r="H77" s="100">
        <f>SUM(H78+H79)</f>
        <v>5413.0568599999997</v>
      </c>
      <c r="I77" s="100">
        <f>SUM(I78+I79)</f>
        <v>15089.776839999999</v>
      </c>
      <c r="J77" s="100" t="s">
        <v>8</v>
      </c>
      <c r="K77" s="100">
        <f>SUM(K78+K79)</f>
        <v>305950.64590334002</v>
      </c>
      <c r="L77" s="100">
        <f>SUM(L78+L79)</f>
        <v>175282.94297683</v>
      </c>
      <c r="M77" s="100">
        <f>SUM(M78+M79)</f>
        <v>130667.70292651001</v>
      </c>
      <c r="N77" s="96"/>
      <c r="P77" s="101"/>
      <c r="Q77" s="102"/>
      <c r="R77" s="102"/>
      <c r="S77" s="102"/>
      <c r="T77" s="102"/>
      <c r="U77" s="102"/>
      <c r="V77" s="102"/>
      <c r="W77" s="102"/>
      <c r="X77" s="102"/>
      <c r="Y77" s="102"/>
      <c r="Z77" s="102"/>
      <c r="AA77" s="102"/>
      <c r="AB77" s="24"/>
      <c r="AC77" s="87"/>
      <c r="AD77" s="87"/>
      <c r="AE77" s="87"/>
      <c r="AF77" s="87"/>
      <c r="AG77" s="87"/>
      <c r="AH77" s="87"/>
      <c r="AI77" s="87"/>
      <c r="AJ77" s="87"/>
      <c r="AK77" s="87"/>
      <c r="AL77" s="87"/>
      <c r="AM77" s="87"/>
    </row>
    <row r="78" spans="1:39" ht="9" customHeight="1">
      <c r="A78" s="95"/>
      <c r="B78" s="345" t="s">
        <v>81</v>
      </c>
      <c r="C78" s="44">
        <f>SUM(D78:E78)</f>
        <v>15722.022990000001</v>
      </c>
      <c r="D78" s="44">
        <v>4044.3902200000002</v>
      </c>
      <c r="E78" s="44">
        <v>11677.63277</v>
      </c>
      <c r="F78" s="44"/>
      <c r="G78" s="107">
        <f>SUM(H78:I78)</f>
        <v>14740.86563</v>
      </c>
      <c r="H78" s="44">
        <v>3943.0791899999999</v>
      </c>
      <c r="I78" s="44">
        <v>10797.78644</v>
      </c>
      <c r="J78" s="44"/>
      <c r="K78" s="44">
        <f>SUM(L78:M78)</f>
        <v>189854.91825752001</v>
      </c>
      <c r="L78" s="103">
        <v>115217.45693363</v>
      </c>
      <c r="M78" s="103">
        <v>74637.461323890006</v>
      </c>
      <c r="N78" s="96"/>
      <c r="P78" s="101"/>
      <c r="Q78" s="102"/>
      <c r="R78" s="102"/>
      <c r="S78" s="102"/>
      <c r="T78" s="102"/>
      <c r="U78" s="102"/>
      <c r="V78" s="102"/>
      <c r="W78" s="102"/>
      <c r="X78" s="102"/>
      <c r="Y78" s="102"/>
      <c r="Z78" s="102"/>
      <c r="AA78" s="102"/>
      <c r="AB78" s="24"/>
      <c r="AC78" s="87"/>
      <c r="AD78" s="87"/>
      <c r="AE78" s="87"/>
      <c r="AF78" s="87"/>
      <c r="AG78" s="87"/>
      <c r="AH78" s="87"/>
      <c r="AI78" s="87"/>
      <c r="AJ78" s="87"/>
      <c r="AK78" s="87"/>
      <c r="AL78" s="87"/>
      <c r="AM78" s="87"/>
    </row>
    <row r="79" spans="1:39" ht="9" customHeight="1">
      <c r="A79" s="95"/>
      <c r="B79" s="345" t="s">
        <v>82</v>
      </c>
      <c r="C79" s="44">
        <f>SUM(D79:E79)-1</f>
        <v>6179.5497100000002</v>
      </c>
      <c r="D79" s="44">
        <v>1568.2721100000001</v>
      </c>
      <c r="E79" s="44">
        <v>4612.2776000000003</v>
      </c>
      <c r="F79" s="44"/>
      <c r="G79" s="107">
        <f>SUM(H79:I79)</f>
        <v>5761.9680699999999</v>
      </c>
      <c r="H79" s="44">
        <v>1469.97767</v>
      </c>
      <c r="I79" s="44">
        <v>4291.9903999999997</v>
      </c>
      <c r="J79" s="44"/>
      <c r="K79" s="44">
        <f>SUM(L79:M79)</f>
        <v>116095.72764582001</v>
      </c>
      <c r="L79" s="103">
        <v>60065.486043199999</v>
      </c>
      <c r="M79" s="103">
        <v>56030.241602620001</v>
      </c>
      <c r="N79" s="96"/>
      <c r="P79" s="101"/>
      <c r="Q79" s="102"/>
      <c r="R79" s="102"/>
      <c r="S79" s="102"/>
      <c r="T79" s="102"/>
      <c r="U79" s="102"/>
      <c r="V79" s="102"/>
      <c r="W79" s="102"/>
      <c r="X79" s="102"/>
      <c r="Y79" s="102"/>
      <c r="Z79" s="102"/>
      <c r="AA79" s="102"/>
      <c r="AB79" s="24"/>
      <c r="AC79" s="87"/>
      <c r="AD79" s="87"/>
      <c r="AE79" s="87"/>
      <c r="AF79" s="87"/>
      <c r="AG79" s="87"/>
      <c r="AH79" s="87"/>
      <c r="AI79" s="87"/>
      <c r="AJ79" s="87"/>
      <c r="AK79" s="87"/>
      <c r="AL79" s="87"/>
      <c r="AM79" s="87"/>
    </row>
    <row r="80" spans="1:39" ht="9" customHeight="1">
      <c r="A80" s="95"/>
      <c r="B80" s="345"/>
      <c r="C80" s="100" t="s">
        <v>8</v>
      </c>
      <c r="D80" s="44"/>
      <c r="E80" s="44"/>
      <c r="F80" s="44"/>
      <c r="G80" s="44"/>
      <c r="H80" s="44"/>
      <c r="I80" s="44"/>
      <c r="J80" s="44"/>
      <c r="K80" s="44"/>
      <c r="L80" s="103"/>
      <c r="M80" s="103"/>
      <c r="N80" s="96"/>
      <c r="P80" s="101"/>
      <c r="Q80" s="102"/>
      <c r="R80" s="102"/>
      <c r="S80" s="102"/>
      <c r="T80" s="102"/>
      <c r="U80" s="102"/>
      <c r="V80" s="102"/>
      <c r="W80" s="102"/>
      <c r="X80" s="102"/>
      <c r="Y80" s="102"/>
      <c r="Z80" s="102"/>
      <c r="AA80" s="102"/>
      <c r="AB80" s="24"/>
      <c r="AC80" s="87"/>
      <c r="AD80" s="87"/>
      <c r="AE80" s="87"/>
      <c r="AF80" s="87"/>
      <c r="AG80" s="87"/>
      <c r="AH80" s="87"/>
      <c r="AI80" s="87"/>
      <c r="AJ80" s="87"/>
      <c r="AK80" s="87"/>
      <c r="AL80" s="87"/>
      <c r="AM80" s="87"/>
    </row>
    <row r="81" spans="1:39" ht="9" customHeight="1">
      <c r="A81" s="95"/>
      <c r="B81" s="104">
        <v>2009</v>
      </c>
      <c r="C81" s="100">
        <f>SUM(C82:C83)</f>
        <v>21832.75402</v>
      </c>
      <c r="D81" s="100">
        <f>SUM(D82:D83)</f>
        <v>5626.0244400000001</v>
      </c>
      <c r="E81" s="100">
        <f>SUM(E82:E83)</f>
        <v>16206.729579999999</v>
      </c>
      <c r="F81" s="100"/>
      <c r="G81" s="100">
        <f>SUM(G82:G83)</f>
        <v>18688.834790000001</v>
      </c>
      <c r="H81" s="100">
        <f>SUM(H82:H83)</f>
        <v>5510.6654399999998</v>
      </c>
      <c r="I81" s="100">
        <f>SUM(I82:I83)</f>
        <v>13178.16935</v>
      </c>
      <c r="J81" s="100"/>
      <c r="K81" s="100">
        <f>SUM(K82:K83)</f>
        <v>294661.93059468002</v>
      </c>
      <c r="L81" s="100">
        <f>SUM(L82:L83)</f>
        <v>177762.24793124999</v>
      </c>
      <c r="M81" s="100">
        <f>SUM(M82:M83)</f>
        <v>116899.68266342999</v>
      </c>
      <c r="N81" s="96"/>
      <c r="P81" s="101"/>
      <c r="Q81" s="102"/>
      <c r="R81" s="102"/>
      <c r="S81" s="102"/>
      <c r="T81" s="102"/>
      <c r="U81" s="102"/>
      <c r="V81" s="102"/>
      <c r="W81" s="102"/>
      <c r="X81" s="102"/>
      <c r="Y81" s="102"/>
      <c r="Z81" s="102"/>
      <c r="AA81" s="102"/>
      <c r="AB81" s="24"/>
      <c r="AC81" s="87"/>
      <c r="AD81" s="87"/>
      <c r="AE81" s="87"/>
      <c r="AF81" s="87"/>
      <c r="AG81" s="87"/>
      <c r="AH81" s="87"/>
      <c r="AI81" s="87"/>
      <c r="AJ81" s="87"/>
      <c r="AK81" s="87"/>
      <c r="AL81" s="87"/>
      <c r="AM81" s="87"/>
    </row>
    <row r="82" spans="1:39" ht="9" customHeight="1">
      <c r="A82" s="95"/>
      <c r="B82" s="345" t="s">
        <v>81</v>
      </c>
      <c r="C82" s="44">
        <v>15635.929029999999</v>
      </c>
      <c r="D82" s="44">
        <v>4074.9728</v>
      </c>
      <c r="E82" s="44">
        <v>11560.95623</v>
      </c>
      <c r="F82" s="44"/>
      <c r="G82" s="107">
        <v>12885.400280000002</v>
      </c>
      <c r="H82" s="44">
        <v>4039.4601499999999</v>
      </c>
      <c r="I82" s="44">
        <v>8845.9401300000009</v>
      </c>
      <c r="J82" s="44"/>
      <c r="K82" s="44">
        <v>174677.07091658999</v>
      </c>
      <c r="L82" s="103">
        <v>114104.06482724</v>
      </c>
      <c r="M82" s="103">
        <v>60573.006089349998</v>
      </c>
      <c r="N82" s="96"/>
      <c r="P82" s="101"/>
      <c r="Q82" s="102"/>
      <c r="R82" s="102"/>
      <c r="S82" s="102"/>
      <c r="T82" s="102"/>
      <c r="U82" s="102"/>
      <c r="V82" s="102"/>
      <c r="W82" s="102"/>
      <c r="X82" s="102"/>
      <c r="Y82" s="102"/>
      <c r="Z82" s="102"/>
      <c r="AA82" s="102"/>
      <c r="AB82" s="24"/>
      <c r="AC82" s="87"/>
      <c r="AD82" s="87"/>
      <c r="AE82" s="87"/>
      <c r="AF82" s="87"/>
      <c r="AG82" s="87"/>
      <c r="AH82" s="87"/>
      <c r="AI82" s="87"/>
      <c r="AJ82" s="87"/>
      <c r="AK82" s="87"/>
      <c r="AL82" s="87"/>
      <c r="AM82" s="87"/>
    </row>
    <row r="83" spans="1:39" ht="9" customHeight="1">
      <c r="A83" s="95"/>
      <c r="B83" s="345" t="s">
        <v>82</v>
      </c>
      <c r="C83" s="44">
        <v>6196.8249900000001</v>
      </c>
      <c r="D83" s="44">
        <v>1551.0516399999999</v>
      </c>
      <c r="E83" s="44">
        <v>4645.7733500000004</v>
      </c>
      <c r="F83" s="44"/>
      <c r="G83" s="107">
        <v>5803.43451</v>
      </c>
      <c r="H83" s="44">
        <v>1471.2052900000001</v>
      </c>
      <c r="I83" s="44">
        <v>4332.2292200000002</v>
      </c>
      <c r="J83" s="44"/>
      <c r="K83" s="44">
        <v>119984.85967809</v>
      </c>
      <c r="L83" s="103">
        <v>63658.183104010001</v>
      </c>
      <c r="M83" s="103">
        <v>56326.676574079996</v>
      </c>
      <c r="N83" s="96"/>
      <c r="P83" s="101"/>
      <c r="Q83" s="102"/>
      <c r="R83" s="102"/>
      <c r="S83" s="102"/>
      <c r="T83" s="102"/>
      <c r="U83" s="102"/>
      <c r="V83" s="102"/>
      <c r="W83" s="102"/>
      <c r="X83" s="102"/>
      <c r="Y83" s="102"/>
      <c r="Z83" s="102"/>
      <c r="AA83" s="102"/>
      <c r="AB83" s="24"/>
      <c r="AC83" s="87"/>
      <c r="AD83" s="87"/>
      <c r="AE83" s="87"/>
      <c r="AF83" s="87"/>
      <c r="AG83" s="87"/>
      <c r="AH83" s="87"/>
      <c r="AI83" s="87"/>
      <c r="AJ83" s="87"/>
      <c r="AK83" s="87"/>
      <c r="AL83" s="87"/>
      <c r="AM83" s="87"/>
    </row>
    <row r="84" spans="1:39" ht="9" customHeight="1">
      <c r="A84" s="95"/>
      <c r="B84" s="345"/>
      <c r="C84" s="100" t="s">
        <v>8</v>
      </c>
      <c r="D84" s="44"/>
      <c r="E84" s="44"/>
      <c r="F84" s="44"/>
      <c r="G84" s="44"/>
      <c r="H84" s="44"/>
      <c r="I84" s="44"/>
      <c r="J84" s="44"/>
      <c r="K84" s="44"/>
      <c r="L84" s="103"/>
      <c r="M84" s="103"/>
      <c r="N84" s="96"/>
      <c r="P84" s="101"/>
      <c r="Q84" s="102"/>
      <c r="R84" s="102"/>
      <c r="S84" s="102"/>
      <c r="T84" s="102"/>
      <c r="U84" s="102"/>
      <c r="V84" s="102"/>
      <c r="W84" s="102"/>
      <c r="X84" s="102"/>
      <c r="Y84" s="102"/>
      <c r="Z84" s="102"/>
      <c r="AA84" s="102"/>
      <c r="AB84" s="24"/>
      <c r="AC84" s="87"/>
      <c r="AD84" s="87"/>
      <c r="AE84" s="87"/>
      <c r="AF84" s="87"/>
      <c r="AG84" s="87"/>
      <c r="AH84" s="87"/>
      <c r="AI84" s="87"/>
      <c r="AJ84" s="87"/>
      <c r="AK84" s="87"/>
      <c r="AL84" s="87"/>
      <c r="AM84" s="87"/>
    </row>
    <row r="85" spans="1:39" ht="9" customHeight="1">
      <c r="A85" s="95"/>
      <c r="B85" s="104">
        <v>2010</v>
      </c>
      <c r="C85" s="100">
        <f>SUM(C86+C87)</f>
        <v>21952.745019999998</v>
      </c>
      <c r="D85" s="100">
        <f>SUM(D86+D87)</f>
        <v>5676.5857299999998</v>
      </c>
      <c r="E85" s="100">
        <f>SUM(E86+E87)</f>
        <v>16276.15929</v>
      </c>
      <c r="F85" s="100" t="s">
        <v>8</v>
      </c>
      <c r="G85" s="100">
        <f>SUM(G86+G87)</f>
        <v>20167.772839999998</v>
      </c>
      <c r="H85" s="100">
        <f>SUM(H86+H87)</f>
        <v>5501.7884700000004</v>
      </c>
      <c r="I85" s="100">
        <f>SUM(I86+I87)</f>
        <v>14665.984369999998</v>
      </c>
      <c r="J85" s="100" t="s">
        <v>8</v>
      </c>
      <c r="K85" s="100">
        <f>SUM(K86+K87)</f>
        <v>331786.01928898005</v>
      </c>
      <c r="L85" s="100">
        <f>SUM(L86+L87)</f>
        <v>192996.21890566</v>
      </c>
      <c r="M85" s="100">
        <f>SUM(M86+M87)</f>
        <v>138789.80038332002</v>
      </c>
      <c r="N85" s="96"/>
      <c r="P85" s="101"/>
      <c r="Q85" s="102"/>
      <c r="R85" s="102"/>
      <c r="S85" s="102"/>
      <c r="T85" s="102"/>
      <c r="U85" s="102"/>
      <c r="V85" s="102"/>
      <c r="W85" s="102"/>
      <c r="X85" s="102"/>
      <c r="Y85" s="102"/>
      <c r="Z85" s="102"/>
      <c r="AA85" s="102"/>
      <c r="AB85" s="24"/>
      <c r="AC85" s="87"/>
      <c r="AD85" s="87"/>
      <c r="AE85" s="87"/>
      <c r="AF85" s="87"/>
      <c r="AG85" s="87"/>
      <c r="AH85" s="87"/>
      <c r="AI85" s="87"/>
      <c r="AJ85" s="87"/>
      <c r="AK85" s="87"/>
      <c r="AL85" s="87"/>
      <c r="AM85" s="87"/>
    </row>
    <row r="86" spans="1:39" ht="9" customHeight="1">
      <c r="A86" s="95"/>
      <c r="B86" s="345" t="s">
        <v>81</v>
      </c>
      <c r="C86" s="44">
        <f>SUM(D86:E86)</f>
        <v>15853.055199999999</v>
      </c>
      <c r="D86" s="44">
        <v>4095.72829</v>
      </c>
      <c r="E86" s="44">
        <v>11757.32691</v>
      </c>
      <c r="F86" s="44"/>
      <c r="G86" s="107">
        <f>SUM(H86:I86)</f>
        <v>14479.93629</v>
      </c>
      <c r="H86" s="44">
        <v>4009.3249300000002</v>
      </c>
      <c r="I86" s="44">
        <v>10470.611359999999</v>
      </c>
      <c r="J86" s="44"/>
      <c r="K86" s="44">
        <f>SUM(L86:M86)</f>
        <v>195910.40097120003</v>
      </c>
      <c r="L86" s="103">
        <v>124099.07638207001</v>
      </c>
      <c r="M86" s="103">
        <v>71811.324589130003</v>
      </c>
      <c r="N86" s="96"/>
      <c r="P86" s="101"/>
      <c r="Q86" s="102"/>
      <c r="R86" s="102"/>
      <c r="S86" s="102"/>
      <c r="T86" s="102"/>
      <c r="U86" s="102"/>
      <c r="V86" s="102"/>
      <c r="W86" s="102"/>
      <c r="X86" s="102"/>
      <c r="Y86" s="102"/>
      <c r="Z86" s="102"/>
      <c r="AA86" s="102"/>
      <c r="AB86" s="24"/>
      <c r="AC86" s="87"/>
      <c r="AD86" s="87"/>
      <c r="AE86" s="87"/>
      <c r="AF86" s="87"/>
      <c r="AG86" s="87"/>
      <c r="AH86" s="87"/>
      <c r="AI86" s="87"/>
      <c r="AJ86" s="87"/>
      <c r="AK86" s="87"/>
      <c r="AL86" s="87"/>
      <c r="AM86" s="87"/>
    </row>
    <row r="87" spans="1:39" ht="9" customHeight="1">
      <c r="A87" s="95"/>
      <c r="B87" s="345" t="s">
        <v>82</v>
      </c>
      <c r="C87" s="44">
        <f>SUM(D87:E87)</f>
        <v>6099.6898199999996</v>
      </c>
      <c r="D87" s="44">
        <v>1580.85744</v>
      </c>
      <c r="E87" s="44">
        <v>4518.8323799999998</v>
      </c>
      <c r="F87" s="44"/>
      <c r="G87" s="107">
        <f>SUM(H87:I87)</f>
        <v>5687.8365499999991</v>
      </c>
      <c r="H87" s="44">
        <v>1492.46354</v>
      </c>
      <c r="I87" s="44">
        <v>4195.3730099999993</v>
      </c>
      <c r="J87" s="44"/>
      <c r="K87" s="44">
        <f>SUM(L87:M87)</f>
        <v>135875.61831778</v>
      </c>
      <c r="L87" s="103">
        <v>68897.142523589995</v>
      </c>
      <c r="M87" s="103">
        <v>66978.475794190002</v>
      </c>
      <c r="N87" s="96"/>
      <c r="P87" s="101"/>
      <c r="Q87" s="102"/>
      <c r="R87" s="102"/>
      <c r="S87" s="102"/>
      <c r="T87" s="102"/>
      <c r="U87" s="102"/>
      <c r="V87" s="102"/>
      <c r="W87" s="102"/>
      <c r="X87" s="102"/>
      <c r="Y87" s="102"/>
      <c r="Z87" s="102"/>
      <c r="AA87" s="102"/>
      <c r="AB87" s="24"/>
      <c r="AC87" s="87"/>
      <c r="AD87" s="87"/>
      <c r="AE87" s="87"/>
      <c r="AF87" s="87"/>
      <c r="AG87" s="87"/>
      <c r="AH87" s="87"/>
      <c r="AI87" s="87"/>
      <c r="AJ87" s="87"/>
      <c r="AK87" s="87"/>
      <c r="AL87" s="87"/>
      <c r="AM87" s="87"/>
    </row>
    <row r="88" spans="1:39" ht="9" customHeight="1">
      <c r="A88" s="95"/>
      <c r="B88" s="345"/>
      <c r="C88" s="100" t="s">
        <v>8</v>
      </c>
      <c r="D88" s="44"/>
      <c r="E88" s="44"/>
      <c r="F88" s="44"/>
      <c r="G88" s="44"/>
      <c r="H88" s="44"/>
      <c r="I88" s="44"/>
      <c r="J88" s="44"/>
      <c r="K88" s="44"/>
      <c r="L88" s="103"/>
      <c r="M88" s="103"/>
      <c r="N88" s="96"/>
      <c r="P88" s="101"/>
      <c r="Q88" s="102"/>
      <c r="R88" s="102"/>
      <c r="S88" s="102"/>
      <c r="T88" s="102"/>
      <c r="U88" s="102"/>
      <c r="V88" s="102"/>
      <c r="W88" s="102"/>
      <c r="X88" s="102"/>
      <c r="Y88" s="102"/>
      <c r="Z88" s="102"/>
      <c r="AA88" s="102"/>
      <c r="AB88" s="24"/>
      <c r="AC88" s="87"/>
      <c r="AD88" s="87"/>
      <c r="AE88" s="87"/>
      <c r="AF88" s="87"/>
      <c r="AG88" s="87"/>
      <c r="AH88" s="87"/>
      <c r="AI88" s="87"/>
      <c r="AJ88" s="87"/>
      <c r="AK88" s="87"/>
      <c r="AL88" s="87"/>
      <c r="AM88" s="87"/>
    </row>
    <row r="89" spans="1:39" ht="9" customHeight="1">
      <c r="A89" s="95"/>
      <c r="B89" s="104" t="s">
        <v>84</v>
      </c>
      <c r="C89" s="100">
        <f>SUM(C90+C91)</f>
        <v>22136.741000000002</v>
      </c>
      <c r="D89" s="100">
        <f>SUM(D90+D91)</f>
        <v>6225.9549999999999</v>
      </c>
      <c r="E89" s="100">
        <f>SUM(E90+E91)</f>
        <v>15910.786</v>
      </c>
      <c r="F89" s="100" t="s">
        <v>8</v>
      </c>
      <c r="G89" s="100">
        <f>SUM(G90+G91)</f>
        <v>18093.806</v>
      </c>
      <c r="H89" s="100">
        <f>SUM(H90+H91)</f>
        <v>5446.3580000000002</v>
      </c>
      <c r="I89" s="100">
        <f>SUM(I90+I91)</f>
        <v>12647.448</v>
      </c>
      <c r="J89" s="100" t="s">
        <v>8</v>
      </c>
      <c r="K89" s="100">
        <f>SUM(K90+K91)</f>
        <v>354656.85886499996</v>
      </c>
      <c r="L89" s="100">
        <f>SUM(L90+L91)</f>
        <v>212639.69276499999</v>
      </c>
      <c r="M89" s="100">
        <f>SUM(M90+M91)</f>
        <v>142017.1661</v>
      </c>
      <c r="N89" s="96"/>
      <c r="P89" s="101"/>
      <c r="Q89" s="102"/>
      <c r="R89" s="102"/>
      <c r="S89" s="102"/>
      <c r="T89" s="102"/>
      <c r="U89" s="102"/>
      <c r="V89" s="102"/>
      <c r="W89" s="102"/>
      <c r="X89" s="102"/>
      <c r="Y89" s="102"/>
      <c r="Z89" s="102"/>
      <c r="AA89" s="102"/>
      <c r="AB89" s="24"/>
      <c r="AC89" s="87"/>
      <c r="AD89" s="87"/>
      <c r="AE89" s="87"/>
      <c r="AF89" s="87"/>
      <c r="AG89" s="87"/>
      <c r="AH89" s="87"/>
      <c r="AI89" s="87"/>
      <c r="AJ89" s="87"/>
      <c r="AK89" s="87"/>
      <c r="AL89" s="87"/>
      <c r="AM89" s="87"/>
    </row>
    <row r="90" spans="1:39" ht="9" customHeight="1">
      <c r="A90" s="95"/>
      <c r="B90" s="345" t="s">
        <v>81</v>
      </c>
      <c r="C90" s="44">
        <f>SUM(D90:E90)</f>
        <v>15711.327000000001</v>
      </c>
      <c r="D90" s="44">
        <v>4602.3180000000002</v>
      </c>
      <c r="E90" s="44">
        <v>11109.009</v>
      </c>
      <c r="F90" s="44"/>
      <c r="G90" s="107">
        <f>SUM(H90:I90)</f>
        <v>12243.757</v>
      </c>
      <c r="H90" s="44">
        <v>3951.8319999999999</v>
      </c>
      <c r="I90" s="44">
        <v>8291.9249999999993</v>
      </c>
      <c r="J90" s="44"/>
      <c r="K90" s="44">
        <f>SUM(L90:M90)</f>
        <v>202472.20916099998</v>
      </c>
      <c r="L90" s="103">
        <v>132685.60976399999</v>
      </c>
      <c r="M90" s="103">
        <v>69786.599396999998</v>
      </c>
      <c r="N90" s="96"/>
      <c r="P90" s="101"/>
      <c r="Q90" s="102"/>
      <c r="R90" s="102"/>
      <c r="S90" s="102"/>
      <c r="T90" s="102"/>
      <c r="U90" s="102"/>
      <c r="V90" s="102"/>
      <c r="W90" s="102"/>
      <c r="X90" s="102"/>
      <c r="Y90" s="102"/>
      <c r="Z90" s="102"/>
      <c r="AA90" s="102"/>
      <c r="AB90" s="24"/>
      <c r="AC90" s="87"/>
      <c r="AD90" s="87"/>
      <c r="AE90" s="87"/>
      <c r="AF90" s="87"/>
      <c r="AG90" s="87"/>
      <c r="AH90" s="87"/>
      <c r="AI90" s="87"/>
      <c r="AJ90" s="87"/>
      <c r="AK90" s="87"/>
      <c r="AL90" s="87"/>
      <c r="AM90" s="87"/>
    </row>
    <row r="91" spans="1:39" ht="9" customHeight="1">
      <c r="A91" s="95"/>
      <c r="B91" s="345" t="s">
        <v>82</v>
      </c>
      <c r="C91" s="44">
        <f>SUM(D91:E91)</f>
        <v>6425.4139999999998</v>
      </c>
      <c r="D91" s="44">
        <v>1623.6369999999999</v>
      </c>
      <c r="E91" s="44">
        <v>4801.777</v>
      </c>
      <c r="F91" s="44"/>
      <c r="G91" s="107">
        <f>SUM(H91:I91)</f>
        <v>5850.049</v>
      </c>
      <c r="H91" s="44">
        <v>1494.5260000000001</v>
      </c>
      <c r="I91" s="44">
        <v>4355.5230000000001</v>
      </c>
      <c r="J91" s="44"/>
      <c r="K91" s="44">
        <f>SUM(L91:M91)</f>
        <v>152184.64970400001</v>
      </c>
      <c r="L91" s="103">
        <v>79954.083001000006</v>
      </c>
      <c r="M91" s="103">
        <v>72230.566703000004</v>
      </c>
      <c r="N91" s="96"/>
      <c r="P91" s="101"/>
      <c r="Q91" s="102"/>
      <c r="R91" s="102"/>
      <c r="S91" s="102"/>
      <c r="T91" s="102"/>
      <c r="U91" s="102"/>
      <c r="V91" s="102"/>
      <c r="W91" s="102"/>
      <c r="X91" s="102"/>
      <c r="Y91" s="102"/>
      <c r="Z91" s="102"/>
      <c r="AA91" s="102"/>
      <c r="AB91" s="24"/>
      <c r="AC91" s="87"/>
      <c r="AD91" s="87"/>
      <c r="AE91" s="87"/>
      <c r="AF91" s="87"/>
      <c r="AG91" s="87"/>
      <c r="AH91" s="87"/>
      <c r="AI91" s="87"/>
      <c r="AJ91" s="87"/>
      <c r="AK91" s="87"/>
      <c r="AL91" s="87"/>
      <c r="AM91" s="87"/>
    </row>
    <row r="92" spans="1:39" ht="9" customHeight="1">
      <c r="A92" s="95"/>
      <c r="B92" s="345"/>
      <c r="C92" s="100" t="s">
        <v>8</v>
      </c>
      <c r="D92" s="44"/>
      <c r="E92" s="44"/>
      <c r="F92" s="44"/>
      <c r="G92" s="44"/>
      <c r="H92" s="44"/>
      <c r="I92" s="44"/>
      <c r="J92" s="44"/>
      <c r="K92" s="44"/>
      <c r="L92" s="103"/>
      <c r="M92" s="103"/>
      <c r="N92" s="96"/>
      <c r="P92" s="101"/>
      <c r="Q92" s="102"/>
      <c r="R92" s="102"/>
      <c r="S92" s="102"/>
      <c r="T92" s="102"/>
      <c r="U92" s="102"/>
      <c r="V92" s="102"/>
      <c r="W92" s="102"/>
      <c r="X92" s="102"/>
      <c r="Y92" s="102"/>
      <c r="Z92" s="102"/>
      <c r="AA92" s="102"/>
      <c r="AB92" s="24"/>
      <c r="AC92" s="87"/>
      <c r="AD92" s="87"/>
      <c r="AE92" s="87"/>
      <c r="AF92" s="87"/>
      <c r="AG92" s="87"/>
      <c r="AH92" s="87"/>
      <c r="AI92" s="87"/>
      <c r="AJ92" s="87"/>
      <c r="AK92" s="87"/>
      <c r="AL92" s="87"/>
      <c r="AM92" s="87"/>
    </row>
    <row r="93" spans="1:39" ht="9" customHeight="1">
      <c r="A93" s="95"/>
      <c r="B93" s="104">
        <v>2012</v>
      </c>
      <c r="C93" s="100">
        <f>SUM(C94+C95)</f>
        <v>21901.600259999999</v>
      </c>
      <c r="D93" s="100">
        <f>SUM(D94+D95)</f>
        <v>5721.2365399999999</v>
      </c>
      <c r="E93" s="100">
        <f>SUM(E94+E95)</f>
        <v>16180.363720000001</v>
      </c>
      <c r="F93" s="100" t="s">
        <v>8</v>
      </c>
      <c r="G93" s="100">
        <f>SUM(G94+G95)</f>
        <v>20511.050609999998</v>
      </c>
      <c r="H93" s="100">
        <f>SUM(H94+H95)</f>
        <v>5556.2739500000007</v>
      </c>
      <c r="I93" s="100">
        <f>SUM(I94+I95)</f>
        <v>14954.77666</v>
      </c>
      <c r="J93" s="100" t="s">
        <v>8</v>
      </c>
      <c r="K93" s="100">
        <f>SUM(K94+K95)</f>
        <v>410160.25430546998</v>
      </c>
      <c r="L93" s="100">
        <f>SUM(L94+L95)</f>
        <v>238179.31611870998</v>
      </c>
      <c r="M93" s="100">
        <f>SUM(M94+M95)</f>
        <v>171980.93818676</v>
      </c>
      <c r="N93" s="96"/>
      <c r="P93" s="101"/>
      <c r="Q93" s="102"/>
      <c r="R93" s="102"/>
      <c r="S93" s="102"/>
      <c r="T93" s="102"/>
      <c r="U93" s="102"/>
      <c r="V93" s="102"/>
      <c r="W93" s="102"/>
      <c r="X93" s="102"/>
      <c r="Y93" s="102"/>
      <c r="Z93" s="102"/>
      <c r="AA93" s="102"/>
      <c r="AB93" s="24"/>
      <c r="AC93" s="87"/>
      <c r="AD93" s="87"/>
      <c r="AE93" s="87"/>
      <c r="AF93" s="87"/>
      <c r="AG93" s="87"/>
      <c r="AH93" s="87"/>
      <c r="AI93" s="87"/>
      <c r="AJ93" s="87"/>
      <c r="AK93" s="87"/>
      <c r="AL93" s="87"/>
      <c r="AM93" s="87"/>
    </row>
    <row r="94" spans="1:39" ht="9" customHeight="1">
      <c r="A94" s="95"/>
      <c r="B94" s="345" t="s">
        <v>81</v>
      </c>
      <c r="C94" s="44">
        <f>SUM(D94:E94)</f>
        <v>15545.464390000001</v>
      </c>
      <c r="D94" s="44">
        <v>4082.1429600000001</v>
      </c>
      <c r="E94" s="44">
        <v>11463.32143</v>
      </c>
      <c r="F94" s="44"/>
      <c r="G94" s="107">
        <f>SUM(H94:I94)</f>
        <v>14640.05337</v>
      </c>
      <c r="H94" s="44">
        <v>4024.8376200000002</v>
      </c>
      <c r="I94" s="44">
        <v>10615.215749999999</v>
      </c>
      <c r="J94" s="44"/>
      <c r="K94" s="44">
        <f>SUM(L94:M94)</f>
        <v>247578.45326144999</v>
      </c>
      <c r="L94" s="103">
        <v>151867.67529660999</v>
      </c>
      <c r="M94" s="103">
        <v>95710.777964840003</v>
      </c>
      <c r="N94" s="96"/>
      <c r="P94" s="101"/>
      <c r="Q94" s="102"/>
      <c r="R94" s="102"/>
      <c r="S94" s="102"/>
      <c r="T94" s="102"/>
      <c r="U94" s="102"/>
      <c r="V94" s="102"/>
      <c r="W94" s="102"/>
      <c r="X94" s="102"/>
      <c r="Y94" s="102"/>
      <c r="Z94" s="102"/>
      <c r="AA94" s="102"/>
      <c r="AB94" s="24"/>
      <c r="AC94" s="87"/>
      <c r="AD94" s="87"/>
      <c r="AE94" s="87"/>
      <c r="AF94" s="87"/>
      <c r="AG94" s="87"/>
      <c r="AH94" s="87"/>
      <c r="AI94" s="87"/>
      <c r="AJ94" s="87"/>
      <c r="AK94" s="87"/>
      <c r="AL94" s="87"/>
      <c r="AM94" s="87"/>
    </row>
    <row r="95" spans="1:39" ht="9" customHeight="1">
      <c r="A95" s="95"/>
      <c r="B95" s="345" t="s">
        <v>82</v>
      </c>
      <c r="C95" s="44">
        <f>SUM(D95:E95)</f>
        <v>6356.1358700000001</v>
      </c>
      <c r="D95" s="44">
        <v>1639.09358</v>
      </c>
      <c r="E95" s="44">
        <v>4717.0422900000003</v>
      </c>
      <c r="F95" s="44"/>
      <c r="G95" s="107">
        <f>SUM(H95:I95)</f>
        <v>5870.9972400000006</v>
      </c>
      <c r="H95" s="44">
        <v>1531.43633</v>
      </c>
      <c r="I95" s="44">
        <v>4339.5609100000001</v>
      </c>
      <c r="J95" s="44"/>
      <c r="K95" s="44">
        <f>SUM(L95:M95)</f>
        <v>162581.80104401999</v>
      </c>
      <c r="L95" s="103">
        <v>86311.640822100002</v>
      </c>
      <c r="M95" s="103">
        <v>76270.160221919999</v>
      </c>
      <c r="N95" s="96"/>
      <c r="P95" s="101"/>
      <c r="Q95" s="102"/>
      <c r="R95" s="102"/>
      <c r="S95" s="102"/>
      <c r="T95" s="102"/>
      <c r="U95" s="102"/>
      <c r="V95" s="102"/>
      <c r="W95" s="102"/>
      <c r="X95" s="102"/>
      <c r="Y95" s="102"/>
      <c r="Z95" s="102"/>
      <c r="AA95" s="102"/>
      <c r="AB95" s="24"/>
      <c r="AC95" s="87"/>
      <c r="AD95" s="87"/>
      <c r="AE95" s="87"/>
      <c r="AF95" s="87"/>
      <c r="AG95" s="87"/>
      <c r="AH95" s="87"/>
      <c r="AI95" s="87"/>
      <c r="AJ95" s="87"/>
      <c r="AK95" s="87"/>
      <c r="AL95" s="87"/>
      <c r="AM95" s="87"/>
    </row>
    <row r="96" spans="1:39" ht="3" customHeight="1">
      <c r="A96" s="95"/>
      <c r="B96" s="33"/>
      <c r="C96" s="33"/>
      <c r="D96" s="33"/>
      <c r="E96" s="33"/>
      <c r="F96" s="33"/>
      <c r="G96" s="33"/>
      <c r="H96" s="33"/>
      <c r="I96" s="33"/>
      <c r="J96" s="33"/>
      <c r="K96" s="33"/>
      <c r="L96" s="33"/>
      <c r="M96" s="33"/>
      <c r="N96" s="96"/>
      <c r="P96" s="24"/>
      <c r="Q96" s="24"/>
      <c r="R96" s="24"/>
      <c r="S96" s="24"/>
      <c r="T96" s="24"/>
      <c r="U96" s="24"/>
      <c r="V96" s="24"/>
      <c r="W96" s="24"/>
      <c r="X96" s="24"/>
      <c r="Y96" s="24"/>
      <c r="Z96" s="24"/>
      <c r="AA96" s="24"/>
      <c r="AB96" s="24"/>
    </row>
    <row r="97" spans="1:28" s="48" customFormat="1" ht="3" customHeight="1">
      <c r="A97" s="95"/>
      <c r="B97" s="345"/>
      <c r="C97" s="345"/>
      <c r="D97" s="345"/>
      <c r="E97" s="345"/>
      <c r="F97" s="345"/>
      <c r="G97" s="345"/>
      <c r="H97" s="345"/>
      <c r="I97" s="345"/>
      <c r="J97" s="345"/>
      <c r="K97" s="345"/>
      <c r="L97" s="345"/>
      <c r="M97" s="345"/>
      <c r="N97" s="96"/>
      <c r="P97" s="24"/>
      <c r="Q97" s="24"/>
      <c r="R97" s="24"/>
      <c r="S97" s="24"/>
      <c r="T97" s="24"/>
      <c r="U97" s="24"/>
      <c r="V97" s="24"/>
      <c r="W97" s="24"/>
      <c r="X97" s="24"/>
      <c r="Y97" s="24"/>
      <c r="Z97" s="24"/>
      <c r="AA97" s="24"/>
      <c r="AB97" s="24"/>
    </row>
    <row r="98" spans="1:28" s="48" customFormat="1" ht="9" customHeight="1">
      <c r="A98" s="95"/>
      <c r="B98" s="345" t="s">
        <v>85</v>
      </c>
      <c r="C98" s="345"/>
      <c r="D98" s="345"/>
      <c r="E98" s="345"/>
      <c r="F98" s="345"/>
      <c r="G98" s="345"/>
      <c r="H98" s="345"/>
      <c r="I98" s="345"/>
      <c r="J98" s="345"/>
      <c r="K98" s="345"/>
      <c r="L98" s="345"/>
      <c r="M98" s="345"/>
      <c r="N98" s="96"/>
      <c r="P98" s="24"/>
      <c r="Q98" s="24"/>
      <c r="R98" s="24"/>
      <c r="S98" s="24"/>
      <c r="T98" s="24"/>
      <c r="U98" s="24"/>
      <c r="V98" s="24"/>
      <c r="W98" s="24"/>
      <c r="X98" s="24"/>
      <c r="Y98" s="24"/>
      <c r="Z98" s="24"/>
      <c r="AA98" s="24"/>
      <c r="AB98" s="24"/>
    </row>
    <row r="99" spans="1:28" s="48" customFormat="1" ht="4.6500000000000004" customHeight="1">
      <c r="A99" s="109"/>
      <c r="B99" s="113"/>
      <c r="C99" s="113"/>
      <c r="D99" s="113"/>
      <c r="E99" s="113"/>
      <c r="F99" s="113"/>
      <c r="G99" s="113"/>
      <c r="H99" s="113"/>
      <c r="I99" s="113"/>
      <c r="J99" s="113"/>
      <c r="K99" s="113"/>
      <c r="L99" s="113"/>
      <c r="M99" s="113"/>
      <c r="N99" s="112"/>
      <c r="P99" s="24"/>
      <c r="Q99" s="24"/>
      <c r="R99" s="24"/>
      <c r="S99" s="24"/>
      <c r="T99" s="24"/>
      <c r="U99" s="24"/>
      <c r="V99" s="24"/>
      <c r="W99" s="24"/>
      <c r="X99" s="24"/>
      <c r="Y99" s="24"/>
      <c r="Z99" s="24"/>
      <c r="AA99" s="24"/>
      <c r="AB99" s="24"/>
    </row>
    <row r="100" spans="1:28" s="48" customFormat="1" ht="13.2" hidden="1">
      <c r="O100" s="48" t="s">
        <v>5</v>
      </c>
      <c r="P100" s="24"/>
      <c r="Q100" s="24"/>
      <c r="R100" s="24"/>
      <c r="S100" s="24"/>
      <c r="T100" s="24"/>
      <c r="U100" s="24"/>
      <c r="V100" s="24"/>
      <c r="W100" s="24"/>
      <c r="X100" s="24"/>
      <c r="Y100" s="24"/>
      <c r="Z100" s="24"/>
      <c r="AA100" s="24"/>
      <c r="AB100" s="24"/>
    </row>
    <row r="101" spans="1:28" s="24" customFormat="1" ht="13.2" hidden="1">
      <c r="A101" s="48"/>
      <c r="B101" s="48"/>
      <c r="C101" s="48"/>
      <c r="D101" s="44"/>
      <c r="E101" s="44"/>
      <c r="F101" s="48"/>
      <c r="G101" s="48"/>
      <c r="H101" s="48"/>
      <c r="I101" s="48"/>
      <c r="J101" s="48"/>
      <c r="K101" s="48"/>
      <c r="L101" s="48"/>
      <c r="M101" s="48"/>
      <c r="N101" s="48"/>
      <c r="O101" s="48"/>
    </row>
    <row r="102" spans="1:28" s="24" customFormat="1" ht="13.2" hidden="1">
      <c r="A102" s="48"/>
      <c r="B102" s="48"/>
      <c r="C102" s="48"/>
      <c r="D102" s="44"/>
      <c r="E102" s="44"/>
      <c r="F102" s="48"/>
      <c r="G102" s="48"/>
      <c r="H102" s="48"/>
      <c r="I102" s="48"/>
      <c r="J102" s="48"/>
      <c r="K102" s="48"/>
      <c r="L102" s="48"/>
      <c r="M102" s="48"/>
      <c r="N102" s="48"/>
      <c r="O102" s="48"/>
    </row>
    <row r="103" spans="1:28" s="24" customFormat="1" ht="13.2" hidden="1">
      <c r="A103" s="48"/>
      <c r="B103" s="48"/>
      <c r="C103" s="48"/>
      <c r="D103" s="44"/>
      <c r="E103" s="44"/>
      <c r="F103" s="48"/>
      <c r="G103" s="48"/>
      <c r="H103" s="48"/>
      <c r="I103" s="48"/>
      <c r="J103" s="48"/>
      <c r="K103" s="48"/>
      <c r="L103" s="48"/>
      <c r="M103" s="48"/>
      <c r="N103" s="48"/>
      <c r="O103" s="48"/>
    </row>
    <row r="104" spans="1:28" s="24" customFormat="1" ht="13.2" hidden="1">
      <c r="A104" s="48"/>
      <c r="B104" s="48"/>
      <c r="C104" s="48"/>
      <c r="D104" s="44"/>
      <c r="E104" s="44"/>
      <c r="F104" s="48"/>
      <c r="G104" s="48"/>
      <c r="H104" s="48"/>
      <c r="I104" s="48"/>
      <c r="J104" s="48"/>
      <c r="K104" s="48"/>
      <c r="L104" s="48"/>
      <c r="M104" s="48"/>
      <c r="N104" s="48"/>
      <c r="O104" s="48"/>
    </row>
    <row r="105" spans="1:28" s="24" customFormat="1" ht="13.2" hidden="1">
      <c r="A105" s="48"/>
      <c r="B105" s="48"/>
      <c r="C105" s="48"/>
      <c r="D105" s="48"/>
      <c r="E105" s="48"/>
      <c r="F105" s="48"/>
      <c r="G105" s="48"/>
      <c r="H105" s="48"/>
      <c r="I105" s="48"/>
      <c r="J105" s="48"/>
      <c r="K105" s="48"/>
      <c r="L105" s="48"/>
      <c r="M105" s="48"/>
      <c r="N105" s="48"/>
      <c r="O105" s="48"/>
    </row>
    <row r="106" spans="1:28" s="24" customFormat="1" ht="13.2" hidden="1">
      <c r="A106" s="48"/>
      <c r="B106" s="48"/>
      <c r="C106" s="48"/>
      <c r="D106" s="48"/>
      <c r="E106" s="48"/>
      <c r="F106" s="48"/>
      <c r="G106" s="48"/>
      <c r="H106" s="48"/>
      <c r="I106" s="48"/>
      <c r="J106" s="48"/>
      <c r="K106" s="48"/>
      <c r="L106" s="48"/>
      <c r="M106" s="48"/>
      <c r="N106" s="48"/>
      <c r="O106" s="48"/>
    </row>
    <row r="107" spans="1:28" s="24" customFormat="1" ht="13.2" hidden="1">
      <c r="A107" s="48"/>
      <c r="B107" s="48"/>
      <c r="C107" s="48"/>
      <c r="D107" s="48"/>
      <c r="E107" s="48"/>
      <c r="F107" s="48"/>
      <c r="G107" s="48"/>
      <c r="H107" s="48"/>
      <c r="I107" s="48"/>
      <c r="J107" s="48"/>
      <c r="K107" s="48"/>
      <c r="L107" s="48"/>
      <c r="M107" s="48"/>
      <c r="N107" s="48"/>
      <c r="O107" s="48"/>
    </row>
    <row r="108" spans="1:28" s="24" customFormat="1" ht="13.2" hidden="1">
      <c r="A108" s="48"/>
      <c r="B108" s="48"/>
      <c r="C108" s="48"/>
      <c r="D108" s="48"/>
      <c r="E108" s="48"/>
      <c r="F108" s="48"/>
      <c r="G108" s="48"/>
      <c r="H108" s="48"/>
      <c r="I108" s="48"/>
      <c r="J108" s="48"/>
      <c r="K108" s="48"/>
      <c r="L108" s="48"/>
      <c r="M108" s="48"/>
      <c r="N108" s="48"/>
      <c r="O108" s="48"/>
    </row>
  </sheetData>
  <sheetProtection sheet="1" objects="1" scenarios="1"/>
  <mergeCells count="8">
    <mergeCell ref="B7:B9"/>
    <mergeCell ref="C7:E8"/>
    <mergeCell ref="G7:I8"/>
    <mergeCell ref="K7:M8"/>
    <mergeCell ref="B60:B62"/>
    <mergeCell ref="C60:E61"/>
    <mergeCell ref="G60:I61"/>
    <mergeCell ref="K60:M61"/>
  </mergeCells>
  <hyperlinks>
    <hyperlink ref="M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rowBreaks count="1" manualBreakCount="1">
    <brk id="53" max="13" man="1"/>
  </rowBreaks>
</worksheet>
</file>

<file path=xl/worksheets/sheet6.xml><?xml version="1.0" encoding="utf-8"?>
<worksheet xmlns="http://schemas.openxmlformats.org/spreadsheetml/2006/main" xmlns:r="http://schemas.openxmlformats.org/officeDocument/2006/relationships">
  <dimension ref="A1:AJ107"/>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5.88671875" style="48" customWidth="1"/>
    <col min="3" max="3" width="5" style="48" customWidth="1"/>
    <col min="4" max="4" width="1.5546875" style="48" customWidth="1"/>
    <col min="5" max="5" width="4.44140625" style="48" customWidth="1"/>
    <col min="6" max="6" width="5.44140625" style="48" customWidth="1"/>
    <col min="7" max="7" width="5.5546875" style="48" customWidth="1"/>
    <col min="8" max="8" width="5.33203125" style="48" customWidth="1"/>
    <col min="9" max="9" width="5.109375" style="48" customWidth="1"/>
    <col min="10" max="10" width="1.5546875" style="48" customWidth="1"/>
    <col min="11" max="11" width="4.6640625" style="48" customWidth="1"/>
    <col min="12" max="12" width="1.44140625" style="48" customWidth="1"/>
    <col min="13" max="13" width="5.33203125" style="48" customWidth="1"/>
    <col min="14" max="14" width="6.44140625" style="48" customWidth="1"/>
    <col min="15" max="16" width="0.88671875" style="48" customWidth="1"/>
    <col min="17" max="24" width="5.44140625" style="48" hidden="1" customWidth="1"/>
    <col min="25" max="16384" width="11.44140625" style="48" hidden="1"/>
  </cols>
  <sheetData>
    <row r="1" spans="1:36" s="24" customFormat="1" ht="4.6500000000000004" customHeight="1">
      <c r="A1" s="21"/>
      <c r="B1" s="22"/>
      <c r="C1" s="22"/>
      <c r="D1" s="22"/>
      <c r="E1" s="22"/>
      <c r="F1" s="22"/>
      <c r="G1" s="22"/>
      <c r="H1" s="22"/>
      <c r="I1" s="22"/>
      <c r="J1" s="22"/>
      <c r="K1" s="22"/>
      <c r="L1" s="22"/>
      <c r="M1" s="22"/>
      <c r="N1" s="22"/>
      <c r="O1" s="23"/>
    </row>
    <row r="2" spans="1:36" s="30" customFormat="1" ht="11.1" customHeight="1">
      <c r="A2" s="25"/>
      <c r="B2" s="89" t="s">
        <v>86</v>
      </c>
      <c r="C2" s="28"/>
      <c r="D2" s="28"/>
      <c r="E2" s="28"/>
      <c r="F2" s="28"/>
      <c r="G2" s="28"/>
      <c r="H2" s="28"/>
      <c r="I2" s="28"/>
      <c r="J2" s="28"/>
      <c r="K2" s="28"/>
      <c r="L2" s="28"/>
      <c r="M2" s="28"/>
      <c r="N2" s="331" t="s">
        <v>87</v>
      </c>
      <c r="O2" s="29"/>
      <c r="Q2" s="90"/>
    </row>
    <row r="3" spans="1:36" s="30" customFormat="1" ht="11.1" customHeight="1">
      <c r="A3" s="25"/>
      <c r="B3" s="89" t="s">
        <v>88</v>
      </c>
      <c r="C3" s="28"/>
      <c r="D3" s="28"/>
      <c r="E3" s="28"/>
      <c r="F3" s="28"/>
      <c r="G3" s="28"/>
      <c r="H3" s="28"/>
      <c r="I3" s="28"/>
      <c r="J3" s="28"/>
      <c r="K3" s="28"/>
      <c r="L3" s="28"/>
      <c r="M3" s="28"/>
      <c r="N3" s="35" t="s">
        <v>67</v>
      </c>
      <c r="O3" s="29"/>
    </row>
    <row r="4" spans="1:36" s="30" customFormat="1" ht="11.1" customHeight="1">
      <c r="A4" s="25"/>
      <c r="B4" s="89" t="s">
        <v>74</v>
      </c>
      <c r="C4" s="28"/>
      <c r="D4" s="28"/>
      <c r="E4" s="28"/>
      <c r="F4" s="28"/>
      <c r="G4" s="28"/>
      <c r="H4" s="28"/>
      <c r="I4" s="28"/>
      <c r="J4" s="28"/>
      <c r="K4" s="28"/>
      <c r="L4" s="28"/>
      <c r="M4" s="28"/>
      <c r="N4" s="28"/>
      <c r="O4" s="29"/>
    </row>
    <row r="5" spans="1:36" s="30" customFormat="1" ht="11.1" customHeight="1">
      <c r="A5" s="25"/>
      <c r="B5" s="51" t="s">
        <v>89</v>
      </c>
      <c r="C5" s="28"/>
      <c r="D5" s="28"/>
      <c r="E5" s="28"/>
      <c r="F5" s="28"/>
      <c r="G5" s="28"/>
      <c r="H5" s="28"/>
      <c r="I5" s="28"/>
      <c r="J5" s="28"/>
      <c r="K5" s="28"/>
      <c r="L5" s="28"/>
      <c r="M5" s="28"/>
      <c r="N5" s="28"/>
      <c r="O5" s="29"/>
    </row>
    <row r="6" spans="1:36" s="24" customFormat="1" ht="3" customHeight="1">
      <c r="A6" s="32"/>
      <c r="B6" s="33"/>
      <c r="C6" s="33"/>
      <c r="D6" s="33"/>
      <c r="E6" s="33"/>
      <c r="F6" s="33"/>
      <c r="G6" s="33"/>
      <c r="H6" s="33"/>
      <c r="I6" s="33"/>
      <c r="J6" s="33"/>
      <c r="K6" s="33"/>
      <c r="L6" s="33"/>
      <c r="M6" s="33"/>
      <c r="N6" s="33"/>
      <c r="O6" s="34"/>
    </row>
    <row r="7" spans="1:36" s="24" customFormat="1" ht="3" customHeight="1">
      <c r="A7" s="32"/>
      <c r="B7" s="345"/>
      <c r="C7" s="345"/>
      <c r="D7" s="345"/>
      <c r="E7" s="345"/>
      <c r="F7" s="345"/>
      <c r="G7" s="345"/>
      <c r="H7" s="345"/>
      <c r="I7" s="345"/>
      <c r="J7" s="345"/>
      <c r="K7" s="345"/>
      <c r="L7" s="345"/>
      <c r="M7" s="345"/>
      <c r="N7" s="345"/>
      <c r="O7" s="34"/>
    </row>
    <row r="8" spans="1:36" s="24" customFormat="1" ht="9" customHeight="1">
      <c r="A8" s="32"/>
      <c r="B8" s="354" t="s">
        <v>6</v>
      </c>
      <c r="C8" s="114" t="s">
        <v>90</v>
      </c>
      <c r="D8" s="114"/>
      <c r="E8" s="114"/>
      <c r="F8" s="114"/>
      <c r="G8" s="114"/>
      <c r="H8" s="115"/>
      <c r="I8" s="114"/>
      <c r="J8" s="114"/>
      <c r="K8" s="114"/>
      <c r="L8" s="114"/>
      <c r="M8" s="114"/>
      <c r="N8" s="114"/>
      <c r="O8" s="34"/>
    </row>
    <row r="9" spans="1:36" s="24" customFormat="1" ht="2.1" customHeight="1">
      <c r="A9" s="32"/>
      <c r="B9" s="359"/>
      <c r="C9" s="116"/>
      <c r="D9" s="116"/>
      <c r="E9" s="116"/>
      <c r="F9" s="116"/>
      <c r="G9" s="116"/>
      <c r="H9" s="117"/>
      <c r="I9" s="116"/>
      <c r="J9" s="116"/>
      <c r="K9" s="116"/>
      <c r="L9" s="116"/>
      <c r="M9" s="116"/>
      <c r="N9" s="116"/>
      <c r="O9" s="34"/>
    </row>
    <row r="10" spans="1:36" s="24" customFormat="1" ht="8.6999999999999993" customHeight="1">
      <c r="A10" s="32"/>
      <c r="B10" s="359"/>
      <c r="C10" s="358" t="s">
        <v>3</v>
      </c>
      <c r="D10" s="343"/>
      <c r="E10" s="35" t="s">
        <v>91</v>
      </c>
      <c r="F10" s="358" t="s">
        <v>92</v>
      </c>
      <c r="G10" s="35" t="s">
        <v>93</v>
      </c>
      <c r="H10" s="358" t="s">
        <v>94</v>
      </c>
      <c r="I10" s="358" t="s">
        <v>95</v>
      </c>
      <c r="J10" s="343"/>
      <c r="K10" s="358" t="s">
        <v>96</v>
      </c>
      <c r="L10" s="343"/>
      <c r="M10" s="357" t="s">
        <v>97</v>
      </c>
      <c r="N10" s="358" t="s">
        <v>98</v>
      </c>
      <c r="O10" s="34"/>
    </row>
    <row r="11" spans="1:36" s="24" customFormat="1" ht="8.6999999999999993" customHeight="1">
      <c r="A11" s="32"/>
      <c r="B11" s="359"/>
      <c r="C11" s="358"/>
      <c r="D11" s="343"/>
      <c r="E11" s="343"/>
      <c r="F11" s="358"/>
      <c r="G11" s="343"/>
      <c r="H11" s="358"/>
      <c r="I11" s="358"/>
      <c r="J11" s="343"/>
      <c r="K11" s="358"/>
      <c r="L11" s="343"/>
      <c r="M11" s="357"/>
      <c r="N11" s="358"/>
      <c r="O11" s="34"/>
    </row>
    <row r="12" spans="1:36" s="24" customFormat="1" ht="3" customHeight="1">
      <c r="A12" s="32"/>
      <c r="B12" s="42"/>
      <c r="C12" s="118" t="s">
        <v>8</v>
      </c>
      <c r="D12" s="118"/>
      <c r="E12" s="118"/>
      <c r="F12" s="118"/>
      <c r="G12" s="118"/>
      <c r="H12" s="118"/>
      <c r="I12" s="118"/>
      <c r="J12" s="118"/>
      <c r="K12" s="118"/>
      <c r="L12" s="118"/>
      <c r="M12" s="118"/>
      <c r="N12" s="118"/>
      <c r="O12" s="119"/>
      <c r="P12" s="87"/>
    </row>
    <row r="13" spans="1:36" s="24" customFormat="1" ht="3" customHeight="1">
      <c r="A13" s="32"/>
      <c r="B13" s="38"/>
      <c r="C13" s="120" t="s">
        <v>8</v>
      </c>
      <c r="D13" s="120"/>
      <c r="E13" s="120"/>
      <c r="F13" s="120"/>
      <c r="G13" s="120"/>
      <c r="H13" s="120"/>
      <c r="I13" s="120"/>
      <c r="J13" s="120"/>
      <c r="K13" s="120"/>
      <c r="L13" s="120"/>
      <c r="M13" s="120"/>
      <c r="N13" s="120"/>
      <c r="O13" s="119"/>
      <c r="P13" s="87"/>
    </row>
    <row r="14" spans="1:36" s="24" customFormat="1" ht="9" customHeight="1">
      <c r="A14" s="32"/>
      <c r="B14" s="38">
        <v>1995</v>
      </c>
      <c r="C14" s="103">
        <f>SUM(E14:N14,C47:I47)</f>
        <v>16520.335000000003</v>
      </c>
      <c r="D14" s="103"/>
      <c r="E14" s="103">
        <v>42.558999999999997</v>
      </c>
      <c r="F14" s="103">
        <v>90.165000000000006</v>
      </c>
      <c r="G14" s="103">
        <v>107.42700000000001</v>
      </c>
      <c r="H14" s="103">
        <v>255.64599999999999</v>
      </c>
      <c r="I14" s="103">
        <v>4.66</v>
      </c>
      <c r="J14" s="103"/>
      <c r="K14" s="103">
        <v>2353.75</v>
      </c>
      <c r="L14" s="103"/>
      <c r="M14" s="103">
        <v>9079.6360000000004</v>
      </c>
      <c r="N14" s="103">
        <v>1584.394</v>
      </c>
      <c r="O14" s="119"/>
      <c r="P14" s="87"/>
      <c r="Q14" s="121"/>
      <c r="R14" s="121"/>
      <c r="S14" s="122"/>
      <c r="T14" s="122"/>
      <c r="U14" s="122"/>
      <c r="V14" s="122"/>
      <c r="W14" s="122"/>
      <c r="X14" s="122"/>
      <c r="Y14" s="122"/>
      <c r="Z14" s="123"/>
      <c r="AA14" s="124"/>
      <c r="AB14" s="124"/>
      <c r="AC14" s="124"/>
      <c r="AD14" s="124"/>
      <c r="AE14" s="124"/>
      <c r="AF14" s="124"/>
      <c r="AG14" s="124"/>
      <c r="AH14" s="124"/>
      <c r="AI14" s="124"/>
      <c r="AJ14" s="124"/>
    </row>
    <row r="15" spans="1:36" s="24" customFormat="1" ht="9" customHeight="1">
      <c r="A15" s="32"/>
      <c r="B15" s="38">
        <v>1996</v>
      </c>
      <c r="C15" s="103">
        <f>SUM(E15:N15,C48:I48)</f>
        <v>16784.78154</v>
      </c>
      <c r="D15" s="103"/>
      <c r="E15" s="103">
        <v>82.22</v>
      </c>
      <c r="F15" s="103">
        <v>91.36</v>
      </c>
      <c r="G15" s="103">
        <v>144.01599999999999</v>
      </c>
      <c r="H15" s="103">
        <v>314.36399999999998</v>
      </c>
      <c r="I15" s="103">
        <v>4.609</v>
      </c>
      <c r="J15" s="103"/>
      <c r="K15" s="103">
        <v>2195.8977</v>
      </c>
      <c r="L15" s="103"/>
      <c r="M15" s="103">
        <v>8639.0450000000001</v>
      </c>
      <c r="N15" s="103">
        <v>2344.7669999999998</v>
      </c>
      <c r="O15" s="119"/>
      <c r="P15" s="87"/>
      <c r="Q15" s="121"/>
      <c r="R15" s="121"/>
      <c r="S15" s="123"/>
      <c r="T15" s="123"/>
      <c r="U15" s="123"/>
      <c r="V15" s="123"/>
      <c r="W15" s="123"/>
      <c r="X15" s="123"/>
      <c r="Y15" s="123"/>
      <c r="Z15" s="123"/>
      <c r="AA15" s="124"/>
      <c r="AB15" s="124"/>
      <c r="AC15" s="124"/>
      <c r="AD15" s="124"/>
      <c r="AE15" s="124"/>
      <c r="AF15" s="124"/>
      <c r="AG15" s="124"/>
      <c r="AH15" s="124"/>
      <c r="AI15" s="124"/>
      <c r="AJ15" s="124"/>
    </row>
    <row r="16" spans="1:36" s="24" customFormat="1" ht="9" customHeight="1">
      <c r="A16" s="32"/>
      <c r="B16" s="38">
        <v>1997</v>
      </c>
      <c r="C16" s="103">
        <f>SUM(E16:N16,C49:I49)</f>
        <v>17114.597319999997</v>
      </c>
      <c r="D16" s="103"/>
      <c r="E16" s="103">
        <v>55.097000000000001</v>
      </c>
      <c r="F16" s="103">
        <v>118.03700000000001</v>
      </c>
      <c r="G16" s="103">
        <v>117.63200000000001</v>
      </c>
      <c r="H16" s="103">
        <v>265.53699999999998</v>
      </c>
      <c r="I16" s="103">
        <v>3.6339999999999999</v>
      </c>
      <c r="J16" s="103"/>
      <c r="K16" s="103">
        <v>2319.5610000000001</v>
      </c>
      <c r="L16" s="103"/>
      <c r="M16" s="103">
        <v>9133.0740000000005</v>
      </c>
      <c r="N16" s="103">
        <v>2123.1849999999999</v>
      </c>
      <c r="O16" s="119"/>
      <c r="P16" s="87"/>
      <c r="Q16" s="121"/>
      <c r="R16" s="121"/>
      <c r="S16" s="123"/>
      <c r="T16" s="123"/>
      <c r="U16" s="123"/>
      <c r="V16" s="123"/>
      <c r="W16" s="123"/>
      <c r="X16" s="123"/>
      <c r="Y16" s="123"/>
      <c r="Z16" s="123"/>
      <c r="AA16" s="124"/>
      <c r="AB16" s="124"/>
      <c r="AC16" s="124"/>
      <c r="AD16" s="124"/>
      <c r="AE16" s="124"/>
      <c r="AF16" s="124"/>
      <c r="AG16" s="124"/>
      <c r="AH16" s="124"/>
      <c r="AI16" s="124"/>
      <c r="AJ16" s="124"/>
    </row>
    <row r="17" spans="1:36" s="24" customFormat="1" ht="9" customHeight="1">
      <c r="A17" s="32"/>
      <c r="B17" s="38">
        <v>1998</v>
      </c>
      <c r="C17" s="103">
        <f>SUM(E17:N17,C50:I50)</f>
        <v>17065.647639999999</v>
      </c>
      <c r="D17" s="103"/>
      <c r="E17" s="103">
        <v>60.973500000000001</v>
      </c>
      <c r="F17" s="103">
        <v>109.23819999999999</v>
      </c>
      <c r="G17" s="103">
        <v>128.96600000000001</v>
      </c>
      <c r="H17" s="103">
        <v>331.495</v>
      </c>
      <c r="I17" s="103">
        <v>4.1150000000000002</v>
      </c>
      <c r="J17" s="103"/>
      <c r="K17" s="103">
        <v>2376.3177000000001</v>
      </c>
      <c r="L17" s="103"/>
      <c r="M17" s="103">
        <v>8520.6394</v>
      </c>
      <c r="N17" s="103">
        <v>2199.2417</v>
      </c>
      <c r="O17" s="119"/>
      <c r="P17" s="87"/>
      <c r="Q17" s="121"/>
      <c r="R17" s="121"/>
      <c r="S17" s="123"/>
      <c r="T17" s="123"/>
      <c r="U17" s="123"/>
      <c r="V17" s="123"/>
      <c r="W17" s="123"/>
      <c r="X17" s="123"/>
      <c r="Y17" s="123"/>
      <c r="Z17" s="123"/>
      <c r="AA17" s="124"/>
      <c r="AB17" s="124"/>
      <c r="AC17" s="124"/>
      <c r="AD17" s="124"/>
      <c r="AE17" s="124"/>
      <c r="AF17" s="124"/>
      <c r="AG17" s="124"/>
      <c r="AH17" s="124"/>
      <c r="AI17" s="124"/>
      <c r="AJ17" s="124"/>
    </row>
    <row r="18" spans="1:36" s="24" customFormat="1" ht="9" customHeight="1">
      <c r="A18" s="32"/>
      <c r="B18" s="38">
        <v>1999</v>
      </c>
      <c r="C18" s="103">
        <f>SUM(E18:N18,C51:I51)</f>
        <v>16827.682220000002</v>
      </c>
      <c r="D18" s="103"/>
      <c r="E18" s="103">
        <v>66.039249999999996</v>
      </c>
      <c r="F18" s="103">
        <v>84.805999999999997</v>
      </c>
      <c r="G18" s="103">
        <v>190.00524999999999</v>
      </c>
      <c r="H18" s="103">
        <v>301.30590999999998</v>
      </c>
      <c r="I18" s="103">
        <v>4.3591699999999998</v>
      </c>
      <c r="J18" s="103"/>
      <c r="K18" s="103">
        <v>2405.87311</v>
      </c>
      <c r="L18" s="103"/>
      <c r="M18" s="103">
        <v>8495.8755399999991</v>
      </c>
      <c r="N18" s="103">
        <v>2142.03089</v>
      </c>
      <c r="O18" s="119"/>
      <c r="P18" s="87"/>
      <c r="Q18" s="121"/>
      <c r="R18" s="121"/>
      <c r="S18" s="123"/>
      <c r="T18" s="123"/>
      <c r="U18" s="123"/>
      <c r="V18" s="123"/>
      <c r="W18" s="123"/>
      <c r="X18" s="123"/>
      <c r="Y18" s="123"/>
      <c r="Z18" s="123"/>
      <c r="AA18" s="124"/>
      <c r="AB18" s="124"/>
      <c r="AC18" s="124"/>
      <c r="AD18" s="124"/>
      <c r="AE18" s="124"/>
      <c r="AF18" s="124"/>
      <c r="AG18" s="124"/>
      <c r="AH18" s="124"/>
      <c r="AI18" s="124"/>
      <c r="AJ18" s="124"/>
    </row>
    <row r="19" spans="1:36" s="24" customFormat="1" ht="6" customHeight="1">
      <c r="A19" s="32"/>
      <c r="B19" s="38"/>
      <c r="C19" s="103"/>
      <c r="D19" s="103"/>
      <c r="E19" s="103"/>
      <c r="F19" s="103"/>
      <c r="G19" s="103"/>
      <c r="H19" s="103"/>
      <c r="I19" s="103"/>
      <c r="J19" s="103"/>
      <c r="K19" s="103"/>
      <c r="L19" s="103"/>
      <c r="M19" s="103"/>
      <c r="N19" s="103"/>
      <c r="O19" s="119"/>
      <c r="P19" s="87"/>
      <c r="Q19" s="121"/>
      <c r="R19" s="121"/>
      <c r="S19" s="123"/>
      <c r="T19" s="123"/>
      <c r="U19" s="123"/>
      <c r="V19" s="123"/>
      <c r="W19" s="123"/>
      <c r="X19" s="123"/>
      <c r="Y19" s="123"/>
      <c r="Z19" s="123"/>
      <c r="AA19" s="124"/>
      <c r="AB19" s="124"/>
      <c r="AC19" s="124"/>
      <c r="AD19" s="124"/>
      <c r="AE19" s="124"/>
      <c r="AF19" s="124"/>
      <c r="AG19" s="124"/>
      <c r="AH19" s="124"/>
      <c r="AI19" s="124"/>
      <c r="AJ19" s="124"/>
    </row>
    <row r="20" spans="1:36" s="24" customFormat="1" ht="9" customHeight="1">
      <c r="A20" s="32"/>
      <c r="B20" s="38">
        <v>2000</v>
      </c>
      <c r="C20" s="103">
        <f>SUM(E20:N20,C53:I53)</f>
        <v>16554.251370000002</v>
      </c>
      <c r="D20" s="103"/>
      <c r="E20" s="103">
        <v>73.97775</v>
      </c>
      <c r="F20" s="103">
        <v>87.662350000000004</v>
      </c>
      <c r="G20" s="103">
        <v>115.34886999999999</v>
      </c>
      <c r="H20" s="103">
        <v>323.66902000000005</v>
      </c>
      <c r="I20" s="103">
        <v>4.52135</v>
      </c>
      <c r="J20" s="103"/>
      <c r="K20" s="103">
        <v>2120.6927400000004</v>
      </c>
      <c r="L20" s="103"/>
      <c r="M20" s="103">
        <v>8444.7944499999994</v>
      </c>
      <c r="N20" s="103">
        <v>2182.19389</v>
      </c>
      <c r="O20" s="119"/>
      <c r="P20" s="87"/>
      <c r="Q20" s="121"/>
      <c r="R20" s="121"/>
      <c r="S20" s="123"/>
      <c r="T20" s="123"/>
      <c r="U20" s="123"/>
      <c r="V20" s="123"/>
      <c r="W20" s="123"/>
      <c r="X20" s="123"/>
      <c r="Y20" s="123"/>
      <c r="Z20" s="123"/>
      <c r="AA20" s="124"/>
      <c r="AB20" s="124"/>
      <c r="AC20" s="124"/>
      <c r="AD20" s="124"/>
      <c r="AE20" s="124"/>
      <c r="AF20" s="124"/>
      <c r="AG20" s="124"/>
      <c r="AH20" s="124"/>
      <c r="AI20" s="124"/>
      <c r="AJ20" s="124"/>
    </row>
    <row r="21" spans="1:36" s="24" customFormat="1" ht="9" customHeight="1">
      <c r="A21" s="32"/>
      <c r="B21" s="38">
        <v>2001</v>
      </c>
      <c r="C21" s="103">
        <f>SUM(E21:N21,C54:I54)</f>
        <v>16355.921599999998</v>
      </c>
      <c r="D21" s="103"/>
      <c r="E21" s="103">
        <v>75.037750000000003</v>
      </c>
      <c r="F21" s="103">
        <v>58.447220000000002</v>
      </c>
      <c r="G21" s="103">
        <v>136.09332999999998</v>
      </c>
      <c r="H21" s="103">
        <v>327.53987000000001</v>
      </c>
      <c r="I21" s="103">
        <v>3.8806400000000001</v>
      </c>
      <c r="J21" s="103"/>
      <c r="K21" s="103">
        <v>1952.52243</v>
      </c>
      <c r="L21" s="103"/>
      <c r="M21" s="103">
        <v>8396.8788599999989</v>
      </c>
      <c r="N21" s="103">
        <v>2212.7771699999998</v>
      </c>
      <c r="O21" s="119"/>
      <c r="P21" s="87"/>
      <c r="Q21" s="121"/>
      <c r="R21" s="121"/>
      <c r="S21" s="123"/>
      <c r="T21" s="123"/>
      <c r="U21" s="123"/>
      <c r="V21" s="123"/>
      <c r="W21" s="123"/>
      <c r="X21" s="123"/>
      <c r="Y21" s="123"/>
      <c r="Z21" s="123"/>
      <c r="AA21" s="124"/>
      <c r="AB21" s="124"/>
      <c r="AC21" s="124"/>
      <c r="AD21" s="124"/>
      <c r="AE21" s="124"/>
      <c r="AF21" s="124"/>
      <c r="AG21" s="124"/>
      <c r="AH21" s="124"/>
      <c r="AI21" s="124"/>
      <c r="AJ21" s="124"/>
    </row>
    <row r="22" spans="1:36" s="24" customFormat="1" ht="9" customHeight="1">
      <c r="A22" s="32"/>
      <c r="B22" s="38">
        <v>2002</v>
      </c>
      <c r="C22" s="103">
        <f>SUM(E22:N22,C55:I55)</f>
        <v>16164.531029999998</v>
      </c>
      <c r="D22" s="103"/>
      <c r="E22" s="103">
        <v>49.54345</v>
      </c>
      <c r="F22" s="103">
        <v>54.982339999999994</v>
      </c>
      <c r="G22" s="103">
        <v>82.18719999999999</v>
      </c>
      <c r="H22" s="103">
        <v>346.42955000000001</v>
      </c>
      <c r="I22" s="103">
        <v>3.6150000000000002</v>
      </c>
      <c r="J22" s="103"/>
      <c r="K22" s="103">
        <v>2228.10725</v>
      </c>
      <c r="L22" s="103"/>
      <c r="M22" s="103">
        <v>8270.9392599999992</v>
      </c>
      <c r="N22" s="103">
        <v>2029.6787300000001</v>
      </c>
      <c r="O22" s="119"/>
      <c r="P22" s="87"/>
      <c r="Q22" s="121"/>
      <c r="R22" s="121"/>
      <c r="S22" s="123"/>
      <c r="T22" s="123"/>
      <c r="U22" s="123"/>
      <c r="V22" s="123"/>
      <c r="W22" s="123"/>
      <c r="X22" s="123"/>
      <c r="Y22" s="123"/>
      <c r="Z22" s="123"/>
      <c r="AA22" s="124"/>
      <c r="AB22" s="124"/>
      <c r="AC22" s="124"/>
      <c r="AD22" s="124"/>
      <c r="AE22" s="124"/>
      <c r="AF22" s="124"/>
      <c r="AG22" s="124"/>
      <c r="AH22" s="124"/>
      <c r="AI22" s="124"/>
      <c r="AJ22" s="124"/>
    </row>
    <row r="23" spans="1:36" s="24" customFormat="1" ht="9" customHeight="1">
      <c r="A23" s="32"/>
      <c r="B23" s="38">
        <v>2003</v>
      </c>
      <c r="C23" s="103">
        <f>SUM(E23:N23,C56:I56)</f>
        <v>16160.58511</v>
      </c>
      <c r="D23" s="103"/>
      <c r="E23" s="103">
        <v>58.308</v>
      </c>
      <c r="F23" s="103">
        <v>63.929160000000003</v>
      </c>
      <c r="G23" s="103">
        <v>158.429</v>
      </c>
      <c r="H23" s="103">
        <v>373.52346</v>
      </c>
      <c r="I23" s="103">
        <v>4.0923499999999997</v>
      </c>
      <c r="J23" s="103"/>
      <c r="K23" s="103">
        <v>2040.4250500000001</v>
      </c>
      <c r="L23" s="103"/>
      <c r="M23" s="103">
        <v>8126.82125</v>
      </c>
      <c r="N23" s="103">
        <v>2101.5432500000002</v>
      </c>
      <c r="O23" s="119"/>
      <c r="P23" s="87"/>
      <c r="Q23" s="121"/>
      <c r="R23" s="121"/>
      <c r="S23" s="123"/>
      <c r="T23" s="123"/>
      <c r="U23" s="123"/>
      <c r="V23" s="123"/>
      <c r="W23" s="123"/>
      <c r="X23" s="123"/>
      <c r="Y23" s="123"/>
      <c r="Z23" s="123"/>
      <c r="AA23" s="124"/>
      <c r="AB23" s="124"/>
      <c r="AC23" s="124"/>
      <c r="AD23" s="124"/>
      <c r="AE23" s="124"/>
      <c r="AF23" s="124"/>
      <c r="AG23" s="124"/>
      <c r="AH23" s="124"/>
      <c r="AI23" s="124"/>
      <c r="AJ23" s="124"/>
    </row>
    <row r="24" spans="1:36" s="24" customFormat="1" ht="9.9" customHeight="1">
      <c r="A24" s="32"/>
      <c r="B24" s="38">
        <v>2004</v>
      </c>
      <c r="C24" s="103">
        <f>SUM(E24:N24,C57:I57)</f>
        <v>16074.120970000002</v>
      </c>
      <c r="D24" s="103"/>
      <c r="E24" s="103">
        <v>59.306249999999999</v>
      </c>
      <c r="F24" s="103">
        <v>67.075639999999993</v>
      </c>
      <c r="G24" s="103">
        <v>223.99832000000001</v>
      </c>
      <c r="H24" s="103">
        <v>332.15555999999998</v>
      </c>
      <c r="I24" s="103">
        <v>4.8703500000000002</v>
      </c>
      <c r="J24" s="103"/>
      <c r="K24" s="103">
        <v>1822.60454</v>
      </c>
      <c r="L24" s="103"/>
      <c r="M24" s="103">
        <v>8403.6403499999997</v>
      </c>
      <c r="N24" s="103">
        <v>1953.7208999999998</v>
      </c>
      <c r="O24" s="119"/>
      <c r="P24" s="87"/>
      <c r="Q24" s="121"/>
      <c r="R24" s="121"/>
      <c r="S24" s="123"/>
      <c r="T24" s="123"/>
      <c r="U24" s="123"/>
      <c r="V24" s="123"/>
      <c r="W24" s="123"/>
      <c r="X24" s="123"/>
      <c r="Y24" s="123"/>
      <c r="Z24" s="123"/>
      <c r="AA24" s="124"/>
      <c r="AB24" s="124"/>
      <c r="AC24" s="124"/>
      <c r="AD24" s="124"/>
      <c r="AE24" s="124"/>
      <c r="AF24" s="124"/>
      <c r="AG24" s="124"/>
      <c r="AH24" s="124"/>
      <c r="AI24" s="124"/>
      <c r="AJ24" s="124"/>
    </row>
    <row r="25" spans="1:36" s="24" customFormat="1" ht="6" customHeight="1">
      <c r="A25" s="32"/>
      <c r="B25" s="38"/>
      <c r="C25" s="44"/>
      <c r="D25" s="44"/>
      <c r="E25" s="103"/>
      <c r="F25" s="103"/>
      <c r="G25" s="103"/>
      <c r="H25" s="103"/>
      <c r="I25" s="103"/>
      <c r="J25" s="103"/>
      <c r="K25" s="103"/>
      <c r="L25" s="103"/>
      <c r="M25" s="103"/>
      <c r="N25" s="103"/>
      <c r="O25" s="119"/>
      <c r="P25" s="87"/>
      <c r="Q25" s="121"/>
      <c r="R25" s="121"/>
      <c r="S25" s="123"/>
      <c r="T25" s="123"/>
      <c r="U25" s="123"/>
      <c r="V25" s="123"/>
      <c r="W25" s="123"/>
      <c r="X25" s="123"/>
      <c r="Y25" s="123"/>
      <c r="Z25" s="123"/>
      <c r="AA25" s="124"/>
      <c r="AB25" s="124"/>
      <c r="AC25" s="124"/>
      <c r="AD25" s="124"/>
      <c r="AE25" s="124"/>
      <c r="AF25" s="124"/>
      <c r="AG25" s="124"/>
      <c r="AH25" s="124"/>
      <c r="AI25" s="124"/>
      <c r="AJ25" s="124"/>
    </row>
    <row r="26" spans="1:36" s="24" customFormat="1" ht="9.9" customHeight="1">
      <c r="A26" s="32"/>
      <c r="B26" s="38">
        <v>2005</v>
      </c>
      <c r="C26" s="103">
        <f>SUM(E26:N26,C59:I59)</f>
        <v>15756.144999999997</v>
      </c>
      <c r="D26" s="103"/>
      <c r="E26" s="103">
        <v>60.790999999999997</v>
      </c>
      <c r="F26" s="103">
        <v>64.61</v>
      </c>
      <c r="G26" s="103">
        <v>120.762</v>
      </c>
      <c r="H26" s="103">
        <v>332.7</v>
      </c>
      <c r="I26" s="103">
        <v>4.0844300000000002</v>
      </c>
      <c r="J26" s="103"/>
      <c r="K26" s="103">
        <v>1746.02</v>
      </c>
      <c r="L26" s="103"/>
      <c r="M26" s="103">
        <v>7978.6030000000001</v>
      </c>
      <c r="N26" s="103">
        <v>1901.2470000000001</v>
      </c>
      <c r="O26" s="119"/>
      <c r="P26" s="87"/>
      <c r="Q26" s="121"/>
      <c r="R26" s="103"/>
      <c r="X26" s="123"/>
      <c r="Y26" s="123"/>
      <c r="Z26" s="123"/>
      <c r="AA26" s="124"/>
      <c r="AB26" s="124"/>
      <c r="AC26" s="124"/>
      <c r="AD26" s="124"/>
      <c r="AE26" s="124"/>
      <c r="AF26" s="124"/>
      <c r="AG26" s="124"/>
      <c r="AH26" s="124"/>
      <c r="AI26" s="124"/>
      <c r="AJ26" s="124"/>
    </row>
    <row r="27" spans="1:36" s="24" customFormat="1" ht="9.9" customHeight="1">
      <c r="A27" s="32"/>
      <c r="B27" s="38">
        <v>2006</v>
      </c>
      <c r="C27" s="103">
        <f>SUM(E27:N27,C60:I60)</f>
        <v>15486.12077</v>
      </c>
      <c r="D27" s="103"/>
      <c r="E27" s="103">
        <v>44.513500000000001</v>
      </c>
      <c r="F27" s="103">
        <v>73.824629999999999</v>
      </c>
      <c r="G27" s="103">
        <v>96.553399999999996</v>
      </c>
      <c r="H27" s="103">
        <v>322.72391999999996</v>
      </c>
      <c r="I27" s="103">
        <v>4.74315</v>
      </c>
      <c r="J27" s="103"/>
      <c r="K27" s="103">
        <v>1809.6797799999999</v>
      </c>
      <c r="L27" s="103"/>
      <c r="M27" s="103">
        <v>7807.3401599999997</v>
      </c>
      <c r="N27" s="103">
        <v>1797.5630000000001</v>
      </c>
      <c r="O27" s="119"/>
      <c r="P27" s="87"/>
      <c r="Q27" s="121"/>
      <c r="R27" s="103"/>
      <c r="X27" s="123"/>
      <c r="Y27" s="123"/>
      <c r="Z27" s="123"/>
      <c r="AA27" s="124"/>
      <c r="AB27" s="124"/>
      <c r="AC27" s="124"/>
      <c r="AD27" s="124"/>
      <c r="AE27" s="124"/>
      <c r="AF27" s="124"/>
      <c r="AG27" s="124"/>
      <c r="AH27" s="124"/>
      <c r="AI27" s="124"/>
      <c r="AJ27" s="124"/>
    </row>
    <row r="28" spans="1:36" s="24" customFormat="1" ht="9.9" customHeight="1">
      <c r="A28" s="32"/>
      <c r="B28" s="38">
        <v>2007</v>
      </c>
      <c r="C28" s="103">
        <f>SUM(E28:N28,C61:I61)</f>
        <v>15663.513000000001</v>
      </c>
      <c r="D28" s="103"/>
      <c r="E28" s="103">
        <v>50.933</v>
      </c>
      <c r="F28" s="103">
        <v>73.536000000000001</v>
      </c>
      <c r="G28" s="103">
        <v>108.70099999999999</v>
      </c>
      <c r="H28" s="103">
        <v>300.27</v>
      </c>
      <c r="I28" s="103">
        <v>4.6529999999999996</v>
      </c>
      <c r="J28" s="103"/>
      <c r="K28" s="103">
        <v>1688.4770000000001</v>
      </c>
      <c r="L28" s="103"/>
      <c r="M28" s="103">
        <v>8117.3680000000004</v>
      </c>
      <c r="N28" s="103">
        <v>1868.9739999999999</v>
      </c>
      <c r="O28" s="119"/>
      <c r="P28" s="87"/>
      <c r="Q28" s="121"/>
      <c r="R28" s="103"/>
      <c r="X28" s="123"/>
      <c r="Y28" s="123"/>
      <c r="Z28" s="123"/>
      <c r="AA28" s="124"/>
      <c r="AB28" s="124"/>
      <c r="AC28" s="124"/>
      <c r="AD28" s="124"/>
      <c r="AE28" s="124"/>
      <c r="AF28" s="124"/>
      <c r="AG28" s="124"/>
      <c r="AH28" s="124"/>
      <c r="AI28" s="124"/>
      <c r="AJ28" s="124"/>
    </row>
    <row r="29" spans="1:36" s="24" customFormat="1" ht="9.9" customHeight="1">
      <c r="A29" s="32"/>
      <c r="B29" s="38">
        <v>2008</v>
      </c>
      <c r="C29" s="103">
        <f>SUM(E29:N29,C62:I62)</f>
        <v>15722.022989999999</v>
      </c>
      <c r="D29" s="103"/>
      <c r="E29" s="103">
        <v>60.326999999999998</v>
      </c>
      <c r="F29" s="103">
        <v>51.65419</v>
      </c>
      <c r="G29" s="103">
        <v>88.01639999999999</v>
      </c>
      <c r="H29" s="103">
        <v>322.69605000000001</v>
      </c>
      <c r="I29" s="103">
        <v>4.6459999999999999</v>
      </c>
      <c r="J29" s="103"/>
      <c r="K29" s="103">
        <v>1626.0218200000002</v>
      </c>
      <c r="L29" s="103"/>
      <c r="M29" s="103">
        <v>7942.2852300000004</v>
      </c>
      <c r="N29" s="103">
        <v>1937.3126499999998</v>
      </c>
      <c r="O29" s="119"/>
      <c r="P29" s="87"/>
      <c r="Q29" s="121"/>
      <c r="R29" s="103"/>
      <c r="X29" s="123"/>
      <c r="Y29" s="123"/>
      <c r="Z29" s="123"/>
      <c r="AA29" s="124"/>
      <c r="AB29" s="124"/>
      <c r="AC29" s="124"/>
      <c r="AD29" s="124"/>
      <c r="AE29" s="124"/>
      <c r="AF29" s="124"/>
      <c r="AG29" s="124"/>
      <c r="AH29" s="124"/>
      <c r="AI29" s="124"/>
      <c r="AJ29" s="124"/>
    </row>
    <row r="30" spans="1:36" s="24" customFormat="1" ht="9.9" customHeight="1">
      <c r="A30" s="32"/>
      <c r="B30" s="38">
        <v>2009</v>
      </c>
      <c r="C30" s="103">
        <f>SUM(E30:N30,C63:I63)</f>
        <v>15635.937650000002</v>
      </c>
      <c r="D30" s="103"/>
      <c r="E30" s="103">
        <v>65.064999999999998</v>
      </c>
      <c r="F30" s="103">
        <v>60.771929999999998</v>
      </c>
      <c r="G30" s="103">
        <v>81.709720000000004</v>
      </c>
      <c r="H30" s="103">
        <v>329.85343</v>
      </c>
      <c r="I30" s="103">
        <v>5.1642000000000001</v>
      </c>
      <c r="J30" s="103"/>
      <c r="K30" s="103">
        <v>1676.6815999999999</v>
      </c>
      <c r="L30" s="103"/>
      <c r="M30" s="103">
        <v>7726.1095999999998</v>
      </c>
      <c r="N30" s="103">
        <v>1955.2066400000001</v>
      </c>
      <c r="O30" s="119"/>
      <c r="P30" s="87"/>
      <c r="Q30" s="121"/>
      <c r="R30" s="103"/>
      <c r="X30" s="123"/>
      <c r="Y30" s="123"/>
      <c r="Z30" s="123"/>
      <c r="AA30" s="124"/>
      <c r="AB30" s="124"/>
      <c r="AC30" s="124"/>
      <c r="AD30" s="124"/>
      <c r="AE30" s="124"/>
      <c r="AF30" s="124"/>
      <c r="AG30" s="124"/>
      <c r="AH30" s="124"/>
      <c r="AI30" s="124"/>
      <c r="AJ30" s="124"/>
    </row>
    <row r="31" spans="1:36" s="24" customFormat="1" ht="6" customHeight="1">
      <c r="A31" s="32"/>
      <c r="C31" s="103"/>
      <c r="D31" s="103"/>
      <c r="E31" s="103"/>
      <c r="F31" s="103"/>
      <c r="G31" s="103"/>
      <c r="H31" s="103"/>
      <c r="I31" s="103"/>
      <c r="J31" s="103"/>
      <c r="K31" s="103"/>
      <c r="L31" s="103"/>
      <c r="M31" s="103"/>
      <c r="N31" s="103"/>
      <c r="O31" s="119"/>
      <c r="P31" s="87"/>
      <c r="Q31" s="121"/>
      <c r="R31" s="103"/>
      <c r="X31" s="123"/>
      <c r="Y31" s="123"/>
      <c r="Z31" s="123"/>
      <c r="AA31" s="124"/>
      <c r="AB31" s="124"/>
      <c r="AC31" s="124"/>
      <c r="AD31" s="124"/>
      <c r="AE31" s="124"/>
      <c r="AF31" s="124"/>
      <c r="AG31" s="124"/>
      <c r="AH31" s="124"/>
      <c r="AI31" s="124"/>
      <c r="AJ31" s="124"/>
    </row>
    <row r="32" spans="1:36" s="24" customFormat="1" ht="9.9" customHeight="1">
      <c r="A32" s="32"/>
      <c r="B32" s="38">
        <v>2010</v>
      </c>
      <c r="C32" s="103">
        <f>SUM(E32:N32,C65:I65)</f>
        <v>15853.055200000001</v>
      </c>
      <c r="D32" s="103"/>
      <c r="E32" s="103">
        <v>82.812619999999995</v>
      </c>
      <c r="F32" s="103">
        <v>50.203989999999997</v>
      </c>
      <c r="G32" s="103">
        <v>100.82127</v>
      </c>
      <c r="H32" s="103">
        <v>308.99839000000003</v>
      </c>
      <c r="I32" s="103">
        <v>5.0503999999999998</v>
      </c>
      <c r="J32" s="103"/>
      <c r="K32" s="103">
        <v>1887.17677</v>
      </c>
      <c r="L32" s="103"/>
      <c r="M32" s="103">
        <v>7860.7054900000003</v>
      </c>
      <c r="N32" s="103">
        <v>1888.73197</v>
      </c>
      <c r="O32" s="119"/>
      <c r="P32" s="87"/>
      <c r="Q32" s="121"/>
      <c r="R32" s="103"/>
      <c r="X32" s="123"/>
      <c r="Y32" s="123"/>
      <c r="Z32" s="123"/>
      <c r="AA32" s="124"/>
      <c r="AB32" s="124"/>
      <c r="AC32" s="124"/>
      <c r="AD32" s="124"/>
      <c r="AE32" s="124"/>
      <c r="AF32" s="124"/>
      <c r="AG32" s="124"/>
      <c r="AH32" s="124"/>
      <c r="AI32" s="124"/>
      <c r="AJ32" s="124"/>
    </row>
    <row r="33" spans="1:36" s="24" customFormat="1" ht="9.9" customHeight="1">
      <c r="A33" s="32"/>
      <c r="B33" s="38">
        <v>2011</v>
      </c>
      <c r="C33" s="103">
        <f>SUM(E33:N33,C66:I66)</f>
        <v>15711.326999999999</v>
      </c>
      <c r="D33" s="103"/>
      <c r="E33" s="103">
        <v>98.412999999999997</v>
      </c>
      <c r="F33" s="103">
        <v>36.811</v>
      </c>
      <c r="G33" s="103">
        <v>102.393</v>
      </c>
      <c r="H33" s="103">
        <v>334.065</v>
      </c>
      <c r="I33" s="103">
        <v>5.2110000000000003</v>
      </c>
      <c r="J33" s="103"/>
      <c r="K33" s="103">
        <v>1506.0340000000001</v>
      </c>
      <c r="L33" s="103"/>
      <c r="M33" s="103">
        <v>7750.3010000000004</v>
      </c>
      <c r="N33" s="103">
        <v>1972.059</v>
      </c>
      <c r="O33" s="119"/>
      <c r="P33" s="87"/>
      <c r="Q33" s="121"/>
      <c r="R33" s="103"/>
      <c r="X33" s="123"/>
      <c r="Y33" s="123"/>
      <c r="Z33" s="123"/>
      <c r="AA33" s="124"/>
      <c r="AB33" s="124"/>
      <c r="AC33" s="124"/>
      <c r="AD33" s="124"/>
      <c r="AE33" s="124"/>
      <c r="AF33" s="124"/>
      <c r="AG33" s="124"/>
      <c r="AH33" s="124"/>
      <c r="AI33" s="124"/>
      <c r="AJ33" s="124"/>
    </row>
    <row r="34" spans="1:36" s="24" customFormat="1" ht="9.9" customHeight="1">
      <c r="A34" s="32"/>
      <c r="B34" s="38">
        <v>2012</v>
      </c>
      <c r="C34" s="103">
        <f>SUM(E34:N34,C67:I67)</f>
        <v>15544.398860000003</v>
      </c>
      <c r="D34" s="103"/>
      <c r="E34" s="121">
        <v>65.268739999999994</v>
      </c>
      <c r="F34" s="121">
        <v>32.710259999999998</v>
      </c>
      <c r="G34" s="121">
        <v>178.63603000000001</v>
      </c>
      <c r="H34" s="103">
        <v>335.76760999999999</v>
      </c>
      <c r="I34" s="103">
        <v>7.2563000000000004</v>
      </c>
      <c r="J34" s="103"/>
      <c r="K34" s="103">
        <v>1700.5135</v>
      </c>
      <c r="L34" s="103"/>
      <c r="M34" s="103">
        <v>7372.2181900000005</v>
      </c>
      <c r="N34" s="103">
        <v>1937.0086899999999</v>
      </c>
      <c r="O34" s="119"/>
      <c r="P34" s="87"/>
      <c r="Q34" s="121"/>
      <c r="R34" s="103"/>
      <c r="X34" s="123"/>
      <c r="Y34" s="123"/>
      <c r="Z34" s="123"/>
      <c r="AA34" s="124"/>
      <c r="AB34" s="124"/>
      <c r="AC34" s="124"/>
      <c r="AD34" s="124"/>
      <c r="AE34" s="124"/>
      <c r="AF34" s="124"/>
      <c r="AG34" s="124"/>
      <c r="AH34" s="124"/>
      <c r="AI34" s="124"/>
      <c r="AJ34" s="124"/>
    </row>
    <row r="35" spans="1:36" s="47" customFormat="1" ht="9" customHeight="1">
      <c r="A35" s="125"/>
      <c r="B35" s="89"/>
      <c r="C35" s="126"/>
      <c r="D35" s="126"/>
      <c r="E35" s="120"/>
      <c r="F35" s="120"/>
      <c r="G35" s="120"/>
      <c r="H35" s="120"/>
      <c r="I35" s="120"/>
      <c r="J35" s="120"/>
      <c r="K35" s="120"/>
      <c r="L35" s="120"/>
      <c r="M35" s="120"/>
      <c r="O35" s="119"/>
      <c r="P35" s="127"/>
    </row>
    <row r="36" spans="1:36" s="24" customFormat="1" ht="9" customHeight="1">
      <c r="A36" s="125"/>
      <c r="B36" s="89"/>
      <c r="C36" s="126"/>
      <c r="D36" s="126"/>
      <c r="E36" s="120"/>
      <c r="F36" s="120"/>
      <c r="G36" s="120"/>
      <c r="H36" s="120"/>
      <c r="I36" s="120"/>
      <c r="J36" s="120"/>
      <c r="K36" s="120"/>
      <c r="L36" s="120"/>
      <c r="M36" s="120"/>
      <c r="N36" s="35" t="s">
        <v>87</v>
      </c>
      <c r="O36" s="119"/>
      <c r="P36" s="87"/>
    </row>
    <row r="37" spans="1:36" s="24" customFormat="1" ht="9" customHeight="1">
      <c r="A37" s="128"/>
      <c r="B37" s="51"/>
      <c r="C37" s="126"/>
      <c r="D37" s="126"/>
      <c r="E37" s="120"/>
      <c r="F37" s="120"/>
      <c r="G37" s="120"/>
      <c r="H37" s="120"/>
      <c r="I37" s="120"/>
      <c r="J37" s="120"/>
      <c r="K37" s="120"/>
      <c r="L37" s="120"/>
      <c r="M37" s="120"/>
      <c r="N37" s="35" t="s">
        <v>99</v>
      </c>
      <c r="O37" s="119"/>
      <c r="P37" s="87"/>
    </row>
    <row r="38" spans="1:36" s="24" customFormat="1" ht="3" customHeight="1">
      <c r="A38" s="32"/>
      <c r="B38" s="42"/>
      <c r="C38" s="129"/>
      <c r="D38" s="129"/>
      <c r="E38" s="118"/>
      <c r="F38" s="118"/>
      <c r="G38" s="118"/>
      <c r="H38" s="118"/>
      <c r="I38" s="118"/>
      <c r="J38" s="118"/>
      <c r="K38" s="118"/>
      <c r="L38" s="118"/>
      <c r="M38" s="118"/>
      <c r="N38" s="118"/>
      <c r="O38" s="119"/>
      <c r="P38" s="87"/>
    </row>
    <row r="39" spans="1:36" s="24" customFormat="1" ht="3" customHeight="1">
      <c r="A39" s="32"/>
      <c r="B39" s="38"/>
      <c r="C39" s="120"/>
      <c r="D39" s="120"/>
      <c r="E39" s="120"/>
      <c r="F39" s="120"/>
      <c r="G39" s="120"/>
      <c r="H39" s="98"/>
      <c r="I39" s="120"/>
      <c r="J39" s="120"/>
      <c r="K39" s="120"/>
      <c r="L39" s="120"/>
      <c r="M39" s="120"/>
      <c r="N39" s="120"/>
      <c r="O39" s="119"/>
      <c r="P39" s="87"/>
    </row>
    <row r="40" spans="1:36" s="24" customFormat="1" ht="8.25" customHeight="1">
      <c r="A40" s="32"/>
      <c r="B40" s="354" t="s">
        <v>6</v>
      </c>
      <c r="C40" s="114" t="s">
        <v>81</v>
      </c>
      <c r="D40" s="114"/>
      <c r="E40" s="114"/>
      <c r="F40" s="114"/>
      <c r="G40" s="114"/>
      <c r="H40" s="114"/>
      <c r="I40" s="114"/>
      <c r="J40" s="130"/>
      <c r="K40" s="360" t="s">
        <v>82</v>
      </c>
      <c r="L40" s="360"/>
      <c r="M40" s="360"/>
      <c r="N40" s="360"/>
      <c r="O40" s="119"/>
      <c r="P40" s="87"/>
    </row>
    <row r="41" spans="1:36" s="24" customFormat="1" ht="2.1" customHeight="1">
      <c r="A41" s="32"/>
      <c r="B41" s="359"/>
      <c r="C41" s="131"/>
      <c r="D41" s="131"/>
      <c r="E41" s="131"/>
      <c r="F41" s="131"/>
      <c r="G41" s="131"/>
      <c r="H41" s="131"/>
      <c r="I41" s="131"/>
      <c r="J41" s="130"/>
      <c r="K41" s="130"/>
      <c r="L41" s="130"/>
      <c r="M41" s="130"/>
      <c r="N41" s="130"/>
      <c r="O41" s="119"/>
      <c r="P41" s="87"/>
    </row>
    <row r="42" spans="1:36" s="24" customFormat="1" ht="8.6999999999999993" customHeight="1">
      <c r="A42" s="32"/>
      <c r="B42" s="359"/>
      <c r="C42" s="358" t="s">
        <v>100</v>
      </c>
      <c r="D42" s="343"/>
      <c r="E42" s="358" t="s">
        <v>101</v>
      </c>
      <c r="F42" s="358" t="s">
        <v>102</v>
      </c>
      <c r="G42" s="358" t="s">
        <v>103</v>
      </c>
      <c r="H42" s="358" t="s">
        <v>104</v>
      </c>
      <c r="I42" s="358" t="s">
        <v>105</v>
      </c>
      <c r="J42" s="343"/>
      <c r="K42" s="358" t="s">
        <v>3</v>
      </c>
      <c r="L42" s="343"/>
      <c r="M42" s="361" t="s">
        <v>106</v>
      </c>
      <c r="N42" s="362" t="s">
        <v>107</v>
      </c>
      <c r="O42" s="119"/>
      <c r="P42" s="87"/>
    </row>
    <row r="43" spans="1:36" s="24" customFormat="1" ht="8.6999999999999993" customHeight="1">
      <c r="A43" s="32"/>
      <c r="B43" s="359"/>
      <c r="C43" s="358"/>
      <c r="D43" s="343"/>
      <c r="E43" s="358"/>
      <c r="F43" s="358"/>
      <c r="G43" s="358"/>
      <c r="H43" s="358"/>
      <c r="I43" s="358"/>
      <c r="J43" s="343"/>
      <c r="K43" s="358"/>
      <c r="L43" s="343"/>
      <c r="M43" s="358"/>
      <c r="N43" s="362"/>
      <c r="O43" s="119"/>
      <c r="P43" s="87"/>
    </row>
    <row r="44" spans="1:36" s="24" customFormat="1" ht="8.6999999999999993" customHeight="1">
      <c r="A44" s="32"/>
      <c r="B44" s="359"/>
      <c r="C44" s="343"/>
      <c r="D44" s="343"/>
      <c r="E44" s="343"/>
      <c r="F44" s="343"/>
      <c r="G44" s="358"/>
      <c r="H44" s="343"/>
      <c r="I44" s="343"/>
      <c r="J44" s="343"/>
      <c r="K44" s="343"/>
      <c r="L44" s="343"/>
      <c r="M44" s="343"/>
      <c r="N44" s="343"/>
      <c r="O44" s="119"/>
      <c r="P44" s="87"/>
    </row>
    <row r="45" spans="1:36" s="24" customFormat="1" ht="3" customHeight="1">
      <c r="A45" s="32"/>
      <c r="B45" s="132"/>
      <c r="C45" s="133"/>
      <c r="D45" s="133"/>
      <c r="E45" s="133"/>
      <c r="F45" s="133"/>
      <c r="G45" s="133"/>
      <c r="H45" s="133"/>
      <c r="I45" s="133"/>
      <c r="J45" s="133"/>
      <c r="K45" s="133"/>
      <c r="L45" s="133"/>
      <c r="M45" s="133"/>
      <c r="N45" s="133"/>
      <c r="O45" s="119"/>
      <c r="P45" s="87"/>
    </row>
    <row r="46" spans="1:36" s="24" customFormat="1" ht="3" customHeight="1">
      <c r="A46" s="32"/>
      <c r="B46" s="134"/>
      <c r="C46" s="135"/>
      <c r="D46" s="135"/>
      <c r="E46" s="135"/>
      <c r="F46" s="135"/>
      <c r="G46" s="135"/>
      <c r="H46" s="135"/>
      <c r="I46" s="135"/>
      <c r="J46" s="135"/>
      <c r="K46" s="135"/>
      <c r="L46" s="135"/>
      <c r="M46" s="135"/>
      <c r="N46" s="135"/>
      <c r="O46" s="119"/>
      <c r="P46" s="87"/>
    </row>
    <row r="47" spans="1:36" s="24" customFormat="1" ht="9" customHeight="1">
      <c r="A47" s="32"/>
      <c r="B47" s="38">
        <v>1995</v>
      </c>
      <c r="C47" s="120">
        <v>150.80099999999999</v>
      </c>
      <c r="D47" s="120"/>
      <c r="E47" s="120">
        <v>968.57500000000005</v>
      </c>
      <c r="F47" s="120">
        <v>125.542</v>
      </c>
      <c r="G47" s="120">
        <v>79.019000000000005</v>
      </c>
      <c r="H47" s="120">
        <v>65.254000000000005</v>
      </c>
      <c r="I47" s="120">
        <v>1612.9069999999999</v>
      </c>
      <c r="J47" s="120"/>
      <c r="K47" s="44">
        <f>SUM(M47:N47,C81:N81)</f>
        <v>4376.8949999999995</v>
      </c>
      <c r="L47" s="126"/>
      <c r="M47" s="120">
        <v>92.584000000000003</v>
      </c>
      <c r="N47" s="120">
        <v>764.89099999999996</v>
      </c>
      <c r="O47" s="119"/>
      <c r="P47" s="87"/>
      <c r="Q47" s="121"/>
      <c r="R47" s="122"/>
      <c r="S47" s="122"/>
      <c r="T47" s="122"/>
      <c r="U47" s="136"/>
      <c r="V47" s="136"/>
      <c r="W47" s="121"/>
      <c r="X47" s="121"/>
      <c r="Y47" s="121"/>
      <c r="Z47" s="121"/>
      <c r="AA47" s="121"/>
      <c r="AB47" s="121"/>
      <c r="AC47" s="121"/>
    </row>
    <row r="48" spans="1:36" s="24" customFormat="1" ht="9" customHeight="1">
      <c r="A48" s="32"/>
      <c r="B48" s="38">
        <v>1996</v>
      </c>
      <c r="C48" s="120">
        <v>55.505000000000003</v>
      </c>
      <c r="D48" s="120"/>
      <c r="E48" s="120">
        <v>853.096</v>
      </c>
      <c r="F48" s="120">
        <v>116.68603999999999</v>
      </c>
      <c r="G48" s="120">
        <v>72.711250000000007</v>
      </c>
      <c r="H48" s="120">
        <v>63.557749999999999</v>
      </c>
      <c r="I48" s="120">
        <v>1806.9468000000015</v>
      </c>
      <c r="J48" s="120"/>
      <c r="K48" s="44">
        <f>SUM(M48:N48,C82:N82)</f>
        <v>4497.9261999999999</v>
      </c>
      <c r="L48" s="126"/>
      <c r="M48" s="120">
        <v>91.814800000000005</v>
      </c>
      <c r="N48" s="120">
        <v>767.50900000000001</v>
      </c>
      <c r="O48" s="119"/>
      <c r="P48" s="87"/>
      <c r="Q48" s="121"/>
      <c r="R48" s="122"/>
      <c r="S48" s="123"/>
      <c r="T48" s="122"/>
      <c r="U48" s="136"/>
      <c r="V48" s="136"/>
      <c r="W48" s="121"/>
      <c r="X48" s="121"/>
      <c r="Y48" s="121"/>
      <c r="Z48" s="121"/>
      <c r="AA48" s="121"/>
      <c r="AB48" s="121"/>
      <c r="AC48" s="121"/>
    </row>
    <row r="49" spans="1:29" s="24" customFormat="1" ht="9" customHeight="1">
      <c r="A49" s="32"/>
      <c r="B49" s="38">
        <v>1997</v>
      </c>
      <c r="C49" s="120">
        <v>165.18299999999999</v>
      </c>
      <c r="D49" s="120"/>
      <c r="E49" s="120">
        <v>836.1243199999999</v>
      </c>
      <c r="F49" s="120">
        <v>153.505</v>
      </c>
      <c r="G49" s="120">
        <v>76.718000000000004</v>
      </c>
      <c r="H49" s="120">
        <v>65.5</v>
      </c>
      <c r="I49" s="120">
        <v>1681.81</v>
      </c>
      <c r="J49" s="120"/>
      <c r="K49" s="44">
        <f>SUM(M49:N49,C83:N83)</f>
        <v>4853.01</v>
      </c>
      <c r="L49" s="126"/>
      <c r="M49" s="120">
        <v>93.435000000000002</v>
      </c>
      <c r="N49" s="120">
        <v>760.97199999999998</v>
      </c>
      <c r="O49" s="119"/>
      <c r="P49" s="87" t="s">
        <v>8</v>
      </c>
      <c r="Q49" s="121"/>
      <c r="R49" s="122"/>
      <c r="S49" s="123"/>
      <c r="T49" s="122"/>
      <c r="U49" s="136"/>
      <c r="V49" s="136"/>
      <c r="W49" s="121"/>
      <c r="X49" s="121"/>
      <c r="Y49" s="121"/>
      <c r="Z49" s="121"/>
      <c r="AA49" s="121"/>
      <c r="AB49" s="121"/>
      <c r="AC49" s="121"/>
    </row>
    <row r="50" spans="1:29" s="24" customFormat="1" ht="9" customHeight="1">
      <c r="A50" s="32"/>
      <c r="B50" s="38">
        <v>1998</v>
      </c>
      <c r="C50" s="120">
        <v>100.4068</v>
      </c>
      <c r="D50" s="120"/>
      <c r="E50" s="120">
        <v>790.85799999999995</v>
      </c>
      <c r="F50" s="120">
        <v>162.77520000000001</v>
      </c>
      <c r="G50" s="120">
        <v>82.9285</v>
      </c>
      <c r="H50" s="120">
        <v>66.257000000000005</v>
      </c>
      <c r="I50" s="120">
        <v>2131.4356399999979</v>
      </c>
      <c r="J50" s="120"/>
      <c r="K50" s="44">
        <f>SUM(M50:N50,C84:N84)</f>
        <v>4752.0180799999998</v>
      </c>
      <c r="L50" s="126"/>
      <c r="M50" s="120">
        <v>93.016000000000005</v>
      </c>
      <c r="N50" s="120">
        <v>774.75430000000006</v>
      </c>
      <c r="O50" s="119"/>
      <c r="P50" s="87" t="s">
        <v>8</v>
      </c>
      <c r="Q50" s="121"/>
      <c r="R50" s="122"/>
      <c r="S50" s="123"/>
      <c r="T50" s="122"/>
      <c r="U50" s="136"/>
      <c r="V50" s="136"/>
      <c r="W50" s="121"/>
      <c r="X50" s="121"/>
      <c r="Y50" s="121"/>
      <c r="Z50" s="121"/>
      <c r="AA50" s="121"/>
      <c r="AB50" s="121"/>
      <c r="AC50" s="121"/>
    </row>
    <row r="51" spans="1:29" s="24" customFormat="1" ht="9" customHeight="1">
      <c r="A51" s="32"/>
      <c r="B51" s="38">
        <v>1999</v>
      </c>
      <c r="C51" s="120">
        <v>88.402000000000001</v>
      </c>
      <c r="D51" s="120"/>
      <c r="E51" s="120">
        <v>704.20776999999998</v>
      </c>
      <c r="F51" s="120">
        <v>169.29712000000001</v>
      </c>
      <c r="G51" s="120">
        <v>84.436119999999988</v>
      </c>
      <c r="H51" s="120">
        <v>67.575289999999995</v>
      </c>
      <c r="I51" s="120">
        <v>2023.4688000000042</v>
      </c>
      <c r="J51" s="126"/>
      <c r="K51" s="44">
        <f>SUM(M51:N51,C85:N85)</f>
        <v>5152.6929999999993</v>
      </c>
      <c r="L51" s="126"/>
      <c r="M51" s="120">
        <v>93.466380000000001</v>
      </c>
      <c r="N51" s="120">
        <v>769.19119999999998</v>
      </c>
      <c r="O51" s="119"/>
      <c r="P51" s="87" t="s">
        <v>8</v>
      </c>
      <c r="Q51" s="121"/>
      <c r="R51" s="122"/>
      <c r="S51" s="123"/>
      <c r="T51" s="122"/>
      <c r="U51" s="136"/>
      <c r="V51" s="136"/>
      <c r="W51" s="121"/>
      <c r="X51" s="121"/>
      <c r="Y51" s="121"/>
      <c r="Z51" s="121"/>
      <c r="AA51" s="121"/>
      <c r="AB51" s="121"/>
      <c r="AC51" s="121"/>
    </row>
    <row r="52" spans="1:29" s="24" customFormat="1" ht="6.9" customHeight="1">
      <c r="A52" s="32"/>
      <c r="B52" s="38"/>
      <c r="C52" s="120"/>
      <c r="D52" s="120"/>
      <c r="E52" s="120"/>
      <c r="F52" s="120"/>
      <c r="G52" s="120"/>
      <c r="H52" s="120"/>
      <c r="I52" s="120"/>
      <c r="J52" s="120"/>
      <c r="K52" s="103"/>
      <c r="L52" s="120"/>
      <c r="M52" s="120"/>
      <c r="N52" s="120"/>
      <c r="O52" s="119"/>
      <c r="P52" s="87"/>
      <c r="Q52" s="121"/>
      <c r="R52" s="122"/>
      <c r="S52" s="123"/>
      <c r="T52" s="122"/>
      <c r="U52" s="136"/>
      <c r="V52" s="136"/>
      <c r="W52" s="121"/>
      <c r="X52" s="121"/>
      <c r="Y52" s="121"/>
      <c r="Z52" s="121"/>
      <c r="AA52" s="121"/>
      <c r="AB52" s="121"/>
      <c r="AC52" s="121"/>
    </row>
    <row r="53" spans="1:29" s="24" customFormat="1" ht="9" customHeight="1">
      <c r="A53" s="32"/>
      <c r="B53" s="38">
        <v>2000</v>
      </c>
      <c r="C53" s="120">
        <v>77.430300000000003</v>
      </c>
      <c r="D53" s="120"/>
      <c r="E53" s="120">
        <v>730.51642000000004</v>
      </c>
      <c r="F53" s="120">
        <v>151.69042000000002</v>
      </c>
      <c r="G53" s="120">
        <v>75.898520000000005</v>
      </c>
      <c r="H53" s="120">
        <v>69.877289999999988</v>
      </c>
      <c r="I53" s="120">
        <v>2095.9779999999992</v>
      </c>
      <c r="J53" s="126"/>
      <c r="K53" s="44">
        <f>SUM(M53:N53,C87:N87)</f>
        <v>5225.7957200000001</v>
      </c>
      <c r="L53" s="126"/>
      <c r="M53" s="120">
        <v>94.904499999999999</v>
      </c>
      <c r="N53" s="120">
        <v>773.4506899999999</v>
      </c>
      <c r="O53" s="119"/>
      <c r="P53" s="87" t="s">
        <v>8</v>
      </c>
      <c r="Q53" s="121"/>
      <c r="R53" s="122"/>
      <c r="S53" s="123"/>
      <c r="T53" s="122"/>
      <c r="U53" s="136"/>
      <c r="V53" s="136"/>
      <c r="W53" s="121"/>
      <c r="X53" s="121"/>
      <c r="Y53" s="121"/>
      <c r="Z53" s="121"/>
      <c r="AA53" s="121"/>
      <c r="AB53" s="121"/>
      <c r="AC53" s="121"/>
    </row>
    <row r="54" spans="1:29" s="24" customFormat="1" ht="9" customHeight="1">
      <c r="A54" s="32"/>
      <c r="B54" s="38">
        <v>2001</v>
      </c>
      <c r="C54" s="120">
        <v>75.135000000000005</v>
      </c>
      <c r="D54" s="120"/>
      <c r="E54" s="120">
        <v>695.88094999999998</v>
      </c>
      <c r="F54" s="120">
        <v>155.65517000000003</v>
      </c>
      <c r="G54" s="120">
        <v>76.68780000000001</v>
      </c>
      <c r="H54" s="120">
        <v>68.865929999999992</v>
      </c>
      <c r="I54" s="120">
        <v>2120.519479999999</v>
      </c>
      <c r="J54" s="126"/>
      <c r="K54" s="44">
        <f>SUM(M54:N54,C88:N88)</f>
        <v>5251.8934600000002</v>
      </c>
      <c r="L54" s="126"/>
      <c r="M54" s="120">
        <v>94.477130000000002</v>
      </c>
      <c r="N54" s="120">
        <v>777.16242</v>
      </c>
      <c r="O54" s="119"/>
      <c r="P54" s="87"/>
      <c r="Q54" s="121"/>
      <c r="R54" s="122"/>
      <c r="S54" s="123"/>
      <c r="T54" s="122"/>
      <c r="U54" s="136"/>
      <c r="V54" s="136"/>
      <c r="W54" s="121"/>
      <c r="X54" s="121"/>
      <c r="Y54" s="121"/>
      <c r="Z54" s="121"/>
      <c r="AA54" s="121"/>
      <c r="AB54" s="121"/>
      <c r="AC54" s="121"/>
    </row>
    <row r="55" spans="1:29" s="24" customFormat="1" ht="9" customHeight="1">
      <c r="A55" s="32"/>
      <c r="B55" s="38">
        <v>2002</v>
      </c>
      <c r="C55" s="120">
        <v>60.189329999999998</v>
      </c>
      <c r="D55" s="120"/>
      <c r="E55" s="120">
        <v>657.94826</v>
      </c>
      <c r="F55" s="120">
        <v>151.18375</v>
      </c>
      <c r="G55" s="120">
        <v>69.814039999999991</v>
      </c>
      <c r="H55" s="120">
        <v>63.762349999999998</v>
      </c>
      <c r="I55" s="120">
        <v>2096.1505200000011</v>
      </c>
      <c r="J55" s="126"/>
      <c r="K55" s="44">
        <f>SUM(M55:N55,C89:N89)</f>
        <v>5499.3298299999997</v>
      </c>
      <c r="L55" s="126"/>
      <c r="M55" s="120">
        <v>97.620649999999998</v>
      </c>
      <c r="N55" s="120">
        <v>779.05767000000003</v>
      </c>
      <c r="O55" s="119"/>
      <c r="P55" s="87"/>
      <c r="Q55" s="121"/>
      <c r="R55" s="122"/>
      <c r="S55" s="123"/>
      <c r="T55" s="122"/>
      <c r="U55" s="136"/>
      <c r="V55" s="136"/>
      <c r="W55" s="121"/>
      <c r="X55" s="121"/>
      <c r="Y55" s="121"/>
      <c r="Z55" s="121"/>
      <c r="AA55" s="121"/>
      <c r="AB55" s="121"/>
      <c r="AC55" s="121"/>
    </row>
    <row r="56" spans="1:29" s="24" customFormat="1" ht="9" customHeight="1">
      <c r="A56" s="32"/>
      <c r="B56" s="38">
        <v>2003</v>
      </c>
      <c r="C56" s="120">
        <v>71.263000000000005</v>
      </c>
      <c r="D56" s="120"/>
      <c r="E56" s="120">
        <v>623.25992000000008</v>
      </c>
      <c r="F56" s="120">
        <v>151.7884</v>
      </c>
      <c r="G56" s="120">
        <v>70.39036999999999</v>
      </c>
      <c r="H56" s="120">
        <v>66.952500000000001</v>
      </c>
      <c r="I56" s="120">
        <v>2249.8594000000012</v>
      </c>
      <c r="J56" s="126"/>
      <c r="K56" s="44">
        <f>SUM(M56:N56,C90:N90)</f>
        <v>5593.6097800000007</v>
      </c>
      <c r="L56" s="126"/>
      <c r="M56" s="120">
        <v>97.786799999999999</v>
      </c>
      <c r="N56" s="120">
        <v>789.07312999999999</v>
      </c>
      <c r="O56" s="119"/>
      <c r="P56" s="87"/>
      <c r="Q56" s="121"/>
      <c r="R56" s="122"/>
      <c r="S56" s="123"/>
      <c r="T56" s="122"/>
      <c r="U56" s="136"/>
      <c r="V56" s="136"/>
      <c r="W56" s="121"/>
      <c r="X56" s="121"/>
      <c r="Y56" s="121"/>
      <c r="Z56" s="121"/>
      <c r="AA56" s="121"/>
      <c r="AB56" s="121"/>
      <c r="AC56" s="121"/>
    </row>
    <row r="57" spans="1:29" s="24" customFormat="1" ht="9" customHeight="1">
      <c r="A57" s="32"/>
      <c r="B57" s="38">
        <v>2004</v>
      </c>
      <c r="C57" s="120">
        <v>96.420500000000004</v>
      </c>
      <c r="D57" s="120"/>
      <c r="E57" s="120">
        <v>535.12112999999999</v>
      </c>
      <c r="F57" s="120">
        <v>146.96021999999999</v>
      </c>
      <c r="G57" s="120">
        <v>75.605260000000001</v>
      </c>
      <c r="H57" s="120">
        <v>67.847949999999997</v>
      </c>
      <c r="I57" s="120">
        <v>2284.7940000000017</v>
      </c>
      <c r="J57" s="126"/>
      <c r="K57" s="44">
        <f>SUM(M57:N57,C91:N91)</f>
        <v>5799.7116799999994</v>
      </c>
      <c r="L57" s="126"/>
      <c r="M57" s="120">
        <v>101.88182</v>
      </c>
      <c r="N57" s="120">
        <v>791.27634999999998</v>
      </c>
      <c r="O57" s="119"/>
      <c r="P57" s="87"/>
      <c r="Q57" s="121"/>
      <c r="R57" s="122"/>
      <c r="S57" s="123"/>
      <c r="T57" s="122"/>
      <c r="U57" s="136"/>
      <c r="V57" s="136"/>
      <c r="W57" s="121"/>
      <c r="X57" s="121"/>
      <c r="Y57" s="121"/>
      <c r="Z57" s="121"/>
      <c r="AA57" s="121"/>
      <c r="AB57" s="121"/>
      <c r="AC57" s="121"/>
    </row>
    <row r="58" spans="1:29" s="24" customFormat="1" ht="6.9" customHeight="1">
      <c r="A58" s="32"/>
      <c r="B58" s="38"/>
      <c r="C58" s="120"/>
      <c r="D58" s="120"/>
      <c r="E58" s="120"/>
      <c r="F58" s="120"/>
      <c r="G58" s="120"/>
      <c r="H58" s="120"/>
      <c r="I58" s="120"/>
      <c r="J58" s="126"/>
      <c r="K58" s="44"/>
      <c r="L58" s="126"/>
      <c r="M58" s="120"/>
      <c r="N58" s="120"/>
      <c r="O58" s="119"/>
      <c r="P58" s="87"/>
      <c r="R58" s="122"/>
      <c r="S58" s="123"/>
      <c r="T58" s="122"/>
      <c r="U58" s="136"/>
      <c r="V58" s="136"/>
      <c r="W58" s="121"/>
      <c r="X58" s="121"/>
      <c r="Y58" s="121"/>
      <c r="Z58" s="121"/>
      <c r="AA58" s="121"/>
      <c r="AB58" s="121"/>
      <c r="AC58" s="121"/>
    </row>
    <row r="59" spans="1:29" s="24" customFormat="1" ht="9" customHeight="1">
      <c r="A59" s="32"/>
      <c r="B59" s="38">
        <v>2005</v>
      </c>
      <c r="C59" s="120">
        <v>106.16200000000001</v>
      </c>
      <c r="D59" s="120"/>
      <c r="E59" s="120">
        <v>654.19399999999996</v>
      </c>
      <c r="F59" s="120">
        <v>162.83699999999999</v>
      </c>
      <c r="G59" s="120">
        <v>74.355000000000004</v>
      </c>
      <c r="H59" s="120">
        <v>66.016000000000005</v>
      </c>
      <c r="I59" s="120">
        <v>2483.7635699999992</v>
      </c>
      <c r="J59" s="126"/>
      <c r="K59" s="44">
        <f>SUM(M59:N59,C93:N93)</f>
        <v>5883.9268299999994</v>
      </c>
      <c r="L59" s="126"/>
      <c r="M59" s="120">
        <v>112.251</v>
      </c>
      <c r="N59" s="120">
        <v>798.875</v>
      </c>
      <c r="O59" s="119"/>
      <c r="P59" s="87"/>
      <c r="Q59" s="121"/>
      <c r="R59" s="121"/>
      <c r="S59" s="121"/>
      <c r="T59" s="121"/>
      <c r="U59" s="121"/>
      <c r="V59" s="136"/>
      <c r="W59" s="121"/>
      <c r="X59" s="121"/>
      <c r="Y59" s="121"/>
      <c r="Z59" s="121"/>
      <c r="AA59" s="121"/>
      <c r="AB59" s="121"/>
      <c r="AC59" s="121"/>
    </row>
    <row r="60" spans="1:29" s="24" customFormat="1" ht="9" customHeight="1">
      <c r="A60" s="32"/>
      <c r="B60" s="38">
        <v>2006</v>
      </c>
      <c r="C60" s="120">
        <v>78.072699999999998</v>
      </c>
      <c r="D60" s="120"/>
      <c r="E60" s="120">
        <v>666.85367000000008</v>
      </c>
      <c r="F60" s="120">
        <v>158.74316000000002</v>
      </c>
      <c r="G60" s="120">
        <v>66.509389999999996</v>
      </c>
      <c r="H60" s="120">
        <v>61.899550000000005</v>
      </c>
      <c r="I60" s="120">
        <v>2497.1007599999994</v>
      </c>
      <c r="J60" s="126"/>
      <c r="K60" s="44">
        <f>SUM(M60:N60,C94:N94)</f>
        <v>5949.8812399999997</v>
      </c>
      <c r="L60" s="126"/>
      <c r="M60" s="120">
        <v>114.84178999999999</v>
      </c>
      <c r="N60" s="120">
        <v>797.87497999999994</v>
      </c>
      <c r="O60" s="119"/>
      <c r="P60" s="87"/>
      <c r="Q60" s="121"/>
      <c r="R60" s="121"/>
      <c r="S60" s="121"/>
      <c r="T60" s="121"/>
      <c r="U60" s="121"/>
      <c r="V60" s="136"/>
      <c r="W60" s="121"/>
      <c r="X60" s="121"/>
      <c r="Y60" s="121"/>
      <c r="Z60" s="121"/>
      <c r="AA60" s="121"/>
      <c r="AB60" s="121"/>
      <c r="AC60" s="121"/>
    </row>
    <row r="61" spans="1:29" s="24" customFormat="1" ht="9" customHeight="1">
      <c r="A61" s="32"/>
      <c r="B61" s="38">
        <v>2007</v>
      </c>
      <c r="C61" s="120">
        <v>73.356999999999999</v>
      </c>
      <c r="D61" s="120"/>
      <c r="E61" s="120">
        <v>705.67899999999997</v>
      </c>
      <c r="F61" s="120">
        <v>148.94399999999999</v>
      </c>
      <c r="G61" s="120">
        <v>66.635000000000005</v>
      </c>
      <c r="H61" s="120">
        <v>65.617000000000004</v>
      </c>
      <c r="I61" s="120">
        <v>2390.3690000000001</v>
      </c>
      <c r="J61" s="126"/>
      <c r="K61" s="44">
        <f>SUM(M61:N61,C95:N95)</f>
        <v>6069.5473600000005</v>
      </c>
      <c r="L61" s="126"/>
      <c r="M61" s="120">
        <v>117.312</v>
      </c>
      <c r="N61" s="120">
        <v>800.91</v>
      </c>
      <c r="O61" s="119"/>
      <c r="P61" s="87"/>
      <c r="Q61" s="121"/>
      <c r="R61" s="121"/>
      <c r="S61" s="121"/>
      <c r="T61" s="121"/>
      <c r="U61" s="121"/>
      <c r="V61" s="136"/>
      <c r="W61" s="121"/>
      <c r="X61" s="121"/>
      <c r="Y61" s="121"/>
      <c r="Z61" s="121"/>
      <c r="AA61" s="121"/>
      <c r="AB61" s="121"/>
      <c r="AC61" s="121"/>
    </row>
    <row r="62" spans="1:29" s="24" customFormat="1" ht="9" customHeight="1">
      <c r="A62" s="32"/>
      <c r="B62" s="38">
        <v>2008</v>
      </c>
      <c r="C62" s="120">
        <v>88.093000000000004</v>
      </c>
      <c r="D62" s="120"/>
      <c r="E62" s="120">
        <v>845.08473000000004</v>
      </c>
      <c r="F62" s="120">
        <v>146.26373999999998</v>
      </c>
      <c r="G62" s="120">
        <v>57.248080000000002</v>
      </c>
      <c r="H62" s="120">
        <v>61.069499999999998</v>
      </c>
      <c r="I62" s="120">
        <v>2491.3045999999977</v>
      </c>
      <c r="J62" s="126"/>
      <c r="K62" s="44">
        <f>SUM(M62:N62,C96:N96)</f>
        <v>6180.3597100000006</v>
      </c>
      <c r="L62" s="126"/>
      <c r="M62" s="127">
        <v>122.34894</v>
      </c>
      <c r="N62" s="120">
        <v>796.82336999999995</v>
      </c>
      <c r="O62" s="119"/>
      <c r="P62" s="87"/>
      <c r="Q62" s="121"/>
      <c r="R62" s="121"/>
      <c r="S62" s="121"/>
      <c r="T62" s="121"/>
      <c r="U62" s="121"/>
      <c r="V62" s="136"/>
      <c r="W62" s="121"/>
      <c r="X62" s="121"/>
      <c r="Y62" s="121"/>
      <c r="Z62" s="121"/>
      <c r="AA62" s="121"/>
      <c r="AB62" s="121"/>
      <c r="AC62" s="121"/>
    </row>
    <row r="63" spans="1:29" s="24" customFormat="1" ht="9" customHeight="1">
      <c r="A63" s="32"/>
      <c r="B63" s="38">
        <v>2009</v>
      </c>
      <c r="C63" s="120">
        <v>92.600380000000001</v>
      </c>
      <c r="D63" s="120"/>
      <c r="E63" s="120">
        <v>866.02251000000001</v>
      </c>
      <c r="F63" s="120">
        <v>144.10963000000001</v>
      </c>
      <c r="G63" s="120">
        <v>53.572620000000001</v>
      </c>
      <c r="H63" s="120">
        <v>54.141359999999999</v>
      </c>
      <c r="I63" s="120">
        <v>2524.9290299999998</v>
      </c>
      <c r="J63" s="126"/>
      <c r="K63" s="44">
        <f>SUM(M63:N63,C97:N97)</f>
        <v>6196.8249900000001</v>
      </c>
      <c r="L63" s="126"/>
      <c r="M63" s="87">
        <v>129.35431</v>
      </c>
      <c r="N63" s="120">
        <v>791.91681000000005</v>
      </c>
      <c r="O63" s="119"/>
      <c r="P63" s="87"/>
      <c r="Q63" s="121"/>
      <c r="R63" s="121"/>
      <c r="S63" s="121"/>
      <c r="T63" s="121"/>
      <c r="U63" s="121"/>
      <c r="V63" s="136"/>
      <c r="W63" s="121"/>
      <c r="X63" s="121"/>
      <c r="Y63" s="121"/>
      <c r="Z63" s="121"/>
      <c r="AA63" s="121"/>
      <c r="AB63" s="121"/>
      <c r="AC63" s="121"/>
    </row>
    <row r="64" spans="1:29" s="24" customFormat="1" ht="6.9" customHeight="1">
      <c r="A64" s="32"/>
      <c r="C64" s="120"/>
      <c r="D64" s="120"/>
      <c r="E64" s="120"/>
      <c r="F64" s="120"/>
      <c r="G64" s="120"/>
      <c r="H64" s="120"/>
      <c r="I64" s="120"/>
      <c r="J64" s="126"/>
      <c r="K64" s="44"/>
      <c r="L64" s="126"/>
      <c r="M64" s="87"/>
      <c r="N64" s="120"/>
      <c r="O64" s="119"/>
      <c r="P64" s="87"/>
      <c r="Q64" s="121"/>
      <c r="R64" s="121"/>
      <c r="S64" s="121"/>
      <c r="T64" s="121"/>
      <c r="U64" s="121"/>
      <c r="V64" s="136"/>
      <c r="W64" s="121"/>
      <c r="X64" s="121"/>
      <c r="Y64" s="121"/>
      <c r="Z64" s="121"/>
      <c r="AA64" s="121"/>
      <c r="AB64" s="121"/>
      <c r="AC64" s="121"/>
    </row>
    <row r="65" spans="1:29" s="24" customFormat="1" ht="9" customHeight="1">
      <c r="A65" s="32"/>
      <c r="B65" s="38">
        <v>2010</v>
      </c>
      <c r="C65" s="120">
        <v>165.01070000000001</v>
      </c>
      <c r="D65" s="120"/>
      <c r="E65" s="120">
        <v>700.58547999999996</v>
      </c>
      <c r="F65" s="120">
        <v>148.75888</v>
      </c>
      <c r="G65" s="120">
        <v>54.510589999999993</v>
      </c>
      <c r="H65" s="120">
        <v>55.645629999999997</v>
      </c>
      <c r="I65" s="120">
        <v>2544.0430199999992</v>
      </c>
      <c r="J65" s="126"/>
      <c r="K65" s="44">
        <f>SUM(M65:N65,C99:N99)</f>
        <v>6099.6898199999996</v>
      </c>
      <c r="L65" s="126"/>
      <c r="M65" s="87">
        <v>134.32211999999998</v>
      </c>
      <c r="N65" s="120">
        <v>781.01598999999999</v>
      </c>
      <c r="O65" s="119"/>
      <c r="P65" s="87"/>
      <c r="Q65" s="121"/>
      <c r="R65" s="121"/>
      <c r="S65" s="121"/>
      <c r="T65" s="121"/>
      <c r="U65" s="121"/>
      <c r="V65" s="136"/>
      <c r="W65" s="121"/>
      <c r="X65" s="121"/>
      <c r="Y65" s="121"/>
      <c r="Z65" s="121"/>
      <c r="AA65" s="121"/>
      <c r="AB65" s="121"/>
      <c r="AC65" s="121"/>
    </row>
    <row r="66" spans="1:29" s="24" customFormat="1" ht="9" customHeight="1">
      <c r="A66" s="32"/>
      <c r="B66" s="38">
        <v>2011</v>
      </c>
      <c r="C66" s="120">
        <v>166.71899999999999</v>
      </c>
      <c r="D66" s="120"/>
      <c r="E66" s="120">
        <v>714.86400000000003</v>
      </c>
      <c r="F66" s="120">
        <v>152.74199999999999</v>
      </c>
      <c r="G66" s="120">
        <v>53.78</v>
      </c>
      <c r="H66" s="120">
        <v>69.054000000000002</v>
      </c>
      <c r="I66" s="120">
        <v>2748.8809999999999</v>
      </c>
      <c r="J66" s="126"/>
      <c r="K66" s="44">
        <f>SUM(M66:N66,C100:N100)</f>
        <v>6425.4130000000005</v>
      </c>
      <c r="L66" s="126"/>
      <c r="M66" s="87">
        <v>142.14599999999999</v>
      </c>
      <c r="N66" s="120">
        <v>760.97400000000005</v>
      </c>
      <c r="O66" s="119"/>
      <c r="P66" s="87"/>
      <c r="Q66" s="121"/>
      <c r="R66" s="121"/>
      <c r="S66" s="121"/>
      <c r="T66" s="121"/>
      <c r="U66" s="121"/>
      <c r="V66" s="136"/>
      <c r="W66" s="121"/>
      <c r="X66" s="121"/>
      <c r="Y66" s="121"/>
      <c r="Z66" s="121"/>
      <c r="AA66" s="121"/>
      <c r="AB66" s="121"/>
      <c r="AC66" s="121"/>
    </row>
    <row r="67" spans="1:29" s="24" customFormat="1" ht="9" customHeight="1">
      <c r="A67" s="32"/>
      <c r="B67" s="38">
        <v>2012</v>
      </c>
      <c r="C67" s="120">
        <v>144.00028</v>
      </c>
      <c r="E67" s="120">
        <v>589.01487999999995</v>
      </c>
      <c r="F67" s="120">
        <v>138.18821</v>
      </c>
      <c r="G67" s="120">
        <v>55.888040000000004</v>
      </c>
      <c r="H67" s="120">
        <v>68.92813000000001</v>
      </c>
      <c r="I67" s="120">
        <v>2919</v>
      </c>
      <c r="J67" s="126"/>
      <c r="K67" s="44">
        <f>SUM(M67:N67,C101:N101)</f>
        <v>6356.1358700000001</v>
      </c>
      <c r="L67" s="126"/>
      <c r="M67" s="87">
        <v>151.02265</v>
      </c>
      <c r="N67" s="120">
        <v>748.28498000000002</v>
      </c>
      <c r="O67" s="119"/>
      <c r="P67" s="87"/>
      <c r="Q67" s="121"/>
      <c r="R67" s="121"/>
      <c r="S67" s="121"/>
      <c r="T67" s="121"/>
      <c r="U67" s="121"/>
      <c r="V67" s="136"/>
      <c r="W67" s="121"/>
      <c r="X67" s="121"/>
      <c r="Y67" s="121"/>
      <c r="Z67" s="121"/>
      <c r="AA67" s="121"/>
      <c r="AB67" s="121"/>
      <c r="AC67" s="121"/>
    </row>
    <row r="68" spans="1:29" s="24" customFormat="1" ht="4.6500000000000004" customHeight="1">
      <c r="A68" s="45"/>
      <c r="B68" s="42"/>
      <c r="C68" s="118"/>
      <c r="D68" s="118"/>
      <c r="E68" s="118"/>
      <c r="F68" s="118"/>
      <c r="G68" s="118"/>
      <c r="H68" s="118"/>
      <c r="I68" s="129"/>
      <c r="J68" s="129"/>
      <c r="K68" s="129"/>
      <c r="L68" s="129"/>
      <c r="M68" s="118"/>
      <c r="N68" s="118"/>
      <c r="O68" s="137"/>
      <c r="P68" s="87"/>
    </row>
    <row r="69" spans="1:29" s="24" customFormat="1" ht="4.6500000000000004" customHeight="1">
      <c r="A69" s="21"/>
      <c r="B69" s="49"/>
      <c r="C69" s="138"/>
      <c r="D69" s="138"/>
      <c r="E69" s="139"/>
      <c r="F69" s="139"/>
      <c r="G69" s="139"/>
      <c r="H69" s="139"/>
      <c r="I69" s="139"/>
      <c r="J69" s="139"/>
      <c r="K69" s="139"/>
      <c r="L69" s="139"/>
      <c r="M69" s="139"/>
      <c r="N69" s="139"/>
      <c r="O69" s="140"/>
      <c r="P69" s="87"/>
    </row>
    <row r="70" spans="1:29" s="24" customFormat="1" ht="11.1" customHeight="1">
      <c r="A70" s="32"/>
      <c r="B70" s="141" t="s">
        <v>86</v>
      </c>
      <c r="C70" s="126"/>
      <c r="D70" s="126"/>
      <c r="E70" s="120"/>
      <c r="F70" s="120"/>
      <c r="G70" s="120"/>
      <c r="H70" s="120"/>
      <c r="I70" s="120"/>
      <c r="J70" s="120"/>
      <c r="K70" s="120"/>
      <c r="L70" s="120"/>
      <c r="M70" s="120"/>
      <c r="N70" s="35" t="s">
        <v>87</v>
      </c>
      <c r="O70" s="119"/>
      <c r="P70" s="87"/>
      <c r="R70" s="87"/>
    </row>
    <row r="71" spans="1:29" s="24" customFormat="1" ht="11.1" customHeight="1">
      <c r="A71" s="32"/>
      <c r="B71" s="89" t="s">
        <v>88</v>
      </c>
      <c r="C71" s="126"/>
      <c r="D71" s="126"/>
      <c r="E71" s="120"/>
      <c r="F71" s="120"/>
      <c r="G71" s="120"/>
      <c r="H71" s="120"/>
      <c r="I71" s="120"/>
      <c r="J71" s="120"/>
      <c r="K71" s="120"/>
      <c r="L71" s="120"/>
      <c r="M71" s="120"/>
      <c r="N71" s="35" t="s">
        <v>108</v>
      </c>
      <c r="O71" s="119"/>
      <c r="P71" s="87"/>
    </row>
    <row r="72" spans="1:29" s="24" customFormat="1" ht="11.1" customHeight="1">
      <c r="A72" s="32"/>
      <c r="B72" s="89" t="s">
        <v>74</v>
      </c>
      <c r="C72" s="126"/>
      <c r="D72" s="126"/>
      <c r="E72" s="120"/>
      <c r="F72" s="120"/>
      <c r="G72" s="120"/>
      <c r="H72" s="120"/>
      <c r="I72" s="120"/>
      <c r="J72" s="120"/>
      <c r="K72" s="126"/>
      <c r="L72" s="126"/>
      <c r="M72" s="126"/>
      <c r="N72" s="126"/>
      <c r="O72" s="119"/>
      <c r="P72" s="87" t="s">
        <v>8</v>
      </c>
    </row>
    <row r="73" spans="1:29" s="24" customFormat="1" ht="11.1" customHeight="1">
      <c r="A73" s="32"/>
      <c r="B73" s="51" t="s">
        <v>89</v>
      </c>
      <c r="C73" s="126"/>
      <c r="D73" s="126"/>
      <c r="E73" s="120"/>
      <c r="F73" s="120"/>
      <c r="G73" s="120"/>
      <c r="H73" s="120"/>
      <c r="I73" s="120"/>
      <c r="J73" s="120"/>
      <c r="K73" s="126"/>
      <c r="L73" s="126"/>
      <c r="M73" s="126"/>
      <c r="N73" s="126"/>
      <c r="O73" s="119"/>
      <c r="P73" s="87"/>
    </row>
    <row r="74" spans="1:29" s="24" customFormat="1" ht="3" customHeight="1">
      <c r="A74" s="32"/>
      <c r="B74" s="42"/>
      <c r="C74" s="129"/>
      <c r="D74" s="129"/>
      <c r="E74" s="118"/>
      <c r="F74" s="118"/>
      <c r="G74" s="118"/>
      <c r="H74" s="118"/>
      <c r="I74" s="118"/>
      <c r="J74" s="118"/>
      <c r="K74" s="129"/>
      <c r="L74" s="129"/>
      <c r="M74" s="129"/>
      <c r="N74" s="129"/>
      <c r="O74" s="119"/>
      <c r="P74" s="87"/>
    </row>
    <row r="75" spans="1:29" s="24" customFormat="1" ht="3" customHeight="1">
      <c r="A75" s="32"/>
      <c r="B75" s="38"/>
      <c r="C75" s="126"/>
      <c r="D75" s="126"/>
      <c r="E75" s="120"/>
      <c r="F75" s="120"/>
      <c r="G75" s="120"/>
      <c r="H75" s="120"/>
      <c r="I75" s="120"/>
      <c r="J75" s="120"/>
      <c r="K75" s="126"/>
      <c r="L75" s="126"/>
      <c r="M75" s="126"/>
      <c r="N75" s="126"/>
      <c r="O75" s="119"/>
      <c r="P75" s="87"/>
    </row>
    <row r="76" spans="1:29" s="24" customFormat="1" ht="6.75" customHeight="1">
      <c r="A76" s="32"/>
      <c r="B76" s="354" t="s">
        <v>6</v>
      </c>
      <c r="C76" s="363" t="s">
        <v>82</v>
      </c>
      <c r="D76" s="363"/>
      <c r="E76" s="363"/>
      <c r="F76" s="363"/>
      <c r="G76" s="363"/>
      <c r="H76" s="363"/>
      <c r="I76" s="363"/>
      <c r="J76" s="363"/>
      <c r="K76" s="363"/>
      <c r="L76" s="363"/>
      <c r="M76" s="363"/>
      <c r="N76" s="363"/>
      <c r="O76" s="119"/>
      <c r="P76" s="87"/>
    </row>
    <row r="77" spans="1:29" s="24" customFormat="1" ht="2.4" customHeight="1">
      <c r="A77" s="32"/>
      <c r="B77" s="359"/>
      <c r="C77" s="142"/>
      <c r="D77" s="142"/>
      <c r="E77" s="142"/>
      <c r="F77" s="142"/>
      <c r="G77" s="142"/>
      <c r="H77" s="142"/>
      <c r="I77" s="142"/>
      <c r="J77" s="142"/>
      <c r="K77" s="142"/>
      <c r="L77" s="142"/>
      <c r="M77" s="142"/>
      <c r="N77" s="142"/>
      <c r="O77" s="119"/>
      <c r="P77" s="87"/>
    </row>
    <row r="78" spans="1:29" s="24" customFormat="1" ht="8.6999999999999993" customHeight="1">
      <c r="A78" s="32"/>
      <c r="B78" s="359"/>
      <c r="C78" s="343" t="s">
        <v>109</v>
      </c>
      <c r="D78" s="343"/>
      <c r="E78" s="343" t="s">
        <v>95</v>
      </c>
      <c r="F78" s="344" t="s">
        <v>110</v>
      </c>
      <c r="G78" s="344" t="s">
        <v>111</v>
      </c>
      <c r="H78" s="344" t="s">
        <v>112</v>
      </c>
      <c r="I78" s="35" t="s">
        <v>113</v>
      </c>
      <c r="J78" s="343"/>
      <c r="K78" s="35" t="s">
        <v>114</v>
      </c>
      <c r="L78" s="35"/>
      <c r="M78" s="344" t="s">
        <v>115</v>
      </c>
      <c r="N78" s="343" t="s">
        <v>105</v>
      </c>
      <c r="O78" s="119"/>
      <c r="P78" s="87"/>
    </row>
    <row r="79" spans="1:29" s="24" customFormat="1" ht="3" customHeight="1">
      <c r="A79" s="32"/>
      <c r="B79" s="42"/>
      <c r="C79" s="118"/>
      <c r="D79" s="118"/>
      <c r="E79" s="118"/>
      <c r="F79" s="118"/>
      <c r="G79" s="118"/>
      <c r="H79" s="118"/>
      <c r="I79" s="118"/>
      <c r="J79" s="118"/>
      <c r="K79" s="129"/>
      <c r="L79" s="129"/>
      <c r="M79" s="129"/>
      <c r="N79" s="118"/>
      <c r="O79" s="119"/>
      <c r="P79" s="87"/>
    </row>
    <row r="80" spans="1:29" s="24" customFormat="1" ht="3" customHeight="1">
      <c r="A80" s="32"/>
      <c r="B80" s="38"/>
      <c r="C80" s="120"/>
      <c r="D80" s="120"/>
      <c r="E80" s="120"/>
      <c r="F80" s="120"/>
      <c r="G80" s="120"/>
      <c r="H80" s="120"/>
      <c r="I80" s="120"/>
      <c r="J80" s="120"/>
      <c r="K80" s="126"/>
      <c r="L80" s="126"/>
      <c r="M80" s="126"/>
      <c r="N80" s="120"/>
      <c r="O80" s="119"/>
      <c r="P80" s="87"/>
    </row>
    <row r="81" spans="1:35" s="24" customFormat="1" ht="8.6999999999999993" customHeight="1">
      <c r="A81" s="32"/>
      <c r="B81" s="38">
        <v>1995</v>
      </c>
      <c r="C81" s="120">
        <v>42.716999999999999</v>
      </c>
      <c r="D81" s="120"/>
      <c r="E81" s="126">
        <v>3.694</v>
      </c>
      <c r="F81" s="126">
        <v>149.08199999999999</v>
      </c>
      <c r="G81" s="126">
        <v>72.122</v>
      </c>
      <c r="H81" s="126">
        <v>327.601</v>
      </c>
      <c r="I81" s="126">
        <v>97.225999999999999</v>
      </c>
      <c r="J81" s="126">
        <v>0</v>
      </c>
      <c r="K81" s="126">
        <v>78.195999999999998</v>
      </c>
      <c r="L81" s="126"/>
      <c r="M81" s="126">
        <v>43.86</v>
      </c>
      <c r="N81" s="126">
        <v>2704.922</v>
      </c>
      <c r="O81" s="119"/>
      <c r="P81" s="87"/>
      <c r="Q81" s="143"/>
      <c r="R81" s="123"/>
      <c r="S81" s="123"/>
      <c r="T81" s="123"/>
      <c r="U81" s="123"/>
      <c r="V81" s="123"/>
      <c r="W81" s="123"/>
      <c r="X81" s="123"/>
      <c r="Y81" s="123"/>
      <c r="Z81" s="123"/>
      <c r="AA81" s="122"/>
      <c r="AB81" s="122"/>
      <c r="AC81" s="122"/>
      <c r="AD81" s="122"/>
      <c r="AE81" s="122"/>
      <c r="AF81" s="122"/>
      <c r="AG81" s="122"/>
      <c r="AH81" s="122"/>
      <c r="AI81" s="122"/>
    </row>
    <row r="82" spans="1:35" s="24" customFormat="1" ht="8.6999999999999993" customHeight="1">
      <c r="A82" s="32"/>
      <c r="B82" s="38">
        <v>1996</v>
      </c>
      <c r="C82" s="120">
        <v>43.254300000000001</v>
      </c>
      <c r="D82" s="120"/>
      <c r="E82" s="126">
        <v>2.5870000000000002</v>
      </c>
      <c r="F82" s="126">
        <v>153.64679999999998</v>
      </c>
      <c r="G82" s="126">
        <v>71.397999999999996</v>
      </c>
      <c r="H82" s="126">
        <v>343.21729999999997</v>
      </c>
      <c r="I82" s="126">
        <v>105.443</v>
      </c>
      <c r="J82" s="126">
        <v>0</v>
      </c>
      <c r="K82" s="126">
        <v>70.808000000000007</v>
      </c>
      <c r="L82" s="126"/>
      <c r="M82" s="126">
        <v>42.518000000000001</v>
      </c>
      <c r="N82" s="126">
        <v>2805.73</v>
      </c>
      <c r="O82" s="119"/>
      <c r="P82" s="87"/>
      <c r="Q82" s="143"/>
      <c r="R82" s="123"/>
      <c r="S82" s="123"/>
      <c r="T82" s="123"/>
      <c r="U82" s="123"/>
      <c r="V82" s="123"/>
      <c r="W82" s="123"/>
      <c r="X82" s="123"/>
      <c r="Y82" s="123"/>
      <c r="Z82" s="123"/>
      <c r="AA82" s="122"/>
      <c r="AB82" s="122"/>
      <c r="AC82" s="122"/>
      <c r="AD82" s="122"/>
      <c r="AE82" s="122"/>
      <c r="AF82" s="122"/>
      <c r="AG82" s="122"/>
      <c r="AH82" s="122"/>
      <c r="AI82" s="122"/>
    </row>
    <row r="83" spans="1:35" s="24" customFormat="1" ht="8.6999999999999993" customHeight="1">
      <c r="A83" s="32"/>
      <c r="B83" s="38">
        <v>1997</v>
      </c>
      <c r="C83" s="120">
        <v>45.238</v>
      </c>
      <c r="D83" s="120"/>
      <c r="E83" s="126">
        <v>2.726</v>
      </c>
      <c r="F83" s="126">
        <v>157.86199999999999</v>
      </c>
      <c r="G83" s="126">
        <v>67.506</v>
      </c>
      <c r="H83" s="126">
        <v>322.27699999999999</v>
      </c>
      <c r="I83" s="126">
        <v>108.39400000000001</v>
      </c>
      <c r="J83" s="126">
        <v>0</v>
      </c>
      <c r="K83" s="126">
        <v>69.59</v>
      </c>
      <c r="L83" s="126"/>
      <c r="M83" s="126">
        <v>40.612000000000002</v>
      </c>
      <c r="N83" s="126">
        <v>3184.3980000000001</v>
      </c>
      <c r="O83" s="119"/>
      <c r="P83" s="87"/>
      <c r="Q83" s="143"/>
      <c r="R83" s="123"/>
      <c r="S83" s="123"/>
      <c r="T83" s="123"/>
      <c r="U83" s="123"/>
      <c r="V83" s="123"/>
      <c r="W83" s="123"/>
      <c r="X83" s="123"/>
      <c r="Y83" s="123"/>
      <c r="Z83" s="123"/>
      <c r="AA83" s="122"/>
      <c r="AB83" s="122"/>
      <c r="AC83" s="122"/>
      <c r="AD83" s="122"/>
      <c r="AE83" s="122"/>
      <c r="AF83" s="122"/>
      <c r="AG83" s="122"/>
      <c r="AH83" s="122"/>
      <c r="AI83" s="122"/>
    </row>
    <row r="84" spans="1:35" s="24" customFormat="1" ht="8.6999999999999993" customHeight="1">
      <c r="A84" s="32"/>
      <c r="B84" s="38">
        <v>1998</v>
      </c>
      <c r="C84" s="120">
        <v>45.286999999999999</v>
      </c>
      <c r="D84" s="120"/>
      <c r="E84" s="126">
        <v>2.60575</v>
      </c>
      <c r="F84" s="126">
        <v>161.78455</v>
      </c>
      <c r="G84" s="126">
        <v>66.898330000000001</v>
      </c>
      <c r="H84" s="126">
        <v>330.18225000000001</v>
      </c>
      <c r="I84" s="126">
        <v>119.4945</v>
      </c>
      <c r="J84" s="126">
        <v>0</v>
      </c>
      <c r="K84" s="126">
        <v>70.993399999999994</v>
      </c>
      <c r="L84" s="126"/>
      <c r="M84" s="126">
        <v>40.082999999999998</v>
      </c>
      <c r="N84" s="126">
        <v>3046.9189999999999</v>
      </c>
      <c r="O84" s="119"/>
      <c r="P84" s="87" t="s">
        <v>8</v>
      </c>
      <c r="Q84" s="143"/>
      <c r="R84" s="123"/>
      <c r="S84" s="123"/>
      <c r="T84" s="123"/>
      <c r="U84" s="123"/>
      <c r="V84" s="123"/>
      <c r="W84" s="123"/>
      <c r="X84" s="123"/>
      <c r="Y84" s="123"/>
      <c r="Z84" s="123"/>
      <c r="AA84" s="122"/>
      <c r="AB84" s="122"/>
      <c r="AC84" s="122"/>
      <c r="AD84" s="122"/>
      <c r="AE84" s="122"/>
      <c r="AF84" s="122"/>
      <c r="AG84" s="122"/>
      <c r="AH84" s="122"/>
      <c r="AI84" s="122"/>
    </row>
    <row r="85" spans="1:35" s="24" customFormat="1" ht="8.6999999999999993" customHeight="1">
      <c r="A85" s="32"/>
      <c r="B85" s="38">
        <v>1999</v>
      </c>
      <c r="C85" s="120">
        <v>45.954250000000002</v>
      </c>
      <c r="D85" s="120"/>
      <c r="E85" s="126">
        <v>2.7297500000000001</v>
      </c>
      <c r="F85" s="126">
        <v>161.11767</v>
      </c>
      <c r="G85" s="126">
        <v>66.116509999999991</v>
      </c>
      <c r="H85" s="126">
        <v>323.93627000000004</v>
      </c>
      <c r="I85" s="126">
        <v>123.11671000000001</v>
      </c>
      <c r="J85" s="126">
        <v>0</v>
      </c>
      <c r="K85" s="126">
        <v>79.232479999999995</v>
      </c>
      <c r="L85" s="126"/>
      <c r="M85" s="126">
        <v>41.139000000000003</v>
      </c>
      <c r="N85" s="126">
        <v>3446.6927799999999</v>
      </c>
      <c r="O85" s="119"/>
      <c r="P85" s="87" t="s">
        <v>8</v>
      </c>
      <c r="Q85" s="144"/>
      <c r="R85" s="123"/>
      <c r="S85" s="123"/>
      <c r="T85" s="123"/>
      <c r="U85" s="123"/>
      <c r="V85" s="123"/>
      <c r="W85" s="123"/>
      <c r="X85" s="123"/>
      <c r="Y85" s="123"/>
      <c r="Z85" s="123"/>
      <c r="AA85" s="122"/>
      <c r="AB85" s="122"/>
      <c r="AC85" s="122"/>
      <c r="AD85" s="122"/>
      <c r="AE85" s="122"/>
      <c r="AF85" s="122"/>
      <c r="AG85" s="122"/>
      <c r="AH85" s="122"/>
      <c r="AI85" s="122"/>
    </row>
    <row r="86" spans="1:35" s="24" customFormat="1" ht="8.6999999999999993" customHeight="1">
      <c r="A86" s="32"/>
      <c r="B86" s="38"/>
      <c r="C86" s="120">
        <v>0</v>
      </c>
      <c r="D86" s="120"/>
      <c r="E86" s="126">
        <v>0</v>
      </c>
      <c r="F86" s="126">
        <v>0</v>
      </c>
      <c r="G86" s="126">
        <v>0</v>
      </c>
      <c r="H86" s="126">
        <v>0</v>
      </c>
      <c r="I86" s="126">
        <v>0</v>
      </c>
      <c r="J86" s="126">
        <v>0</v>
      </c>
      <c r="K86" s="126">
        <v>0</v>
      </c>
      <c r="L86" s="126"/>
      <c r="M86" s="126">
        <v>0</v>
      </c>
      <c r="N86" s="126">
        <v>0</v>
      </c>
      <c r="O86" s="119"/>
      <c r="P86" s="87"/>
      <c r="Q86" s="123"/>
      <c r="R86" s="123"/>
      <c r="S86" s="123"/>
      <c r="T86" s="123"/>
      <c r="U86" s="123"/>
      <c r="V86" s="123"/>
      <c r="W86" s="123"/>
      <c r="X86" s="123"/>
      <c r="Y86" s="123"/>
      <c r="Z86" s="123"/>
      <c r="AA86" s="122"/>
      <c r="AB86" s="122"/>
      <c r="AC86" s="122"/>
      <c r="AD86" s="122"/>
      <c r="AE86" s="122"/>
      <c r="AF86" s="122"/>
      <c r="AG86" s="122"/>
      <c r="AH86" s="122"/>
      <c r="AI86" s="122"/>
    </row>
    <row r="87" spans="1:35" s="24" customFormat="1" ht="8.6999999999999993" customHeight="1">
      <c r="A87" s="32"/>
      <c r="B87" s="38">
        <v>2000</v>
      </c>
      <c r="C87" s="120">
        <v>46.906199999999998</v>
      </c>
      <c r="D87" s="120"/>
      <c r="E87" s="126">
        <v>2.5539999999999998</v>
      </c>
      <c r="F87" s="126">
        <v>158.17992999999998</v>
      </c>
      <c r="G87" s="126">
        <v>64.444609999999997</v>
      </c>
      <c r="H87" s="126">
        <v>337.04907000000003</v>
      </c>
      <c r="I87" s="126">
        <v>126.45828999999999</v>
      </c>
      <c r="J87" s="126">
        <v>0</v>
      </c>
      <c r="K87" s="126">
        <v>74.365359999999995</v>
      </c>
      <c r="L87" s="126"/>
      <c r="M87" s="126">
        <v>40.187449999999998</v>
      </c>
      <c r="N87" s="126">
        <v>3507.2956199999999</v>
      </c>
      <c r="O87" s="119"/>
      <c r="P87" s="87" t="s">
        <v>8</v>
      </c>
      <c r="Q87" s="123"/>
      <c r="R87" s="123"/>
      <c r="S87" s="123"/>
      <c r="T87" s="123"/>
      <c r="U87" s="123"/>
      <c r="V87" s="123"/>
      <c r="W87" s="123"/>
      <c r="X87" s="123"/>
      <c r="Y87" s="123"/>
      <c r="Z87" s="123"/>
      <c r="AA87" s="122"/>
      <c r="AB87" s="122"/>
      <c r="AC87" s="122"/>
      <c r="AD87" s="122"/>
      <c r="AE87" s="122"/>
      <c r="AF87" s="122"/>
      <c r="AG87" s="122"/>
      <c r="AH87" s="122"/>
      <c r="AI87" s="122"/>
    </row>
    <row r="88" spans="1:35" s="24" customFormat="1" ht="8.6999999999999993" customHeight="1">
      <c r="A88" s="32"/>
      <c r="B88" s="38">
        <v>2001</v>
      </c>
      <c r="C88" s="120">
        <v>42.247500000000002</v>
      </c>
      <c r="D88" s="120"/>
      <c r="E88" s="126">
        <v>1.8545</v>
      </c>
      <c r="F88" s="126">
        <v>170.58338000000001</v>
      </c>
      <c r="G88" s="126">
        <v>62.394510000000004</v>
      </c>
      <c r="H88" s="126">
        <v>340.31880999999998</v>
      </c>
      <c r="I88" s="126">
        <v>131.83670999999998</v>
      </c>
      <c r="J88" s="126">
        <v>0</v>
      </c>
      <c r="K88" s="126">
        <v>76.036410000000004</v>
      </c>
      <c r="L88" s="126"/>
      <c r="M88" s="126">
        <v>40.529449999999997</v>
      </c>
      <c r="N88" s="126">
        <v>3514.4526400000004</v>
      </c>
      <c r="O88" s="119"/>
      <c r="P88" s="87"/>
      <c r="Q88" s="123"/>
      <c r="R88" s="123"/>
      <c r="S88" s="123"/>
      <c r="T88" s="123"/>
      <c r="U88" s="123"/>
      <c r="V88" s="123"/>
      <c r="W88" s="123"/>
      <c r="X88" s="123"/>
      <c r="Y88" s="123"/>
      <c r="Z88" s="123"/>
      <c r="AA88" s="122"/>
      <c r="AB88" s="122"/>
      <c r="AC88" s="122"/>
      <c r="AD88" s="122"/>
      <c r="AE88" s="122"/>
      <c r="AF88" s="122"/>
      <c r="AG88" s="122"/>
      <c r="AH88" s="122"/>
      <c r="AI88" s="122"/>
    </row>
    <row r="89" spans="1:35" s="24" customFormat="1" ht="8.6999999999999993" customHeight="1">
      <c r="A89" s="32"/>
      <c r="B89" s="38">
        <v>2002</v>
      </c>
      <c r="C89" s="120">
        <v>44.827080000000002</v>
      </c>
      <c r="D89" s="120"/>
      <c r="E89" s="126">
        <v>2.2675000000000001</v>
      </c>
      <c r="F89" s="126">
        <v>169.46290999999999</v>
      </c>
      <c r="G89" s="126">
        <v>61.52187</v>
      </c>
      <c r="H89" s="126">
        <v>349.23739</v>
      </c>
      <c r="I89" s="126">
        <v>135.90989999999999</v>
      </c>
      <c r="J89" s="126">
        <v>0</v>
      </c>
      <c r="K89" s="126">
        <v>70.28116</v>
      </c>
      <c r="L89" s="126"/>
      <c r="M89" s="126">
        <v>39.91375</v>
      </c>
      <c r="N89" s="126">
        <v>3749.2299499999999</v>
      </c>
      <c r="O89" s="119"/>
      <c r="P89" s="87"/>
      <c r="Q89" s="123"/>
      <c r="R89" s="123"/>
      <c r="S89" s="123"/>
      <c r="T89" s="123"/>
      <c r="U89" s="123"/>
      <c r="V89" s="123"/>
      <c r="W89" s="123"/>
      <c r="X89" s="123"/>
      <c r="Y89" s="123"/>
      <c r="Z89" s="123"/>
      <c r="AA89" s="122"/>
      <c r="AB89" s="122"/>
      <c r="AC89" s="122"/>
      <c r="AD89" s="122"/>
      <c r="AE89" s="122"/>
      <c r="AF89" s="122"/>
      <c r="AG89" s="122"/>
      <c r="AH89" s="122"/>
      <c r="AI89" s="122"/>
    </row>
    <row r="90" spans="1:35" s="24" customFormat="1" ht="8.6999999999999993" customHeight="1">
      <c r="A90" s="32"/>
      <c r="B90" s="38">
        <v>2003</v>
      </c>
      <c r="C90" s="120">
        <v>42.568660000000001</v>
      </c>
      <c r="D90" s="120"/>
      <c r="E90" s="126">
        <v>1.4245000000000001</v>
      </c>
      <c r="F90" s="126">
        <v>171.89023999999998</v>
      </c>
      <c r="G90" s="126">
        <v>62.994879999999995</v>
      </c>
      <c r="H90" s="126">
        <v>345.48638</v>
      </c>
      <c r="I90" s="126">
        <v>137.60919000000001</v>
      </c>
      <c r="J90" s="126">
        <v>0</v>
      </c>
      <c r="K90" s="126">
        <v>76.357780000000005</v>
      </c>
      <c r="L90" s="126"/>
      <c r="M90" s="126">
        <v>34.970349999999996</v>
      </c>
      <c r="N90" s="126">
        <v>3833.4478700000004</v>
      </c>
      <c r="O90" s="119"/>
      <c r="P90" s="87"/>
      <c r="Q90" s="123"/>
      <c r="R90" s="123"/>
      <c r="S90" s="123"/>
      <c r="T90" s="123"/>
      <c r="U90" s="123"/>
      <c r="V90" s="123"/>
      <c r="W90" s="123"/>
      <c r="X90" s="123"/>
      <c r="Y90" s="123"/>
      <c r="Z90" s="123"/>
      <c r="AA90" s="122"/>
      <c r="AB90" s="122"/>
      <c r="AC90" s="122"/>
      <c r="AD90" s="122"/>
      <c r="AE90" s="122"/>
      <c r="AF90" s="122"/>
      <c r="AG90" s="122"/>
      <c r="AH90" s="122"/>
      <c r="AI90" s="122"/>
    </row>
    <row r="91" spans="1:35" s="24" customFormat="1" ht="8.6999999999999993" customHeight="1">
      <c r="A91" s="32"/>
      <c r="B91" s="38">
        <v>2004</v>
      </c>
      <c r="C91" s="120">
        <v>42.882820000000002</v>
      </c>
      <c r="D91" s="120"/>
      <c r="E91" s="126">
        <v>1.5954999999999999</v>
      </c>
      <c r="F91" s="126">
        <v>176.78148999999999</v>
      </c>
      <c r="G91" s="126">
        <v>62.693849999999998</v>
      </c>
      <c r="H91" s="126">
        <v>348.55826000000002</v>
      </c>
      <c r="I91" s="126">
        <v>145.82849999999999</v>
      </c>
      <c r="J91" s="126">
        <v>0</v>
      </c>
      <c r="K91" s="126">
        <v>80.923280000000005</v>
      </c>
      <c r="L91" s="126"/>
      <c r="M91" s="126">
        <v>35.442900000000002</v>
      </c>
      <c r="N91" s="126">
        <v>4011.8469099999993</v>
      </c>
      <c r="O91" s="119"/>
      <c r="P91" s="87"/>
      <c r="Q91" s="123"/>
      <c r="R91" s="123"/>
      <c r="S91" s="123"/>
      <c r="T91" s="123"/>
      <c r="U91" s="123"/>
      <c r="V91" s="123"/>
      <c r="W91" s="123"/>
      <c r="X91" s="123"/>
      <c r="Y91" s="123"/>
      <c r="Z91" s="123"/>
      <c r="AA91" s="122"/>
      <c r="AB91" s="122"/>
      <c r="AC91" s="122"/>
      <c r="AD91" s="122"/>
      <c r="AE91" s="122"/>
      <c r="AF91" s="122"/>
      <c r="AG91" s="122"/>
      <c r="AH91" s="122"/>
      <c r="AI91" s="122"/>
    </row>
    <row r="92" spans="1:35" s="24" customFormat="1" ht="8.6999999999999993" customHeight="1">
      <c r="A92" s="32"/>
      <c r="B92" s="38"/>
      <c r="C92" s="120"/>
      <c r="D92" s="120"/>
      <c r="E92" s="126"/>
      <c r="F92" s="126"/>
      <c r="G92" s="126"/>
      <c r="H92" s="126"/>
      <c r="I92" s="126"/>
      <c r="J92" s="126"/>
      <c r="K92" s="126"/>
      <c r="L92" s="126"/>
      <c r="M92" s="126"/>
      <c r="N92" s="126"/>
      <c r="O92" s="119"/>
      <c r="P92" s="87"/>
      <c r="Q92" s="123"/>
      <c r="S92" s="123"/>
      <c r="T92" s="123"/>
      <c r="U92" s="123"/>
      <c r="V92" s="123"/>
      <c r="W92" s="123"/>
      <c r="X92" s="123"/>
      <c r="Y92" s="123"/>
      <c r="Z92" s="123"/>
      <c r="AA92" s="122"/>
      <c r="AB92" s="122"/>
      <c r="AC92" s="122"/>
      <c r="AD92" s="122"/>
      <c r="AE92" s="122"/>
      <c r="AF92" s="122"/>
      <c r="AG92" s="122"/>
      <c r="AH92" s="122"/>
      <c r="AI92" s="122"/>
    </row>
    <row r="93" spans="1:35" s="24" customFormat="1" ht="8.6999999999999993" customHeight="1">
      <c r="A93" s="32"/>
      <c r="B93" s="38">
        <v>2005</v>
      </c>
      <c r="C93" s="120">
        <v>44.027000000000001</v>
      </c>
      <c r="D93" s="120"/>
      <c r="E93" s="126">
        <v>1.573</v>
      </c>
      <c r="F93" s="126">
        <v>173.76900000000001</v>
      </c>
      <c r="G93" s="126">
        <v>62.56</v>
      </c>
      <c r="H93" s="126">
        <v>336.77</v>
      </c>
      <c r="I93" s="126">
        <v>142.74600000000001</v>
      </c>
      <c r="J93" s="126"/>
      <c r="K93" s="126">
        <v>82.061999999999998</v>
      </c>
      <c r="L93" s="126"/>
      <c r="M93" s="126">
        <v>31.215</v>
      </c>
      <c r="N93" s="126">
        <v>4098.0788299999995</v>
      </c>
      <c r="O93" s="119"/>
      <c r="P93" s="87"/>
      <c r="Q93" s="120"/>
      <c r="R93" s="120"/>
      <c r="S93" s="120"/>
      <c r="T93" s="120"/>
      <c r="U93" s="120"/>
      <c r="V93" s="120"/>
      <c r="W93" s="120"/>
      <c r="X93" s="120"/>
      <c r="Y93" s="123"/>
      <c r="Z93" s="123"/>
      <c r="AA93" s="122"/>
      <c r="AB93" s="122"/>
      <c r="AC93" s="122"/>
      <c r="AD93" s="122"/>
      <c r="AE93" s="122"/>
      <c r="AF93" s="122"/>
      <c r="AG93" s="122"/>
      <c r="AH93" s="122"/>
      <c r="AI93" s="122"/>
    </row>
    <row r="94" spans="1:35" s="24" customFormat="1" ht="8.6999999999999993" customHeight="1">
      <c r="A94" s="32"/>
      <c r="B94" s="38">
        <v>2006</v>
      </c>
      <c r="C94" s="120">
        <v>45.838680000000004</v>
      </c>
      <c r="D94" s="120"/>
      <c r="E94" s="120">
        <v>1.66</v>
      </c>
      <c r="F94" s="120">
        <v>181.52500000000001</v>
      </c>
      <c r="G94" s="120">
        <v>59.825620000000001</v>
      </c>
      <c r="H94" s="120">
        <v>334.3279</v>
      </c>
      <c r="I94" s="120">
        <v>146.00420000000003</v>
      </c>
      <c r="J94" s="126"/>
      <c r="K94" s="120">
        <v>76.313490000000002</v>
      </c>
      <c r="L94" s="120"/>
      <c r="M94" s="120">
        <v>30.641950000000001</v>
      </c>
      <c r="N94" s="126">
        <v>4161.0276299999996</v>
      </c>
      <c r="O94" s="119"/>
      <c r="P94" s="87"/>
      <c r="Q94" s="120"/>
      <c r="R94" s="120"/>
      <c r="S94" s="120"/>
      <c r="T94" s="120"/>
      <c r="U94" s="120"/>
      <c r="V94" s="120"/>
      <c r="W94" s="120"/>
      <c r="X94" s="120"/>
      <c r="Y94" s="123"/>
      <c r="Z94" s="123"/>
      <c r="AA94" s="122"/>
      <c r="AB94" s="122"/>
      <c r="AC94" s="122"/>
      <c r="AD94" s="122"/>
      <c r="AE94" s="122"/>
      <c r="AF94" s="122"/>
      <c r="AG94" s="122"/>
      <c r="AH94" s="122"/>
      <c r="AI94" s="122"/>
    </row>
    <row r="95" spans="1:35" s="24" customFormat="1" ht="8.6999999999999993" customHeight="1">
      <c r="A95" s="32"/>
      <c r="B95" s="38">
        <v>2007</v>
      </c>
      <c r="C95" s="120">
        <v>45.584000000000003</v>
      </c>
      <c r="D95" s="120"/>
      <c r="E95" s="120">
        <v>1.6339999999999999</v>
      </c>
      <c r="F95" s="120">
        <v>179.21</v>
      </c>
      <c r="G95" s="120">
        <v>59.969000000000001</v>
      </c>
      <c r="H95" s="120">
        <v>336.23399999999998</v>
      </c>
      <c r="I95" s="120">
        <v>151.267</v>
      </c>
      <c r="J95" s="126"/>
      <c r="K95" s="120">
        <v>82.09</v>
      </c>
      <c r="L95" s="120"/>
      <c r="M95" s="120">
        <v>29.763000000000002</v>
      </c>
      <c r="N95" s="126">
        <v>4265.5743600000005</v>
      </c>
      <c r="O95" s="119"/>
      <c r="P95" s="87"/>
      <c r="Q95" s="120"/>
      <c r="R95" s="120"/>
      <c r="S95" s="120"/>
      <c r="T95" s="120"/>
      <c r="U95" s="120"/>
      <c r="V95" s="120"/>
      <c r="W95" s="120"/>
      <c r="X95" s="120"/>
      <c r="Y95" s="123"/>
      <c r="Z95" s="123"/>
      <c r="AA95" s="122"/>
      <c r="AB95" s="122"/>
      <c r="AC95" s="122"/>
      <c r="AD95" s="122"/>
      <c r="AE95" s="122"/>
      <c r="AF95" s="122"/>
      <c r="AG95" s="122"/>
      <c r="AH95" s="122"/>
      <c r="AI95" s="122"/>
    </row>
    <row r="96" spans="1:35" s="24" customFormat="1" ht="8.6999999999999993" customHeight="1">
      <c r="A96" s="32"/>
      <c r="B96" s="38">
        <v>2008</v>
      </c>
      <c r="C96" s="120">
        <v>45.509540000000001</v>
      </c>
      <c r="D96" s="120"/>
      <c r="E96" s="120">
        <v>1.5680000000000001</v>
      </c>
      <c r="F96" s="120">
        <v>182.97104000000002</v>
      </c>
      <c r="G96" s="120">
        <v>61.007150000000003</v>
      </c>
      <c r="H96" s="120">
        <v>344.68672999999995</v>
      </c>
      <c r="I96" s="120">
        <v>153.13863000000001</v>
      </c>
      <c r="K96" s="126">
        <v>79.375140000000002</v>
      </c>
      <c r="M96" s="120">
        <v>28.189550000000001</v>
      </c>
      <c r="N96" s="126">
        <v>4364.7416200000007</v>
      </c>
      <c r="O96" s="119"/>
      <c r="P96" s="87"/>
      <c r="Q96" s="120"/>
      <c r="R96" s="120"/>
      <c r="S96" s="120"/>
      <c r="T96" s="120"/>
      <c r="U96" s="120"/>
      <c r="V96" s="120"/>
      <c r="W96" s="120"/>
      <c r="X96" s="120"/>
      <c r="Y96" s="123"/>
      <c r="Z96" s="123"/>
      <c r="AA96" s="122"/>
      <c r="AB96" s="122"/>
      <c r="AC96" s="122"/>
      <c r="AD96" s="122"/>
      <c r="AE96" s="122"/>
      <c r="AF96" s="122"/>
      <c r="AG96" s="122"/>
      <c r="AH96" s="122"/>
      <c r="AI96" s="122"/>
    </row>
    <row r="97" spans="1:35" s="24" customFormat="1" ht="8.6999999999999993" customHeight="1">
      <c r="A97" s="32"/>
      <c r="B97" s="38">
        <v>2009</v>
      </c>
      <c r="C97" s="120">
        <v>45.562390000000001</v>
      </c>
      <c r="D97" s="120"/>
      <c r="E97" s="120">
        <v>1.5165</v>
      </c>
      <c r="F97" s="120">
        <v>183.89295000000001</v>
      </c>
      <c r="G97" s="120">
        <v>60.228789999999996</v>
      </c>
      <c r="H97" s="120">
        <v>339.42351000000002</v>
      </c>
      <c r="I97" s="120">
        <v>146.27392</v>
      </c>
      <c r="K97" s="126">
        <v>78.015630000000002</v>
      </c>
      <c r="M97" s="120">
        <v>27.87236</v>
      </c>
      <c r="N97" s="126">
        <v>4392.76782</v>
      </c>
      <c r="O97" s="119"/>
      <c r="P97" s="87"/>
      <c r="Q97" s="120"/>
      <c r="R97" s="120"/>
      <c r="S97" s="120"/>
      <c r="T97" s="120"/>
      <c r="U97" s="120"/>
      <c r="V97" s="120"/>
      <c r="W97" s="120"/>
      <c r="X97" s="120"/>
      <c r="Y97" s="123"/>
      <c r="Z97" s="123"/>
      <c r="AA97" s="122"/>
      <c r="AB97" s="122"/>
      <c r="AC97" s="122"/>
      <c r="AD97" s="122"/>
      <c r="AE97" s="122"/>
      <c r="AF97" s="122"/>
      <c r="AG97" s="122"/>
      <c r="AH97" s="122"/>
      <c r="AI97" s="122"/>
    </row>
    <row r="98" spans="1:35" s="24" customFormat="1" ht="8.6999999999999993" customHeight="1">
      <c r="A98" s="32"/>
      <c r="C98" s="120"/>
      <c r="D98" s="120"/>
      <c r="E98" s="120"/>
      <c r="F98" s="120"/>
      <c r="G98" s="120"/>
      <c r="H98" s="120"/>
      <c r="I98" s="120"/>
      <c r="K98" s="126"/>
      <c r="M98" s="120"/>
      <c r="N98" s="126"/>
      <c r="O98" s="119"/>
      <c r="P98" s="87"/>
      <c r="Q98" s="120"/>
      <c r="R98" s="120"/>
      <c r="S98" s="120"/>
      <c r="T98" s="120"/>
      <c r="U98" s="120"/>
      <c r="V98" s="120"/>
      <c r="W98" s="120"/>
      <c r="X98" s="120"/>
      <c r="Y98" s="123"/>
      <c r="Z98" s="123"/>
      <c r="AA98" s="122"/>
      <c r="AB98" s="122"/>
      <c r="AC98" s="122"/>
      <c r="AD98" s="122"/>
      <c r="AE98" s="122"/>
      <c r="AF98" s="122"/>
      <c r="AG98" s="122"/>
      <c r="AH98" s="122"/>
      <c r="AI98" s="122"/>
    </row>
    <row r="99" spans="1:35" s="24" customFormat="1" ht="8.6999999999999993" customHeight="1">
      <c r="A99" s="32"/>
      <c r="B99" s="38">
        <v>2010</v>
      </c>
      <c r="C99" s="120">
        <v>44.720860000000002</v>
      </c>
      <c r="D99" s="120"/>
      <c r="E99" s="120">
        <v>1.50501</v>
      </c>
      <c r="F99" s="120">
        <v>183.10837000000001</v>
      </c>
      <c r="G99" s="120">
        <v>61.219529999999999</v>
      </c>
      <c r="H99" s="120">
        <v>339.38903999999997</v>
      </c>
      <c r="I99" s="120">
        <v>153.44262000000001</v>
      </c>
      <c r="K99" s="126">
        <v>78.13006</v>
      </c>
      <c r="M99" s="120">
        <v>27.683859999999999</v>
      </c>
      <c r="N99" s="126">
        <v>4295.15236</v>
      </c>
      <c r="O99" s="119"/>
      <c r="P99" s="87"/>
      <c r="Q99" s="120"/>
      <c r="R99" s="120"/>
      <c r="S99" s="120"/>
      <c r="T99" s="120"/>
      <c r="U99" s="120"/>
      <c r="V99" s="120"/>
      <c r="W99" s="120"/>
      <c r="X99" s="120"/>
      <c r="Y99" s="123"/>
      <c r="Z99" s="123"/>
      <c r="AA99" s="122"/>
      <c r="AB99" s="122"/>
      <c r="AC99" s="122"/>
      <c r="AD99" s="122"/>
      <c r="AE99" s="122"/>
      <c r="AF99" s="122"/>
      <c r="AG99" s="122"/>
      <c r="AH99" s="122"/>
      <c r="AI99" s="122"/>
    </row>
    <row r="100" spans="1:35" s="24" customFormat="1" ht="8.6999999999999993" customHeight="1">
      <c r="A100" s="32"/>
      <c r="B100" s="38">
        <v>2011</v>
      </c>
      <c r="C100" s="120">
        <v>43.942</v>
      </c>
      <c r="D100" s="120"/>
      <c r="E100" s="120">
        <v>1.794</v>
      </c>
      <c r="F100" s="120">
        <v>184.768</v>
      </c>
      <c r="G100" s="120">
        <v>61.292000000000002</v>
      </c>
      <c r="H100" s="120">
        <v>335.47199999999998</v>
      </c>
      <c r="I100" s="120">
        <v>166.58</v>
      </c>
      <c r="K100" s="126">
        <v>77.304000000000002</v>
      </c>
      <c r="M100" s="120">
        <v>27.831</v>
      </c>
      <c r="N100" s="126">
        <v>4623.3100000000004</v>
      </c>
      <c r="O100" s="119"/>
      <c r="P100" s="87"/>
      <c r="Q100" s="120"/>
      <c r="R100" s="120"/>
      <c r="S100" s="120"/>
      <c r="T100" s="120"/>
      <c r="U100" s="120"/>
      <c r="V100" s="120"/>
      <c r="W100" s="120"/>
      <c r="X100" s="120"/>
      <c r="Y100" s="123"/>
      <c r="Z100" s="123"/>
      <c r="AA100" s="122"/>
      <c r="AB100" s="122"/>
      <c r="AC100" s="122"/>
      <c r="AD100" s="122"/>
      <c r="AE100" s="122"/>
      <c r="AF100" s="122"/>
      <c r="AG100" s="122"/>
      <c r="AH100" s="122"/>
      <c r="AI100" s="122"/>
    </row>
    <row r="101" spans="1:35" s="24" customFormat="1" ht="8.6999999999999993" customHeight="1">
      <c r="A101" s="32"/>
      <c r="B101" s="38">
        <v>2012</v>
      </c>
      <c r="C101" s="120">
        <v>43.32517</v>
      </c>
      <c r="E101" s="120">
        <v>1.8115000000000001</v>
      </c>
      <c r="F101" s="120">
        <v>186.81956</v>
      </c>
      <c r="G101" s="120">
        <v>61.551589999999997</v>
      </c>
      <c r="H101" s="120">
        <v>333.07377000000002</v>
      </c>
      <c r="I101" s="120">
        <v>166.51594</v>
      </c>
      <c r="K101" s="120">
        <v>75.314639999999997</v>
      </c>
      <c r="M101" s="120">
        <v>28.94061</v>
      </c>
      <c r="N101" s="126">
        <v>4559.4754599999997</v>
      </c>
      <c r="O101" s="119"/>
      <c r="P101" s="87"/>
      <c r="Q101" s="120"/>
      <c r="R101" s="120"/>
      <c r="S101" s="120"/>
      <c r="T101" s="120"/>
      <c r="U101" s="120"/>
      <c r="V101" s="120"/>
      <c r="W101" s="120"/>
      <c r="X101" s="120"/>
      <c r="Y101" s="123"/>
      <c r="Z101" s="123"/>
      <c r="AA101" s="122"/>
      <c r="AB101" s="122"/>
      <c r="AC101" s="122"/>
      <c r="AD101" s="122"/>
      <c r="AE101" s="122"/>
      <c r="AF101" s="122"/>
      <c r="AG101" s="122"/>
      <c r="AH101" s="122"/>
      <c r="AI101" s="122"/>
    </row>
    <row r="102" spans="1:35" s="24" customFormat="1" ht="3" customHeight="1">
      <c r="A102" s="32"/>
      <c r="B102" s="38"/>
      <c r="C102" s="103"/>
      <c r="D102" s="103"/>
      <c r="E102" s="103"/>
      <c r="F102" s="103"/>
      <c r="G102" s="103"/>
      <c r="H102" s="103"/>
      <c r="I102" s="103"/>
      <c r="J102" s="103"/>
      <c r="K102" s="103"/>
      <c r="L102" s="103"/>
      <c r="M102" s="103"/>
      <c r="N102" s="103"/>
      <c r="O102" s="34"/>
    </row>
    <row r="103" spans="1:35" s="24" customFormat="1" ht="3" customHeight="1">
      <c r="A103" s="32"/>
      <c r="B103" s="36"/>
      <c r="C103" s="36"/>
      <c r="D103" s="36"/>
      <c r="E103" s="36"/>
      <c r="F103" s="36"/>
      <c r="G103" s="36"/>
      <c r="H103" s="36"/>
      <c r="I103" s="36"/>
      <c r="J103" s="36"/>
      <c r="K103" s="36"/>
      <c r="L103" s="36"/>
      <c r="M103" s="36"/>
      <c r="N103" s="36"/>
      <c r="O103" s="34"/>
      <c r="P103" s="24" t="s">
        <v>8</v>
      </c>
    </row>
    <row r="104" spans="1:35" s="24" customFormat="1" ht="9" customHeight="1">
      <c r="A104" s="32"/>
      <c r="B104" s="57" t="s">
        <v>116</v>
      </c>
      <c r="C104" s="345"/>
      <c r="D104" s="345"/>
      <c r="E104" s="345"/>
      <c r="F104" s="345"/>
      <c r="G104" s="345"/>
      <c r="H104" s="345"/>
      <c r="I104" s="345"/>
      <c r="J104" s="345"/>
      <c r="K104" s="345"/>
      <c r="L104" s="345"/>
      <c r="M104" s="345"/>
      <c r="N104" s="345"/>
      <c r="O104" s="34"/>
      <c r="P104" s="87" t="s">
        <v>8</v>
      </c>
    </row>
    <row r="105" spans="1:35" s="24" customFormat="1" ht="9" customHeight="1">
      <c r="A105" s="32"/>
      <c r="B105" s="345" t="s">
        <v>85</v>
      </c>
      <c r="C105" s="345"/>
      <c r="D105" s="345"/>
      <c r="E105" s="345"/>
      <c r="F105" s="345"/>
      <c r="G105" s="345"/>
      <c r="H105" s="345"/>
      <c r="I105" s="345"/>
      <c r="J105" s="345"/>
      <c r="K105" s="345"/>
      <c r="L105" s="345"/>
      <c r="M105" s="345"/>
      <c r="N105" s="345"/>
      <c r="O105" s="34"/>
    </row>
    <row r="106" spans="1:35" s="24" customFormat="1" ht="3" customHeight="1">
      <c r="A106" s="45"/>
      <c r="B106" s="33"/>
      <c r="C106" s="33"/>
      <c r="D106" s="33"/>
      <c r="E106" s="33"/>
      <c r="F106" s="33"/>
      <c r="G106" s="33"/>
      <c r="H106" s="33"/>
      <c r="I106" s="33"/>
      <c r="J106" s="33"/>
      <c r="K106" s="33"/>
      <c r="L106" s="33"/>
      <c r="M106" s="33"/>
      <c r="N106" s="33"/>
      <c r="O106" s="46"/>
    </row>
    <row r="107" spans="1:35" ht="18.899999999999999" hidden="1" customHeight="1">
      <c r="P107" s="48" t="s">
        <v>5</v>
      </c>
    </row>
  </sheetData>
  <sheetProtection sheet="1" objects="1" scenarios="1"/>
  <mergeCells count="21">
    <mergeCell ref="K42:K43"/>
    <mergeCell ref="M42:M43"/>
    <mergeCell ref="N42:N43"/>
    <mergeCell ref="B76:B78"/>
    <mergeCell ref="C76:N76"/>
    <mergeCell ref="M10:M11"/>
    <mergeCell ref="N10:N11"/>
    <mergeCell ref="B40:B44"/>
    <mergeCell ref="K40:N40"/>
    <mergeCell ref="C42:C43"/>
    <mergeCell ref="E42:E43"/>
    <mergeCell ref="F42:F43"/>
    <mergeCell ref="G42:G44"/>
    <mergeCell ref="H42:H43"/>
    <mergeCell ref="I42:I43"/>
    <mergeCell ref="B8:B11"/>
    <mergeCell ref="C10:C11"/>
    <mergeCell ref="F10:F11"/>
    <mergeCell ref="H10:H11"/>
    <mergeCell ref="I10:I11"/>
    <mergeCell ref="K10:K11"/>
  </mergeCells>
  <hyperlinks>
    <hyperlink ref="N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rowBreaks count="1" manualBreakCount="1">
    <brk id="68" max="12" man="1"/>
  </rowBreaks>
</worksheet>
</file>

<file path=xl/worksheets/sheet7.xml><?xml version="1.0" encoding="utf-8"?>
<worksheet xmlns="http://schemas.openxmlformats.org/spreadsheetml/2006/main" xmlns:r="http://schemas.openxmlformats.org/officeDocument/2006/relationships">
  <dimension ref="A1:AY107"/>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5.109375" style="48" customWidth="1"/>
    <col min="3" max="3" width="5.5546875" style="48" customWidth="1"/>
    <col min="4" max="4" width="5.6640625" style="48" customWidth="1"/>
    <col min="5" max="5" width="5.44140625" style="48" customWidth="1"/>
    <col min="6" max="7" width="6" style="48" customWidth="1"/>
    <col min="8" max="8" width="5" style="48" customWidth="1"/>
    <col min="9" max="9" width="1.5546875" style="48" customWidth="1"/>
    <col min="10" max="10" width="4.5546875" style="48" customWidth="1"/>
    <col min="11" max="11" width="1.5546875" style="48" customWidth="1"/>
    <col min="12" max="12" width="5" style="48" customWidth="1"/>
    <col min="13" max="13" width="6.109375" style="48" customWidth="1"/>
    <col min="14" max="15" width="0.88671875" style="48" customWidth="1"/>
    <col min="16" max="23" width="6.88671875" style="48" hidden="1" customWidth="1"/>
    <col min="24" max="50" width="11.44140625" style="48" hidden="1" customWidth="1"/>
    <col min="51" max="51" width="11.44140625" style="150" hidden="1" customWidth="1"/>
    <col min="52" max="16384" width="11.44140625" style="48" hidden="1"/>
  </cols>
  <sheetData>
    <row r="1" spans="1:45" s="24" customFormat="1" ht="4.6500000000000004" customHeight="1">
      <c r="A1" s="21"/>
      <c r="B1" s="22"/>
      <c r="C1" s="22"/>
      <c r="D1" s="22"/>
      <c r="E1" s="22"/>
      <c r="F1" s="22"/>
      <c r="G1" s="22"/>
      <c r="H1" s="22"/>
      <c r="I1" s="22"/>
      <c r="J1" s="22"/>
      <c r="K1" s="22"/>
      <c r="L1" s="22"/>
      <c r="M1" s="22"/>
      <c r="N1" s="23"/>
    </row>
    <row r="2" spans="1:45" s="30" customFormat="1" ht="11.1" customHeight="1">
      <c r="A2" s="25"/>
      <c r="B2" s="89" t="s">
        <v>117</v>
      </c>
      <c r="C2" s="28"/>
      <c r="D2" s="28"/>
      <c r="E2" s="28"/>
      <c r="F2" s="28"/>
      <c r="G2" s="28"/>
      <c r="H2" s="28"/>
      <c r="I2" s="28"/>
      <c r="J2" s="28"/>
      <c r="K2" s="28"/>
      <c r="L2" s="28"/>
      <c r="M2" s="331" t="s">
        <v>118</v>
      </c>
      <c r="N2" s="29"/>
      <c r="Q2" s="90"/>
    </row>
    <row r="3" spans="1:45" s="30" customFormat="1" ht="11.1" customHeight="1">
      <c r="A3" s="25"/>
      <c r="B3" s="89" t="s">
        <v>88</v>
      </c>
      <c r="C3" s="28"/>
      <c r="D3" s="28"/>
      <c r="E3" s="28"/>
      <c r="F3" s="28"/>
      <c r="G3" s="28"/>
      <c r="H3" s="28"/>
      <c r="I3" s="28"/>
      <c r="J3" s="28"/>
      <c r="K3" s="28"/>
      <c r="L3" s="28"/>
      <c r="M3" s="35" t="s">
        <v>67</v>
      </c>
      <c r="N3" s="29"/>
    </row>
    <row r="4" spans="1:45" s="30" customFormat="1" ht="11.1" customHeight="1">
      <c r="A4" s="25"/>
      <c r="B4" s="89" t="s">
        <v>74</v>
      </c>
      <c r="C4" s="28"/>
      <c r="D4" s="28"/>
      <c r="E4" s="28"/>
      <c r="F4" s="28"/>
      <c r="G4" s="28"/>
      <c r="H4" s="28"/>
      <c r="I4" s="28"/>
      <c r="J4" s="28"/>
      <c r="K4" s="28"/>
      <c r="L4" s="28"/>
      <c r="M4" s="28"/>
      <c r="N4" s="29"/>
    </row>
    <row r="5" spans="1:45" s="30" customFormat="1" ht="11.1" customHeight="1">
      <c r="A5" s="25"/>
      <c r="B5" s="51" t="s">
        <v>89</v>
      </c>
      <c r="C5" s="28"/>
      <c r="D5" s="28"/>
      <c r="E5" s="28"/>
      <c r="F5" s="28"/>
      <c r="G5" s="28"/>
      <c r="H5" s="28"/>
      <c r="I5" s="28"/>
      <c r="J5" s="28"/>
      <c r="K5" s="28"/>
      <c r="L5" s="28"/>
      <c r="M5" s="28"/>
      <c r="N5" s="29"/>
    </row>
    <row r="6" spans="1:45" s="24" customFormat="1" ht="3" customHeight="1">
      <c r="A6" s="32"/>
      <c r="B6" s="33"/>
      <c r="C6" s="33"/>
      <c r="D6" s="33"/>
      <c r="E6" s="33"/>
      <c r="F6" s="33"/>
      <c r="G6" s="33"/>
      <c r="H6" s="33"/>
      <c r="I6" s="33"/>
      <c r="J6" s="33"/>
      <c r="K6" s="33"/>
      <c r="L6" s="33"/>
      <c r="M6" s="33"/>
      <c r="N6" s="34"/>
    </row>
    <row r="7" spans="1:45" s="24" customFormat="1" ht="3" customHeight="1">
      <c r="A7" s="32"/>
      <c r="B7" s="345"/>
      <c r="C7" s="345"/>
      <c r="D7" s="345"/>
      <c r="E7" s="345"/>
      <c r="F7" s="345"/>
      <c r="G7" s="345"/>
      <c r="H7" s="345"/>
      <c r="I7" s="345"/>
      <c r="J7" s="345"/>
      <c r="K7" s="345"/>
      <c r="L7" s="345"/>
      <c r="M7" s="345"/>
      <c r="N7" s="34"/>
    </row>
    <row r="8" spans="1:45" s="24" customFormat="1" ht="8.25" customHeight="1">
      <c r="A8" s="32"/>
      <c r="B8" s="354" t="s">
        <v>6</v>
      </c>
      <c r="C8" s="114" t="s">
        <v>90</v>
      </c>
      <c r="D8" s="114"/>
      <c r="E8" s="114"/>
      <c r="F8" s="114"/>
      <c r="G8" s="115"/>
      <c r="H8" s="114"/>
      <c r="I8" s="114"/>
      <c r="J8" s="114"/>
      <c r="K8" s="114"/>
      <c r="L8" s="114"/>
      <c r="M8" s="114"/>
      <c r="N8" s="34"/>
    </row>
    <row r="9" spans="1:45" s="24" customFormat="1" ht="2.1" customHeight="1">
      <c r="A9" s="32"/>
      <c r="B9" s="359"/>
      <c r="C9" s="116"/>
      <c r="D9" s="116"/>
      <c r="E9" s="116"/>
      <c r="F9" s="116"/>
      <c r="G9" s="117"/>
      <c r="H9" s="116"/>
      <c r="I9" s="116"/>
      <c r="J9" s="116"/>
      <c r="K9" s="116"/>
      <c r="L9" s="116"/>
      <c r="M9" s="116"/>
      <c r="N9" s="34"/>
    </row>
    <row r="10" spans="1:45" s="24" customFormat="1" ht="8.6999999999999993" customHeight="1">
      <c r="A10" s="32"/>
      <c r="B10" s="359"/>
      <c r="C10" s="358" t="s">
        <v>3</v>
      </c>
      <c r="D10" s="145" t="s">
        <v>91</v>
      </c>
      <c r="E10" s="358" t="s">
        <v>92</v>
      </c>
      <c r="F10" s="145" t="s">
        <v>93</v>
      </c>
      <c r="G10" s="358" t="s">
        <v>94</v>
      </c>
      <c r="H10" s="358" t="s">
        <v>95</v>
      </c>
      <c r="I10" s="343"/>
      <c r="J10" s="358" t="s">
        <v>96</v>
      </c>
      <c r="K10" s="343"/>
      <c r="L10" s="362" t="s">
        <v>97</v>
      </c>
      <c r="M10" s="358" t="s">
        <v>98</v>
      </c>
      <c r="N10" s="34"/>
    </row>
    <row r="11" spans="1:45" s="24" customFormat="1" ht="8.6999999999999993" customHeight="1">
      <c r="A11" s="32"/>
      <c r="B11" s="359"/>
      <c r="C11" s="358"/>
      <c r="D11" s="343"/>
      <c r="E11" s="358"/>
      <c r="F11" s="343"/>
      <c r="G11" s="358"/>
      <c r="H11" s="358"/>
      <c r="I11" s="343"/>
      <c r="J11" s="358"/>
      <c r="K11" s="343"/>
      <c r="L11" s="362"/>
      <c r="M11" s="358"/>
      <c r="N11" s="34"/>
    </row>
    <row r="12" spans="1:45" s="24" customFormat="1" ht="3" customHeight="1">
      <c r="A12" s="32"/>
      <c r="B12" s="42"/>
      <c r="C12" s="118" t="s">
        <v>8</v>
      </c>
      <c r="D12" s="118"/>
      <c r="E12" s="118"/>
      <c r="F12" s="118"/>
      <c r="G12" s="118"/>
      <c r="H12" s="118"/>
      <c r="I12" s="118"/>
      <c r="J12" s="118"/>
      <c r="K12" s="118"/>
      <c r="L12" s="118"/>
      <c r="M12" s="118"/>
      <c r="N12" s="119"/>
      <c r="O12" s="87"/>
      <c r="P12" s="87"/>
      <c r="Q12" s="87"/>
      <c r="R12" s="87"/>
      <c r="S12" s="87"/>
      <c r="Z12" s="87"/>
      <c r="AA12" s="87"/>
      <c r="AB12" s="87"/>
      <c r="AC12" s="87"/>
      <c r="AL12" s="87"/>
      <c r="AM12" s="87"/>
      <c r="AN12" s="87"/>
      <c r="AO12" s="87"/>
      <c r="AP12" s="87"/>
    </row>
    <row r="13" spans="1:45" s="24" customFormat="1" ht="3" customHeight="1">
      <c r="A13" s="32"/>
      <c r="B13" s="38"/>
      <c r="C13" s="120" t="s">
        <v>8</v>
      </c>
      <c r="D13" s="120"/>
      <c r="E13" s="120"/>
      <c r="F13" s="120"/>
      <c r="G13" s="120"/>
      <c r="H13" s="120"/>
      <c r="I13" s="120"/>
      <c r="J13" s="120"/>
      <c r="K13" s="120"/>
      <c r="L13" s="120"/>
      <c r="M13" s="120"/>
      <c r="N13" s="119"/>
      <c r="O13" s="87"/>
      <c r="P13" s="87"/>
      <c r="Q13" s="87"/>
      <c r="R13" s="87"/>
      <c r="S13" s="87"/>
      <c r="Z13" s="87"/>
      <c r="AA13" s="87"/>
      <c r="AB13" s="87"/>
      <c r="AC13" s="87"/>
      <c r="AL13" s="87"/>
      <c r="AM13" s="87"/>
      <c r="AN13" s="87"/>
      <c r="AO13" s="87"/>
      <c r="AP13" s="87"/>
    </row>
    <row r="14" spans="1:45" s="24" customFormat="1" ht="8.6999999999999993" customHeight="1">
      <c r="A14" s="32"/>
      <c r="B14" s="38">
        <v>1995</v>
      </c>
      <c r="C14" s="120">
        <f t="shared" ref="C14:C22" si="0">SUM(D14:M14,C50:H50)</f>
        <v>14729.986000000001</v>
      </c>
      <c r="D14" s="120">
        <v>36.682000000000002</v>
      </c>
      <c r="E14" s="120">
        <v>78.438999999999993</v>
      </c>
      <c r="F14" s="120">
        <v>96.795000000000002</v>
      </c>
      <c r="G14" s="120">
        <v>246.40700000000001</v>
      </c>
      <c r="H14" s="120">
        <v>4.6580000000000004</v>
      </c>
      <c r="I14" s="120"/>
      <c r="J14" s="120">
        <v>2040.4469999999999</v>
      </c>
      <c r="K14" s="120"/>
      <c r="L14" s="120">
        <v>8020.3919999999998</v>
      </c>
      <c r="M14" s="120">
        <v>1372.3489999999999</v>
      </c>
      <c r="N14" s="119"/>
      <c r="O14" s="120"/>
      <c r="P14" s="143"/>
      <c r="Q14" s="143"/>
      <c r="R14" s="143"/>
      <c r="S14" s="143"/>
      <c r="T14" s="143"/>
      <c r="U14" s="143"/>
      <c r="V14" s="143"/>
      <c r="W14" s="123"/>
      <c r="X14" s="146"/>
      <c r="Y14" s="146"/>
      <c r="Z14" s="146"/>
      <c r="AA14" s="146"/>
      <c r="AB14" s="146"/>
      <c r="AC14" s="146"/>
      <c r="AD14" s="146"/>
      <c r="AE14" s="146"/>
      <c r="AF14" s="120"/>
      <c r="AL14" s="120"/>
      <c r="AM14" s="120"/>
      <c r="AN14" s="120"/>
      <c r="AO14" s="120"/>
      <c r="AP14" s="120"/>
      <c r="AQ14" s="120"/>
      <c r="AR14" s="120"/>
      <c r="AS14" s="120"/>
    </row>
    <row r="15" spans="1:45" s="24" customFormat="1" ht="8.6999999999999993" customHeight="1">
      <c r="A15" s="32"/>
      <c r="B15" s="38">
        <v>1996</v>
      </c>
      <c r="C15" s="120">
        <f t="shared" si="0"/>
        <v>15732.80452</v>
      </c>
      <c r="D15" s="120">
        <v>80.322000000000003</v>
      </c>
      <c r="E15" s="120">
        <v>86.778000000000006</v>
      </c>
      <c r="F15" s="120">
        <v>120.544</v>
      </c>
      <c r="G15" s="120">
        <v>283.29500000000002</v>
      </c>
      <c r="H15" s="120">
        <v>4.609</v>
      </c>
      <c r="I15" s="120"/>
      <c r="J15" s="120">
        <v>2048.4557</v>
      </c>
      <c r="K15" s="120"/>
      <c r="L15" s="120">
        <v>8051.241</v>
      </c>
      <c r="M15" s="120">
        <v>2184.7199999999998</v>
      </c>
      <c r="N15" s="119"/>
      <c r="O15" s="120"/>
      <c r="P15" s="143"/>
      <c r="Q15" s="143"/>
      <c r="R15" s="143"/>
      <c r="S15" s="143"/>
      <c r="T15" s="143"/>
      <c r="U15" s="143"/>
      <c r="V15" s="143"/>
      <c r="W15" s="123"/>
      <c r="X15" s="146"/>
      <c r="Y15" s="146"/>
      <c r="Z15" s="146"/>
      <c r="AA15" s="146"/>
      <c r="AB15" s="146"/>
      <c r="AC15" s="146"/>
      <c r="AD15" s="146"/>
      <c r="AE15" s="146"/>
      <c r="AF15" s="120"/>
      <c r="AL15" s="120"/>
      <c r="AM15" s="120"/>
      <c r="AN15" s="120"/>
      <c r="AO15" s="120"/>
      <c r="AP15" s="120"/>
      <c r="AQ15" s="120"/>
      <c r="AR15" s="120"/>
      <c r="AS15" s="120"/>
    </row>
    <row r="16" spans="1:45" s="24" customFormat="1" ht="8.6999999999999993" customHeight="1">
      <c r="A16" s="32"/>
      <c r="B16" s="38">
        <v>1997</v>
      </c>
      <c r="C16" s="120">
        <f t="shared" si="0"/>
        <v>14160.633000000002</v>
      </c>
      <c r="D16" s="120">
        <v>43.027999999999999</v>
      </c>
      <c r="E16" s="120">
        <v>113.492</v>
      </c>
      <c r="F16" s="120">
        <v>96.152000000000001</v>
      </c>
      <c r="G16" s="120">
        <v>243.52199999999999</v>
      </c>
      <c r="H16" s="120">
        <v>3.4020000000000001</v>
      </c>
      <c r="I16" s="120"/>
      <c r="J16" s="120">
        <v>1615.057</v>
      </c>
      <c r="K16" s="120"/>
      <c r="L16" s="120">
        <v>7406.0609999999997</v>
      </c>
      <c r="M16" s="120">
        <v>1877.356</v>
      </c>
      <c r="N16" s="119"/>
      <c r="O16" s="120"/>
      <c r="P16" s="143"/>
      <c r="Q16" s="143"/>
      <c r="R16" s="143"/>
      <c r="S16" s="143"/>
      <c r="T16" s="143"/>
      <c r="U16" s="143"/>
      <c r="V16" s="143"/>
      <c r="W16" s="123"/>
      <c r="X16" s="146"/>
      <c r="Y16" s="146"/>
      <c r="Z16" s="146"/>
      <c r="AA16" s="146"/>
      <c r="AB16" s="146"/>
      <c r="AC16" s="146"/>
      <c r="AD16" s="146"/>
      <c r="AE16" s="146"/>
      <c r="AF16" s="120"/>
      <c r="AL16" s="120"/>
      <c r="AM16" s="120"/>
      <c r="AN16" s="120"/>
      <c r="AO16" s="120"/>
      <c r="AP16" s="120"/>
      <c r="AQ16" s="120"/>
      <c r="AR16" s="120"/>
      <c r="AS16" s="120"/>
    </row>
    <row r="17" spans="1:50" s="24" customFormat="1" ht="8.6999999999999993" customHeight="1">
      <c r="A17" s="32"/>
      <c r="B17" s="38">
        <v>1998</v>
      </c>
      <c r="C17" s="120">
        <f t="shared" si="0"/>
        <v>15705.815220000002</v>
      </c>
      <c r="D17" s="120">
        <v>57.762999999999998</v>
      </c>
      <c r="E17" s="120">
        <v>101.56019999999999</v>
      </c>
      <c r="F17" s="120">
        <v>123.14</v>
      </c>
      <c r="G17" s="120">
        <v>267.548</v>
      </c>
      <c r="H17" s="120">
        <v>3.9590000000000001</v>
      </c>
      <c r="I17" s="120"/>
      <c r="J17" s="120">
        <v>2146.4721</v>
      </c>
      <c r="K17" s="120"/>
      <c r="L17" s="120">
        <v>7876.8191500000003</v>
      </c>
      <c r="M17" s="120">
        <v>1953.0726999999999</v>
      </c>
      <c r="N17" s="119"/>
      <c r="O17" s="120"/>
      <c r="P17" s="143"/>
      <c r="Q17" s="143"/>
      <c r="R17" s="143"/>
      <c r="S17" s="143"/>
      <c r="T17" s="143"/>
      <c r="U17" s="143"/>
      <c r="V17" s="143"/>
      <c r="W17" s="123"/>
      <c r="X17" s="146"/>
      <c r="Y17" s="146"/>
      <c r="Z17" s="146"/>
      <c r="AA17" s="146"/>
      <c r="AB17" s="146"/>
      <c r="AC17" s="146"/>
      <c r="AD17" s="146"/>
      <c r="AE17" s="146"/>
      <c r="AF17" s="120"/>
      <c r="AL17" s="120"/>
      <c r="AM17" s="120"/>
      <c r="AN17" s="120"/>
      <c r="AO17" s="120"/>
      <c r="AP17" s="120"/>
      <c r="AQ17" s="120"/>
      <c r="AR17" s="120"/>
      <c r="AS17" s="120"/>
    </row>
    <row r="18" spans="1:50" s="24" customFormat="1" ht="8.6999999999999993" customHeight="1">
      <c r="A18" s="32"/>
      <c r="B18" s="38">
        <v>1999</v>
      </c>
      <c r="C18" s="120">
        <f t="shared" si="0"/>
        <v>14241.956529999998</v>
      </c>
      <c r="D18" s="120">
        <v>54.257249999999999</v>
      </c>
      <c r="E18" s="120">
        <v>79.727999999999994</v>
      </c>
      <c r="F18" s="120">
        <v>166.35825</v>
      </c>
      <c r="G18" s="120">
        <v>226.98616000000001</v>
      </c>
      <c r="H18" s="120">
        <v>4.1431700000000005</v>
      </c>
      <c r="I18" s="120"/>
      <c r="J18" s="120">
        <v>1708.6877099999999</v>
      </c>
      <c r="K18" s="120"/>
      <c r="L18" s="120">
        <v>7162.7022400000005</v>
      </c>
      <c r="M18" s="120">
        <v>1913.1908899999999</v>
      </c>
      <c r="N18" s="119"/>
      <c r="O18" s="120"/>
      <c r="P18" s="143"/>
      <c r="Q18" s="143"/>
      <c r="R18" s="143"/>
      <c r="S18" s="143"/>
      <c r="T18" s="143"/>
      <c r="U18" s="143"/>
      <c r="V18" s="143"/>
      <c r="W18" s="123"/>
      <c r="X18" s="146"/>
      <c r="Y18" s="146"/>
      <c r="Z18" s="146"/>
      <c r="AA18" s="146"/>
      <c r="AB18" s="146"/>
      <c r="AC18" s="146"/>
      <c r="AD18" s="146"/>
      <c r="AE18" s="146"/>
      <c r="AF18" s="120"/>
      <c r="AL18" s="120"/>
      <c r="AM18" s="120"/>
      <c r="AN18" s="120"/>
      <c r="AO18" s="120"/>
      <c r="AP18" s="120"/>
      <c r="AQ18" s="120"/>
      <c r="AR18" s="120"/>
      <c r="AS18" s="120"/>
    </row>
    <row r="19" spans="1:50" s="24" customFormat="1" ht="8.6999999999999993" customHeight="1">
      <c r="A19" s="32"/>
      <c r="B19" s="38"/>
      <c r="C19" s="120">
        <f t="shared" si="0"/>
        <v>0</v>
      </c>
      <c r="D19" s="120">
        <v>0</v>
      </c>
      <c r="E19" s="120">
        <v>0</v>
      </c>
      <c r="F19" s="120">
        <v>0</v>
      </c>
      <c r="G19" s="120">
        <v>0</v>
      </c>
      <c r="H19" s="120">
        <v>0</v>
      </c>
      <c r="I19" s="120"/>
      <c r="J19" s="120">
        <v>0</v>
      </c>
      <c r="K19" s="120"/>
      <c r="L19" s="120">
        <v>0</v>
      </c>
      <c r="M19" s="120">
        <v>0</v>
      </c>
      <c r="N19" s="119"/>
      <c r="P19" s="123"/>
      <c r="Q19" s="123"/>
      <c r="R19" s="123"/>
      <c r="S19" s="123"/>
      <c r="T19" s="123"/>
      <c r="U19" s="123"/>
      <c r="V19" s="123"/>
      <c r="W19" s="123"/>
      <c r="X19" s="146"/>
      <c r="Y19" s="146"/>
      <c r="Z19" s="146"/>
      <c r="AA19" s="146"/>
      <c r="AB19" s="146"/>
      <c r="AC19" s="146"/>
      <c r="AD19" s="146"/>
      <c r="AE19" s="146"/>
    </row>
    <row r="20" spans="1:50" s="24" customFormat="1" ht="8.6999999999999993" customHeight="1">
      <c r="A20" s="32"/>
      <c r="B20" s="38">
        <v>2000</v>
      </c>
      <c r="C20" s="120">
        <f t="shared" si="0"/>
        <v>13893.082610000001</v>
      </c>
      <c r="D20" s="120">
        <v>69.702250000000006</v>
      </c>
      <c r="E20" s="120">
        <v>84.068899999999999</v>
      </c>
      <c r="F20" s="120">
        <v>84.70487</v>
      </c>
      <c r="G20" s="120">
        <v>290.37977000000001</v>
      </c>
      <c r="H20" s="120">
        <v>4.50631</v>
      </c>
      <c r="I20" s="120"/>
      <c r="J20" s="120">
        <v>1502.81799</v>
      </c>
      <c r="K20" s="120"/>
      <c r="L20" s="120">
        <v>7131.1807399999998</v>
      </c>
      <c r="M20" s="120">
        <v>1899.2014099999999</v>
      </c>
      <c r="N20" s="119"/>
      <c r="O20" s="87"/>
      <c r="P20" s="123"/>
      <c r="Q20" s="123"/>
      <c r="R20" s="123"/>
      <c r="S20" s="123"/>
      <c r="T20" s="123"/>
      <c r="U20" s="123"/>
      <c r="V20" s="123"/>
      <c r="W20" s="123"/>
      <c r="X20" s="146"/>
      <c r="Y20" s="146"/>
      <c r="Z20" s="146"/>
      <c r="AA20" s="146"/>
      <c r="AB20" s="146"/>
      <c r="AC20" s="146"/>
      <c r="AD20" s="146"/>
      <c r="AE20" s="146"/>
      <c r="AF20" s="87"/>
      <c r="AG20" s="87"/>
      <c r="AH20" s="87"/>
      <c r="AI20" s="87"/>
      <c r="AJ20" s="87"/>
      <c r="AK20" s="87"/>
      <c r="AL20" s="87"/>
      <c r="AM20" s="87"/>
      <c r="AN20" s="87"/>
      <c r="AO20" s="87"/>
      <c r="AP20" s="87"/>
      <c r="AQ20" s="87"/>
      <c r="AR20" s="87"/>
      <c r="AS20" s="87"/>
      <c r="AT20" s="87"/>
      <c r="AU20" s="87"/>
      <c r="AV20" s="87"/>
      <c r="AW20" s="87"/>
      <c r="AX20" s="87"/>
    </row>
    <row r="21" spans="1:50" s="24" customFormat="1" ht="8.6999999999999993" customHeight="1">
      <c r="A21" s="32"/>
      <c r="B21" s="38">
        <v>2001</v>
      </c>
      <c r="C21" s="120">
        <f t="shared" si="0"/>
        <v>15077.433279999997</v>
      </c>
      <c r="D21" s="120">
        <v>70.94265</v>
      </c>
      <c r="E21" s="120">
        <v>53.231720000000003</v>
      </c>
      <c r="F21" s="120">
        <v>112.94534</v>
      </c>
      <c r="G21" s="120">
        <v>310.52254999999997</v>
      </c>
      <c r="H21" s="120">
        <v>3.8806400000000001</v>
      </c>
      <c r="I21" s="120"/>
      <c r="J21" s="120">
        <v>1698.22083</v>
      </c>
      <c r="K21" s="120"/>
      <c r="L21" s="120">
        <v>7810.8468600000006</v>
      </c>
      <c r="M21" s="120">
        <v>1942.7833000000001</v>
      </c>
      <c r="N21" s="119"/>
      <c r="O21" s="87"/>
      <c r="P21" s="123"/>
      <c r="Q21" s="123"/>
      <c r="R21" s="123"/>
      <c r="S21" s="123"/>
      <c r="T21" s="123"/>
      <c r="U21" s="123"/>
      <c r="V21" s="123"/>
      <c r="W21" s="123"/>
      <c r="X21" s="146"/>
      <c r="Y21" s="146"/>
      <c r="Z21" s="146"/>
      <c r="AA21" s="146"/>
      <c r="AB21" s="146"/>
      <c r="AC21" s="146"/>
      <c r="AD21" s="146"/>
      <c r="AE21" s="146"/>
      <c r="AF21" s="87"/>
      <c r="AG21" s="87"/>
      <c r="AH21" s="87"/>
      <c r="AI21" s="87"/>
      <c r="AJ21" s="87"/>
      <c r="AK21" s="87"/>
      <c r="AL21" s="87"/>
      <c r="AM21" s="87"/>
      <c r="AN21" s="87"/>
      <c r="AO21" s="87"/>
      <c r="AP21" s="87"/>
      <c r="AQ21" s="87"/>
      <c r="AR21" s="87"/>
      <c r="AS21" s="87"/>
      <c r="AT21" s="87"/>
      <c r="AU21" s="87"/>
      <c r="AV21" s="87"/>
      <c r="AW21" s="87"/>
      <c r="AX21" s="87"/>
    </row>
    <row r="22" spans="1:50" s="24" customFormat="1" ht="8.6999999999999993" customHeight="1">
      <c r="A22" s="32"/>
      <c r="B22" s="38">
        <v>2002</v>
      </c>
      <c r="C22" s="120">
        <f t="shared" si="0"/>
        <v>14200.128000000001</v>
      </c>
      <c r="D22" s="120">
        <v>37.352699999999999</v>
      </c>
      <c r="E22" s="120">
        <v>50.457239999999999</v>
      </c>
      <c r="F22" s="120">
        <v>52.758199999999995</v>
      </c>
      <c r="G22" s="120">
        <v>282.29109000000005</v>
      </c>
      <c r="H22" s="120">
        <v>3.6132499999999999</v>
      </c>
      <c r="I22" s="120"/>
      <c r="J22" s="120">
        <v>2054.3621499999999</v>
      </c>
      <c r="K22" s="120"/>
      <c r="L22" s="120">
        <v>7118.9180400000005</v>
      </c>
      <c r="M22" s="120">
        <v>1743.52073</v>
      </c>
      <c r="N22" s="119"/>
      <c r="O22" s="87"/>
      <c r="P22" s="123"/>
      <c r="Q22" s="123"/>
      <c r="R22" s="123"/>
      <c r="S22" s="123"/>
      <c r="T22" s="123"/>
      <c r="U22" s="123"/>
      <c r="V22" s="123"/>
      <c r="W22" s="123"/>
      <c r="X22" s="146"/>
      <c r="Y22" s="146"/>
      <c r="Z22" s="146"/>
      <c r="AA22" s="146"/>
      <c r="AB22" s="146"/>
      <c r="AC22" s="146"/>
      <c r="AD22" s="146"/>
      <c r="AE22" s="146"/>
      <c r="AF22" s="87"/>
      <c r="AG22" s="87"/>
      <c r="AH22" s="87"/>
      <c r="AI22" s="87"/>
      <c r="AJ22" s="87"/>
      <c r="AK22" s="87"/>
      <c r="AL22" s="87"/>
      <c r="AM22" s="87"/>
      <c r="AN22" s="87"/>
      <c r="AO22" s="87"/>
      <c r="AP22" s="87"/>
      <c r="AQ22" s="87"/>
      <c r="AR22" s="87"/>
      <c r="AS22" s="87"/>
      <c r="AT22" s="87"/>
      <c r="AU22" s="87"/>
      <c r="AV22" s="87"/>
      <c r="AW22" s="87"/>
      <c r="AX22" s="87"/>
    </row>
    <row r="23" spans="1:50" s="24" customFormat="1" ht="8.6999999999999993" customHeight="1">
      <c r="A23" s="32"/>
      <c r="B23" s="38">
        <v>2003</v>
      </c>
      <c r="C23" s="120">
        <f>SUM(D23:M23,C59:H59)-0.2</f>
        <v>14991.486969999998</v>
      </c>
      <c r="D23" s="120">
        <v>55.621000000000002</v>
      </c>
      <c r="E23" s="120">
        <v>60.043660000000003</v>
      </c>
      <c r="F23" s="120">
        <v>146.59735000000001</v>
      </c>
      <c r="G23" s="120">
        <v>364.49439000000001</v>
      </c>
      <c r="H23" s="120">
        <v>3.8528500000000001</v>
      </c>
      <c r="I23" s="120"/>
      <c r="J23" s="120">
        <v>1904.1003400000002</v>
      </c>
      <c r="K23" s="120"/>
      <c r="L23" s="120">
        <v>7520.9177300000001</v>
      </c>
      <c r="M23" s="120">
        <v>1972.62096</v>
      </c>
      <c r="N23" s="119"/>
      <c r="O23" s="87"/>
      <c r="P23" s="123"/>
      <c r="Q23" s="123"/>
      <c r="R23" s="123"/>
      <c r="S23" s="123"/>
      <c r="T23" s="123"/>
      <c r="U23" s="123"/>
      <c r="V23" s="123"/>
      <c r="W23" s="123"/>
      <c r="X23" s="146"/>
      <c r="Y23" s="146"/>
      <c r="Z23" s="146"/>
      <c r="AA23" s="146"/>
      <c r="AB23" s="146"/>
      <c r="AC23" s="146"/>
      <c r="AD23" s="146"/>
      <c r="AE23" s="146"/>
      <c r="AF23" s="87"/>
      <c r="AG23" s="87"/>
      <c r="AH23" s="87"/>
      <c r="AI23" s="87"/>
      <c r="AJ23" s="87"/>
      <c r="AK23" s="87"/>
      <c r="AL23" s="87"/>
      <c r="AM23" s="87"/>
      <c r="AN23" s="87"/>
      <c r="AO23" s="87"/>
      <c r="AP23" s="87"/>
      <c r="AQ23" s="87"/>
      <c r="AR23" s="87"/>
      <c r="AS23" s="87"/>
      <c r="AT23" s="87"/>
      <c r="AU23" s="87"/>
      <c r="AV23" s="87"/>
      <c r="AW23" s="87"/>
      <c r="AX23" s="87"/>
    </row>
    <row r="24" spans="1:50" s="24" customFormat="1" ht="8.6999999999999993" customHeight="1">
      <c r="A24" s="32"/>
      <c r="B24" s="38">
        <v>2004</v>
      </c>
      <c r="C24" s="120">
        <f>SUM(D24:M24,C60:H60)</f>
        <v>14806.336260000004</v>
      </c>
      <c r="D24" s="120">
        <v>55.634749999999997</v>
      </c>
      <c r="E24" s="120">
        <v>62.389879999999998</v>
      </c>
      <c r="F24" s="120">
        <v>212.01061999999999</v>
      </c>
      <c r="G24" s="120">
        <v>325.84156000000002</v>
      </c>
      <c r="H24" s="120">
        <v>4.85053</v>
      </c>
      <c r="I24" s="120"/>
      <c r="J24" s="120">
        <v>1678.3668</v>
      </c>
      <c r="K24" s="120"/>
      <c r="L24" s="120">
        <v>7696.4218300000002</v>
      </c>
      <c r="M24" s="120">
        <v>1832.5442600000001</v>
      </c>
      <c r="N24" s="119"/>
      <c r="O24" s="87"/>
      <c r="P24" s="123"/>
      <c r="Q24" s="123"/>
      <c r="R24" s="123"/>
      <c r="S24" s="123"/>
      <c r="T24" s="123"/>
      <c r="U24" s="123"/>
      <c r="V24" s="123"/>
      <c r="W24" s="123"/>
      <c r="X24" s="146"/>
      <c r="Y24" s="146"/>
      <c r="Z24" s="146"/>
      <c r="AA24" s="146"/>
      <c r="AB24" s="146"/>
      <c r="AC24" s="146"/>
      <c r="AD24" s="146"/>
      <c r="AE24" s="146"/>
      <c r="AF24" s="87"/>
      <c r="AG24" s="87"/>
      <c r="AH24" s="87"/>
      <c r="AI24" s="87"/>
      <c r="AJ24" s="87"/>
      <c r="AK24" s="87"/>
      <c r="AL24" s="87"/>
      <c r="AM24" s="87"/>
      <c r="AN24" s="87"/>
      <c r="AO24" s="87"/>
      <c r="AP24" s="87"/>
      <c r="AQ24" s="87"/>
      <c r="AR24" s="87"/>
      <c r="AS24" s="87"/>
      <c r="AT24" s="87"/>
      <c r="AU24" s="87"/>
      <c r="AV24" s="87"/>
      <c r="AW24" s="87"/>
      <c r="AX24" s="87"/>
    </row>
    <row r="25" spans="1:50" s="24" customFormat="1" ht="8.6999999999999993" customHeight="1">
      <c r="A25" s="32"/>
      <c r="B25" s="38"/>
      <c r="C25" s="120"/>
      <c r="D25" s="120"/>
      <c r="E25" s="120"/>
      <c r="F25" s="120"/>
      <c r="G25" s="120"/>
      <c r="H25" s="120"/>
      <c r="I25" s="120"/>
      <c r="J25" s="120"/>
      <c r="K25" s="120"/>
      <c r="L25" s="120"/>
      <c r="M25" s="120"/>
      <c r="N25" s="119"/>
      <c r="O25" s="87"/>
      <c r="P25" s="123"/>
      <c r="Q25" s="123"/>
      <c r="R25" s="123"/>
      <c r="S25" s="123"/>
      <c r="T25" s="123"/>
      <c r="U25" s="123"/>
      <c r="V25" s="123"/>
      <c r="W25" s="123"/>
      <c r="X25" s="146"/>
      <c r="Y25" s="146"/>
      <c r="Z25" s="146"/>
      <c r="AA25" s="146"/>
      <c r="AB25" s="146"/>
      <c r="AC25" s="146"/>
      <c r="AD25" s="146"/>
      <c r="AE25" s="146"/>
      <c r="AF25" s="87"/>
      <c r="AG25" s="87"/>
      <c r="AH25" s="87"/>
      <c r="AI25" s="87"/>
      <c r="AJ25" s="87"/>
      <c r="AK25" s="87"/>
      <c r="AL25" s="87"/>
      <c r="AM25" s="87"/>
      <c r="AN25" s="87"/>
      <c r="AO25" s="87"/>
      <c r="AP25" s="87"/>
      <c r="AQ25" s="87"/>
      <c r="AR25" s="87"/>
      <c r="AS25" s="87"/>
      <c r="AT25" s="87"/>
      <c r="AU25" s="87"/>
      <c r="AV25" s="87"/>
      <c r="AW25" s="87"/>
      <c r="AX25" s="87"/>
    </row>
    <row r="26" spans="1:50" s="24" customFormat="1" ht="8.6999999999999993" customHeight="1">
      <c r="A26" s="32"/>
      <c r="B26" s="38">
        <v>2005</v>
      </c>
      <c r="C26" s="120">
        <f>SUM(D26:M26,C62:H62)</f>
        <v>13132.24721</v>
      </c>
      <c r="D26" s="120">
        <v>37.741</v>
      </c>
      <c r="E26" s="120">
        <v>57.478999999999999</v>
      </c>
      <c r="F26" s="120">
        <v>86.956999999999994</v>
      </c>
      <c r="G26" s="120">
        <v>306.09300000000002</v>
      </c>
      <c r="H26" s="120">
        <v>4.0839999999999996</v>
      </c>
      <c r="I26" s="120"/>
      <c r="J26" s="120">
        <v>1261.22</v>
      </c>
      <c r="K26" s="120"/>
      <c r="L26" s="120">
        <v>6605.6139999999996</v>
      </c>
      <c r="M26" s="120">
        <v>1599.2349999999999</v>
      </c>
      <c r="N26" s="119"/>
      <c r="O26" s="87"/>
      <c r="P26" s="120"/>
      <c r="Q26" s="103"/>
      <c r="R26" s="120"/>
      <c r="S26" s="120"/>
      <c r="T26" s="120"/>
      <c r="U26" s="120"/>
      <c r="V26" s="120"/>
      <c r="W26" s="120"/>
      <c r="X26" s="146"/>
      <c r="Y26" s="146"/>
      <c r="Z26" s="146"/>
      <c r="AA26" s="146"/>
      <c r="AB26" s="146"/>
      <c r="AC26" s="146"/>
      <c r="AD26" s="146"/>
      <c r="AE26" s="146"/>
      <c r="AF26" s="87"/>
      <c r="AG26" s="87"/>
      <c r="AH26" s="87"/>
      <c r="AI26" s="87"/>
      <c r="AJ26" s="87"/>
      <c r="AK26" s="87"/>
      <c r="AL26" s="87"/>
      <c r="AM26" s="87"/>
      <c r="AN26" s="87"/>
      <c r="AO26" s="87"/>
      <c r="AP26" s="87"/>
      <c r="AQ26" s="87"/>
      <c r="AR26" s="87"/>
      <c r="AS26" s="87"/>
      <c r="AT26" s="87"/>
      <c r="AU26" s="87"/>
      <c r="AV26" s="87"/>
      <c r="AW26" s="87"/>
      <c r="AX26" s="87"/>
    </row>
    <row r="27" spans="1:50" s="24" customFormat="1" ht="8.6999999999999993" customHeight="1">
      <c r="A27" s="32"/>
      <c r="B27" s="38">
        <v>2006</v>
      </c>
      <c r="C27" s="120">
        <f>SUM(D27:M27,C63:H63)</f>
        <v>14471.57907</v>
      </c>
      <c r="D27" s="120">
        <v>38.529000000000003</v>
      </c>
      <c r="E27" s="120">
        <v>70.469630000000009</v>
      </c>
      <c r="F27" s="120">
        <v>69.883399999999995</v>
      </c>
      <c r="G27" s="120">
        <v>315.43241999999998</v>
      </c>
      <c r="H27" s="120">
        <v>4.74315</v>
      </c>
      <c r="I27" s="120"/>
      <c r="J27" s="120">
        <v>1723.2190500000002</v>
      </c>
      <c r="K27" s="120"/>
      <c r="L27" s="120">
        <v>7294.8420400000005</v>
      </c>
      <c r="M27" s="120">
        <v>1600.4304500000001</v>
      </c>
      <c r="N27" s="119"/>
      <c r="O27" s="87"/>
      <c r="P27" s="120"/>
      <c r="Q27" s="103"/>
      <c r="R27" s="120"/>
      <c r="S27" s="120"/>
      <c r="T27" s="120"/>
      <c r="U27" s="120"/>
      <c r="V27" s="120"/>
      <c r="W27" s="120"/>
      <c r="X27" s="146"/>
      <c r="Y27" s="146"/>
      <c r="Z27" s="146"/>
      <c r="AA27" s="146"/>
      <c r="AB27" s="146"/>
      <c r="AC27" s="146"/>
      <c r="AD27" s="146"/>
      <c r="AE27" s="146"/>
      <c r="AF27" s="87"/>
      <c r="AG27" s="87"/>
      <c r="AH27" s="87"/>
      <c r="AI27" s="87"/>
      <c r="AJ27" s="87"/>
      <c r="AK27" s="87"/>
      <c r="AL27" s="87"/>
      <c r="AM27" s="87"/>
      <c r="AN27" s="87"/>
      <c r="AO27" s="87"/>
      <c r="AP27" s="87"/>
      <c r="AQ27" s="87"/>
      <c r="AR27" s="87"/>
      <c r="AS27" s="87"/>
      <c r="AT27" s="87"/>
      <c r="AU27" s="87"/>
      <c r="AV27" s="87"/>
      <c r="AW27" s="87"/>
      <c r="AX27" s="87"/>
    </row>
    <row r="28" spans="1:50" s="24" customFormat="1" ht="8.6999999999999993" customHeight="1">
      <c r="A28" s="32"/>
      <c r="B28" s="38">
        <v>2007</v>
      </c>
      <c r="C28" s="120">
        <f>SUM(D28:M28,C64:H64)</f>
        <v>14371.6572</v>
      </c>
      <c r="D28" s="120">
        <v>48.167999999999999</v>
      </c>
      <c r="E28" s="120">
        <v>70.948999999999998</v>
      </c>
      <c r="F28" s="120">
        <v>93.141000000000005</v>
      </c>
      <c r="G28" s="120">
        <v>286.35399999999998</v>
      </c>
      <c r="H28" s="120">
        <v>4.6470000000000002</v>
      </c>
      <c r="I28" s="120"/>
      <c r="J28" s="120">
        <v>1489.241</v>
      </c>
      <c r="K28" s="120"/>
      <c r="L28" s="120">
        <v>7333.277</v>
      </c>
      <c r="M28" s="120">
        <v>1774.9749999999999</v>
      </c>
      <c r="N28" s="119"/>
      <c r="O28" s="87"/>
      <c r="P28" s="120"/>
      <c r="Q28" s="103"/>
      <c r="R28" s="120"/>
      <c r="S28" s="120"/>
      <c r="T28" s="120"/>
      <c r="U28" s="120"/>
      <c r="V28" s="120"/>
      <c r="W28" s="120"/>
      <c r="X28" s="146"/>
      <c r="Y28" s="146"/>
      <c r="Z28" s="146"/>
      <c r="AA28" s="146"/>
      <c r="AB28" s="146"/>
      <c r="AC28" s="146"/>
      <c r="AD28" s="146"/>
      <c r="AE28" s="146"/>
      <c r="AF28" s="87"/>
      <c r="AG28" s="87"/>
      <c r="AH28" s="87"/>
      <c r="AI28" s="87"/>
      <c r="AJ28" s="87"/>
      <c r="AK28" s="87"/>
      <c r="AL28" s="87"/>
      <c r="AM28" s="87"/>
      <c r="AN28" s="87"/>
      <c r="AO28" s="87"/>
      <c r="AP28" s="87"/>
      <c r="AQ28" s="87"/>
      <c r="AR28" s="87"/>
      <c r="AS28" s="87"/>
      <c r="AT28" s="87"/>
      <c r="AU28" s="87"/>
      <c r="AV28" s="87"/>
      <c r="AW28" s="87"/>
      <c r="AX28" s="87"/>
    </row>
    <row r="29" spans="1:50" s="24" customFormat="1" ht="8.6999999999999993" customHeight="1">
      <c r="A29" s="32"/>
      <c r="B29" s="38">
        <v>2008</v>
      </c>
      <c r="C29" s="120">
        <f>SUM(D29:M29,C65:H65)</f>
        <v>14740.865629999998</v>
      </c>
      <c r="D29" s="87">
        <v>54.963000000000001</v>
      </c>
      <c r="E29" s="87">
        <v>50.285690000000002</v>
      </c>
      <c r="F29" s="87">
        <v>65.415000000000006</v>
      </c>
      <c r="G29" s="87">
        <v>310.77015999999998</v>
      </c>
      <c r="H29" s="87">
        <v>4.6444999999999999</v>
      </c>
      <c r="I29" s="120"/>
      <c r="J29" s="120">
        <v>1503.23793</v>
      </c>
      <c r="K29" s="120"/>
      <c r="L29" s="120">
        <v>7344.3456399999995</v>
      </c>
      <c r="M29" s="120">
        <v>1844.01585</v>
      </c>
      <c r="N29" s="119"/>
      <c r="O29" s="87"/>
      <c r="P29" s="120"/>
      <c r="Q29" s="103"/>
      <c r="R29" s="120"/>
      <c r="S29" s="120"/>
      <c r="T29" s="120"/>
      <c r="U29" s="120"/>
      <c r="V29" s="120"/>
      <c r="W29" s="120"/>
      <c r="X29" s="146"/>
      <c r="Y29" s="146"/>
      <c r="Z29" s="146"/>
      <c r="AA29" s="146"/>
      <c r="AB29" s="146"/>
      <c r="AC29" s="146"/>
      <c r="AD29" s="146"/>
      <c r="AE29" s="146"/>
      <c r="AF29" s="87"/>
      <c r="AG29" s="87"/>
      <c r="AH29" s="87"/>
      <c r="AI29" s="87"/>
      <c r="AJ29" s="87"/>
      <c r="AK29" s="87"/>
      <c r="AL29" s="87"/>
      <c r="AM29" s="87"/>
      <c r="AN29" s="87"/>
      <c r="AO29" s="87"/>
      <c r="AP29" s="87"/>
      <c r="AQ29" s="87"/>
      <c r="AR29" s="87"/>
      <c r="AS29" s="87"/>
      <c r="AT29" s="87"/>
      <c r="AU29" s="87"/>
      <c r="AV29" s="87"/>
      <c r="AW29" s="87"/>
      <c r="AX29" s="87"/>
    </row>
    <row r="30" spans="1:50" s="24" customFormat="1" ht="8.6999999999999993" customHeight="1">
      <c r="A30" s="32"/>
      <c r="B30" s="38">
        <v>2009</v>
      </c>
      <c r="C30" s="120">
        <f>SUM(D30:M30,C66:H66)</f>
        <v>12885.400279999998</v>
      </c>
      <c r="D30" s="87">
        <v>51.875999999999998</v>
      </c>
      <c r="E30" s="87">
        <v>54.230429999999998</v>
      </c>
      <c r="F30" s="87">
        <v>65.343639999999994</v>
      </c>
      <c r="G30" s="87">
        <v>239.05590000000001</v>
      </c>
      <c r="H30" s="87">
        <v>5.1642000000000001</v>
      </c>
      <c r="I30" s="120"/>
      <c r="J30" s="120">
        <v>1205.30962</v>
      </c>
      <c r="K30" s="120"/>
      <c r="L30" s="120">
        <v>6223.0465400000003</v>
      </c>
      <c r="M30" s="120">
        <v>1690.5183</v>
      </c>
      <c r="N30" s="119"/>
      <c r="O30" s="87"/>
      <c r="P30" s="120"/>
      <c r="Q30" s="103"/>
      <c r="R30" s="120"/>
      <c r="S30" s="120"/>
      <c r="T30" s="120"/>
      <c r="U30" s="120"/>
      <c r="V30" s="120"/>
      <c r="W30" s="120"/>
      <c r="X30" s="146"/>
      <c r="Y30" s="146"/>
      <c r="Z30" s="146"/>
      <c r="AA30" s="146"/>
      <c r="AB30" s="146"/>
      <c r="AC30" s="146"/>
      <c r="AD30" s="146"/>
      <c r="AE30" s="146"/>
      <c r="AF30" s="87"/>
      <c r="AG30" s="87"/>
      <c r="AH30" s="87"/>
      <c r="AI30" s="87"/>
      <c r="AJ30" s="87"/>
      <c r="AK30" s="87"/>
      <c r="AL30" s="87"/>
      <c r="AM30" s="87"/>
      <c r="AN30" s="87"/>
      <c r="AO30" s="87"/>
      <c r="AP30" s="87"/>
      <c r="AQ30" s="87"/>
      <c r="AR30" s="87"/>
      <c r="AS30" s="87"/>
      <c r="AT30" s="87"/>
      <c r="AU30" s="87"/>
      <c r="AV30" s="87"/>
      <c r="AW30" s="87"/>
      <c r="AX30" s="87"/>
    </row>
    <row r="31" spans="1:50" s="24" customFormat="1" ht="8.6999999999999993" customHeight="1">
      <c r="A31" s="32"/>
      <c r="C31" s="120"/>
      <c r="D31" s="87"/>
      <c r="E31" s="87"/>
      <c r="F31" s="87"/>
      <c r="G31" s="87"/>
      <c r="H31" s="87"/>
      <c r="I31" s="120"/>
      <c r="J31" s="120"/>
      <c r="K31" s="120"/>
      <c r="L31" s="120"/>
      <c r="M31" s="120"/>
      <c r="N31" s="119"/>
      <c r="O31" s="87"/>
      <c r="P31" s="120"/>
      <c r="Q31" s="103"/>
      <c r="R31" s="120"/>
      <c r="S31" s="120"/>
      <c r="T31" s="120"/>
      <c r="U31" s="120"/>
      <c r="V31" s="120"/>
      <c r="W31" s="120"/>
      <c r="X31" s="146"/>
      <c r="Y31" s="146"/>
      <c r="Z31" s="146"/>
      <c r="AA31" s="146"/>
      <c r="AB31" s="146"/>
      <c r="AC31" s="146"/>
      <c r="AD31" s="146"/>
      <c r="AE31" s="146"/>
      <c r="AF31" s="87"/>
      <c r="AG31" s="87"/>
      <c r="AH31" s="87"/>
      <c r="AI31" s="87"/>
      <c r="AJ31" s="87"/>
      <c r="AK31" s="87"/>
      <c r="AL31" s="87"/>
      <c r="AM31" s="87"/>
      <c r="AN31" s="87"/>
      <c r="AO31" s="87"/>
      <c r="AP31" s="87"/>
      <c r="AQ31" s="87"/>
      <c r="AR31" s="87"/>
      <c r="AS31" s="87"/>
      <c r="AT31" s="87"/>
      <c r="AU31" s="87"/>
      <c r="AV31" s="87"/>
      <c r="AW31" s="87"/>
      <c r="AX31" s="87"/>
    </row>
    <row r="32" spans="1:50" s="24" customFormat="1" ht="8.6999999999999993" customHeight="1">
      <c r="A32" s="32"/>
      <c r="B32" s="38">
        <v>2010</v>
      </c>
      <c r="C32" s="103">
        <f>SUM(D32:M32,C68:H68)</f>
        <v>14479.936290000001</v>
      </c>
      <c r="D32" s="87">
        <v>70.503609999999995</v>
      </c>
      <c r="E32" s="87">
        <v>41.747790000000002</v>
      </c>
      <c r="F32" s="87">
        <v>83.948580000000007</v>
      </c>
      <c r="G32" s="87">
        <v>267.66821000000004</v>
      </c>
      <c r="H32" s="87">
        <v>4.7808999999999999</v>
      </c>
      <c r="I32" s="120"/>
      <c r="J32" s="120">
        <v>1630.2248400000001</v>
      </c>
      <c r="K32" s="120"/>
      <c r="L32" s="120">
        <v>7148.0457699999997</v>
      </c>
      <c r="M32" s="120">
        <v>1768.3822500000001</v>
      </c>
      <c r="N32" s="119"/>
      <c r="O32" s="87"/>
      <c r="P32" s="120"/>
      <c r="Q32" s="103"/>
      <c r="R32" s="120"/>
      <c r="S32" s="120"/>
      <c r="T32" s="120"/>
      <c r="U32" s="120"/>
      <c r="V32" s="120"/>
      <c r="W32" s="120"/>
      <c r="X32" s="146"/>
      <c r="Y32" s="146"/>
      <c r="Z32" s="146"/>
      <c r="AA32" s="146"/>
      <c r="AB32" s="146"/>
      <c r="AC32" s="146"/>
      <c r="AD32" s="146"/>
      <c r="AE32" s="146"/>
      <c r="AF32" s="87"/>
      <c r="AG32" s="87"/>
      <c r="AH32" s="87"/>
      <c r="AI32" s="87"/>
      <c r="AJ32" s="87"/>
      <c r="AK32" s="87"/>
      <c r="AL32" s="87"/>
      <c r="AM32" s="87"/>
      <c r="AN32" s="87"/>
      <c r="AO32" s="87"/>
      <c r="AP32" s="87"/>
      <c r="AQ32" s="87"/>
      <c r="AR32" s="87"/>
      <c r="AS32" s="87"/>
      <c r="AT32" s="87"/>
      <c r="AU32" s="87"/>
      <c r="AV32" s="87"/>
      <c r="AW32" s="87"/>
      <c r="AX32" s="87"/>
    </row>
    <row r="33" spans="1:50" s="24" customFormat="1" ht="8.6999999999999993" customHeight="1">
      <c r="A33" s="32"/>
      <c r="B33" s="38">
        <v>2011</v>
      </c>
      <c r="C33" s="103">
        <f>SUM(D33:M33,C69:H69)</f>
        <v>12243.757</v>
      </c>
      <c r="D33" s="87">
        <v>71.308000000000007</v>
      </c>
      <c r="E33" s="87">
        <v>34.036999999999999</v>
      </c>
      <c r="F33" s="87">
        <v>62.8</v>
      </c>
      <c r="G33" s="87">
        <v>218.34399999999999</v>
      </c>
      <c r="H33" s="87">
        <v>5.21</v>
      </c>
      <c r="I33" s="120"/>
      <c r="J33" s="120">
        <v>894.97199999999998</v>
      </c>
      <c r="K33" s="120"/>
      <c r="L33" s="120">
        <v>6069.0919999999996</v>
      </c>
      <c r="M33" s="120">
        <v>1728.288</v>
      </c>
      <c r="N33" s="119"/>
      <c r="O33" s="87"/>
      <c r="P33" s="120"/>
      <c r="Q33" s="103"/>
      <c r="R33" s="120"/>
      <c r="S33" s="120"/>
      <c r="T33" s="120"/>
      <c r="U33" s="120"/>
      <c r="V33" s="120"/>
      <c r="W33" s="120"/>
      <c r="X33" s="146"/>
      <c r="Y33" s="146"/>
      <c r="Z33" s="146"/>
      <c r="AA33" s="146"/>
      <c r="AB33" s="146"/>
      <c r="AC33" s="146"/>
      <c r="AD33" s="146"/>
      <c r="AE33" s="146"/>
      <c r="AF33" s="87"/>
      <c r="AG33" s="87"/>
      <c r="AH33" s="87"/>
      <c r="AI33" s="87"/>
      <c r="AJ33" s="87"/>
      <c r="AK33" s="87"/>
      <c r="AL33" s="87"/>
      <c r="AM33" s="87"/>
      <c r="AN33" s="87"/>
      <c r="AO33" s="87"/>
      <c r="AP33" s="87"/>
      <c r="AQ33" s="87"/>
      <c r="AR33" s="87"/>
      <c r="AS33" s="87"/>
      <c r="AT33" s="87"/>
      <c r="AU33" s="87"/>
      <c r="AV33" s="87"/>
      <c r="AW33" s="87"/>
      <c r="AX33" s="87"/>
    </row>
    <row r="34" spans="1:50" s="24" customFormat="1" ht="8.6999999999999993" customHeight="1">
      <c r="A34" s="32"/>
      <c r="B34" s="38">
        <v>2012</v>
      </c>
      <c r="C34" s="103">
        <f>SUM(D34:M34,C70:H70)</f>
        <v>14640.05337</v>
      </c>
      <c r="D34" s="87">
        <v>58.89199</v>
      </c>
      <c r="E34" s="87">
        <v>31.795259999999999</v>
      </c>
      <c r="F34" s="87">
        <v>172.86632</v>
      </c>
      <c r="G34" s="87">
        <v>328.19081</v>
      </c>
      <c r="H34" s="87">
        <v>6.9103000000000003</v>
      </c>
      <c r="J34" s="120">
        <v>1558.99197</v>
      </c>
      <c r="L34" s="120">
        <v>6923.8997300000001</v>
      </c>
      <c r="M34" s="120">
        <v>1819.9446399999999</v>
      </c>
      <c r="N34" s="119"/>
      <c r="O34" s="87"/>
      <c r="P34" s="120"/>
      <c r="Q34" s="103"/>
      <c r="R34" s="120"/>
      <c r="S34" s="120"/>
      <c r="T34" s="120"/>
      <c r="U34" s="120"/>
      <c r="V34" s="120"/>
      <c r="W34" s="120"/>
      <c r="X34" s="146"/>
      <c r="Y34" s="146"/>
      <c r="Z34" s="146"/>
      <c r="AA34" s="146"/>
      <c r="AB34" s="146"/>
      <c r="AC34" s="146"/>
      <c r="AD34" s="146"/>
      <c r="AE34" s="146"/>
      <c r="AF34" s="87"/>
      <c r="AG34" s="87"/>
      <c r="AH34" s="87"/>
      <c r="AI34" s="87"/>
      <c r="AJ34" s="87"/>
      <c r="AK34" s="87"/>
      <c r="AL34" s="87"/>
      <c r="AM34" s="87"/>
      <c r="AN34" s="87"/>
      <c r="AO34" s="87"/>
      <c r="AP34" s="87"/>
      <c r="AQ34" s="87"/>
      <c r="AR34" s="87"/>
      <c r="AS34" s="87"/>
      <c r="AT34" s="87"/>
      <c r="AU34" s="87"/>
      <c r="AV34" s="87"/>
      <c r="AW34" s="87"/>
      <c r="AX34" s="87"/>
    </row>
    <row r="35" spans="1:50" s="24" customFormat="1" ht="4.6500000000000004" customHeight="1">
      <c r="A35" s="45"/>
      <c r="B35" s="42"/>
      <c r="C35" s="118"/>
      <c r="D35" s="118"/>
      <c r="E35" s="118"/>
      <c r="F35" s="118"/>
      <c r="G35" s="118"/>
      <c r="H35" s="118"/>
      <c r="I35" s="118"/>
      <c r="J35" s="118"/>
      <c r="K35" s="118"/>
      <c r="L35" s="118"/>
      <c r="M35" s="118"/>
      <c r="N35" s="137"/>
      <c r="O35" s="87"/>
      <c r="P35" s="120"/>
      <c r="Q35" s="120"/>
      <c r="Z35" s="87"/>
      <c r="AA35" s="87"/>
      <c r="AB35" s="87"/>
      <c r="AC35" s="87"/>
      <c r="AL35" s="87"/>
      <c r="AM35" s="87"/>
      <c r="AN35" s="87"/>
      <c r="AO35" s="87"/>
      <c r="AP35" s="87"/>
    </row>
    <row r="36" spans="1:50" s="24" customFormat="1" ht="4.6500000000000004" customHeight="1">
      <c r="A36" s="21"/>
      <c r="B36" s="49"/>
      <c r="C36" s="139"/>
      <c r="D36" s="139"/>
      <c r="E36" s="139"/>
      <c r="F36" s="139"/>
      <c r="G36" s="139"/>
      <c r="H36" s="139"/>
      <c r="I36" s="139"/>
      <c r="J36" s="139"/>
      <c r="K36" s="139"/>
      <c r="L36" s="139"/>
      <c r="M36" s="139"/>
      <c r="N36" s="140"/>
      <c r="O36" s="87"/>
      <c r="P36" s="120"/>
      <c r="Q36" s="120"/>
      <c r="Z36" s="87"/>
      <c r="AA36" s="87"/>
      <c r="AB36" s="87"/>
      <c r="AC36" s="87"/>
      <c r="AL36" s="87"/>
      <c r="AM36" s="87"/>
      <c r="AN36" s="87"/>
      <c r="AO36" s="87"/>
      <c r="AP36" s="87"/>
    </row>
    <row r="37" spans="1:50" s="24" customFormat="1" ht="11.1" customHeight="1">
      <c r="A37" s="32"/>
      <c r="B37" s="89" t="s">
        <v>117</v>
      </c>
      <c r="C37" s="28"/>
      <c r="D37" s="28"/>
      <c r="E37" s="28"/>
      <c r="F37" s="28"/>
      <c r="G37" s="28"/>
      <c r="H37" s="120"/>
      <c r="I37" s="120"/>
      <c r="J37" s="120"/>
      <c r="K37" s="120"/>
      <c r="L37" s="120"/>
      <c r="M37" s="35" t="s">
        <v>118</v>
      </c>
      <c r="N37" s="119"/>
      <c r="O37" s="87"/>
      <c r="P37" s="120"/>
      <c r="Q37" s="120"/>
      <c r="Z37" s="87"/>
      <c r="AA37" s="87"/>
      <c r="AB37" s="87"/>
      <c r="AC37" s="87"/>
      <c r="AL37" s="87"/>
      <c r="AM37" s="87"/>
      <c r="AN37" s="87"/>
      <c r="AO37" s="87"/>
      <c r="AP37" s="87"/>
    </row>
    <row r="38" spans="1:50" s="24" customFormat="1" ht="11.1" customHeight="1">
      <c r="A38" s="32"/>
      <c r="B38" s="89" t="s">
        <v>88</v>
      </c>
      <c r="C38" s="28"/>
      <c r="D38" s="28"/>
      <c r="E38" s="28"/>
      <c r="F38" s="28"/>
      <c r="G38" s="28"/>
      <c r="H38" s="120"/>
      <c r="I38" s="120"/>
      <c r="J38" s="120"/>
      <c r="K38" s="120"/>
      <c r="L38" s="120"/>
      <c r="M38" s="35" t="s">
        <v>99</v>
      </c>
      <c r="N38" s="119"/>
      <c r="O38" s="87"/>
      <c r="P38" s="120"/>
      <c r="Q38" s="120"/>
      <c r="Z38" s="87"/>
      <c r="AA38" s="87"/>
      <c r="AB38" s="87"/>
      <c r="AC38" s="87"/>
      <c r="AL38" s="87"/>
      <c r="AM38" s="87"/>
      <c r="AN38" s="87"/>
      <c r="AO38" s="87"/>
      <c r="AP38" s="87"/>
    </row>
    <row r="39" spans="1:50" s="24" customFormat="1" ht="11.1" customHeight="1">
      <c r="A39" s="32"/>
      <c r="B39" s="89" t="s">
        <v>74</v>
      </c>
      <c r="C39" s="28"/>
      <c r="D39" s="28"/>
      <c r="E39" s="28"/>
      <c r="F39" s="28"/>
      <c r="G39" s="28"/>
      <c r="H39" s="120"/>
      <c r="I39" s="120"/>
      <c r="J39" s="126"/>
      <c r="K39" s="126"/>
      <c r="L39" s="126"/>
      <c r="M39" s="47"/>
      <c r="N39" s="119"/>
      <c r="O39" s="87"/>
      <c r="P39" s="87"/>
      <c r="Q39" s="87"/>
      <c r="R39" s="87"/>
      <c r="S39" s="87"/>
      <c r="Z39" s="87"/>
      <c r="AA39" s="87"/>
      <c r="AB39" s="87"/>
      <c r="AC39" s="87"/>
      <c r="AL39" s="87"/>
      <c r="AM39" s="87"/>
      <c r="AN39" s="87"/>
      <c r="AO39" s="87"/>
      <c r="AP39" s="87"/>
    </row>
    <row r="40" spans="1:50" s="24" customFormat="1" ht="11.1" customHeight="1">
      <c r="A40" s="32"/>
      <c r="B40" s="51" t="s">
        <v>89</v>
      </c>
      <c r="C40" s="28"/>
      <c r="D40" s="28"/>
      <c r="E40" s="28"/>
      <c r="F40" s="28"/>
      <c r="G40" s="28"/>
      <c r="H40" s="120"/>
      <c r="I40" s="120"/>
      <c r="J40" s="126"/>
      <c r="K40" s="126"/>
      <c r="L40" s="126"/>
      <c r="M40" s="47"/>
      <c r="N40" s="119"/>
      <c r="O40" s="87"/>
      <c r="P40" s="87"/>
      <c r="Q40" s="87"/>
      <c r="R40" s="87"/>
      <c r="S40" s="87"/>
      <c r="Z40" s="87"/>
      <c r="AA40" s="87"/>
      <c r="AB40" s="87"/>
      <c r="AC40" s="87"/>
      <c r="AL40" s="87"/>
      <c r="AM40" s="87"/>
      <c r="AN40" s="87"/>
      <c r="AO40" s="87"/>
      <c r="AP40" s="87"/>
    </row>
    <row r="41" spans="1:50" s="24" customFormat="1" ht="3" customHeight="1">
      <c r="A41" s="32"/>
      <c r="B41" s="42"/>
      <c r="C41" s="129"/>
      <c r="D41" s="118"/>
      <c r="E41" s="118"/>
      <c r="F41" s="118"/>
      <c r="G41" s="118"/>
      <c r="H41" s="118"/>
      <c r="I41" s="118"/>
      <c r="J41" s="118"/>
      <c r="K41" s="118"/>
      <c r="L41" s="118"/>
      <c r="M41" s="118"/>
      <c r="N41" s="119"/>
      <c r="O41" s="87"/>
      <c r="P41" s="87"/>
      <c r="Q41" s="87"/>
      <c r="R41" s="87"/>
      <c r="S41" s="87"/>
      <c r="Z41" s="87"/>
      <c r="AA41" s="87"/>
      <c r="AB41" s="87"/>
      <c r="AC41" s="87"/>
      <c r="AL41" s="87"/>
      <c r="AM41" s="87"/>
      <c r="AN41" s="87"/>
      <c r="AO41" s="87"/>
      <c r="AP41" s="87"/>
    </row>
    <row r="42" spans="1:50" s="24" customFormat="1" ht="3" customHeight="1">
      <c r="A42" s="32"/>
      <c r="B42" s="38"/>
      <c r="C42" s="120"/>
      <c r="D42" s="120"/>
      <c r="E42" s="120"/>
      <c r="F42" s="120"/>
      <c r="G42" s="98"/>
      <c r="H42" s="120"/>
      <c r="I42" s="120"/>
      <c r="J42" s="120"/>
      <c r="K42" s="120"/>
      <c r="L42" s="120"/>
      <c r="M42" s="120"/>
      <c r="N42" s="119"/>
      <c r="O42" s="87"/>
      <c r="P42" s="87"/>
      <c r="Q42" s="87"/>
      <c r="R42" s="87"/>
      <c r="S42" s="87"/>
      <c r="Z42" s="87"/>
      <c r="AA42" s="87"/>
      <c r="AB42" s="87"/>
      <c r="AC42" s="87"/>
      <c r="AL42" s="87"/>
      <c r="AM42" s="87"/>
      <c r="AN42" s="87"/>
      <c r="AO42" s="87"/>
      <c r="AP42" s="87"/>
    </row>
    <row r="43" spans="1:50" s="24" customFormat="1" ht="8.25" customHeight="1">
      <c r="A43" s="32"/>
      <c r="B43" s="354" t="s">
        <v>6</v>
      </c>
      <c r="C43" s="115" t="s">
        <v>81</v>
      </c>
      <c r="D43" s="115"/>
      <c r="E43" s="115"/>
      <c r="F43" s="115"/>
      <c r="G43" s="115"/>
      <c r="H43" s="115"/>
      <c r="I43" s="130"/>
      <c r="J43" s="360" t="s">
        <v>82</v>
      </c>
      <c r="K43" s="360"/>
      <c r="L43" s="360"/>
      <c r="M43" s="360"/>
      <c r="N43" s="119"/>
      <c r="O43" s="87"/>
      <c r="P43" s="87"/>
      <c r="Q43" s="87"/>
      <c r="R43" s="87"/>
      <c r="S43" s="87"/>
      <c r="Z43" s="87"/>
      <c r="AA43" s="87"/>
      <c r="AB43" s="87"/>
      <c r="AC43" s="87"/>
      <c r="AL43" s="87"/>
      <c r="AM43" s="87"/>
      <c r="AN43" s="87"/>
      <c r="AO43" s="87"/>
      <c r="AP43" s="87"/>
    </row>
    <row r="44" spans="1:50" s="24" customFormat="1" ht="2.1" customHeight="1">
      <c r="A44" s="32"/>
      <c r="B44" s="359"/>
      <c r="C44" s="147"/>
      <c r="D44" s="147"/>
      <c r="E44" s="147"/>
      <c r="F44" s="147"/>
      <c r="G44" s="147"/>
      <c r="H44" s="147"/>
      <c r="I44" s="130"/>
      <c r="J44" s="130"/>
      <c r="K44" s="130"/>
      <c r="L44" s="130"/>
      <c r="M44" s="130"/>
      <c r="N44" s="119"/>
      <c r="O44" s="87"/>
      <c r="P44" s="87"/>
      <c r="Q44" s="87"/>
      <c r="R44" s="87"/>
      <c r="S44" s="87"/>
      <c r="Z44" s="87"/>
      <c r="AA44" s="87"/>
      <c r="AB44" s="87"/>
      <c r="AC44" s="87"/>
      <c r="AL44" s="87"/>
      <c r="AM44" s="87"/>
      <c r="AN44" s="87"/>
      <c r="AO44" s="87"/>
      <c r="AP44" s="87"/>
    </row>
    <row r="45" spans="1:50" s="24" customFormat="1" ht="8.6999999999999993" customHeight="1">
      <c r="A45" s="32"/>
      <c r="B45" s="359"/>
      <c r="C45" s="343" t="s">
        <v>100</v>
      </c>
      <c r="D45" s="358" t="s">
        <v>101</v>
      </c>
      <c r="E45" s="358" t="s">
        <v>102</v>
      </c>
      <c r="F45" s="358" t="s">
        <v>103</v>
      </c>
      <c r="G45" s="343" t="s">
        <v>104</v>
      </c>
      <c r="H45" s="343" t="s">
        <v>105</v>
      </c>
      <c r="I45" s="343"/>
      <c r="J45" s="343" t="s">
        <v>3</v>
      </c>
      <c r="K45" s="343"/>
      <c r="L45" s="361" t="s">
        <v>106</v>
      </c>
      <c r="M45" s="358" t="s">
        <v>107</v>
      </c>
      <c r="N45" s="119"/>
      <c r="O45" s="87"/>
      <c r="P45" s="87"/>
      <c r="Q45" s="87"/>
      <c r="R45" s="87"/>
      <c r="S45" s="87"/>
      <c r="Z45" s="87"/>
      <c r="AA45" s="87"/>
      <c r="AB45" s="87"/>
      <c r="AC45" s="87"/>
      <c r="AL45" s="87"/>
      <c r="AM45" s="87"/>
      <c r="AN45" s="87"/>
      <c r="AO45" s="87"/>
      <c r="AP45" s="87"/>
    </row>
    <row r="46" spans="1:50" s="24" customFormat="1" ht="8.6999999999999993" customHeight="1">
      <c r="A46" s="32"/>
      <c r="B46" s="359"/>
      <c r="C46" s="343"/>
      <c r="D46" s="358"/>
      <c r="E46" s="358"/>
      <c r="F46" s="358"/>
      <c r="G46" s="343"/>
      <c r="H46" s="343"/>
      <c r="I46" s="343"/>
      <c r="J46" s="343"/>
      <c r="K46" s="343"/>
      <c r="L46" s="361"/>
      <c r="M46" s="358"/>
      <c r="N46" s="119"/>
      <c r="O46" s="87"/>
      <c r="P46" s="87"/>
      <c r="Q46" s="87"/>
      <c r="R46" s="87"/>
      <c r="S46" s="87"/>
      <c r="Z46" s="87"/>
      <c r="AA46" s="87"/>
      <c r="AB46" s="87"/>
      <c r="AC46" s="87"/>
      <c r="AL46" s="87"/>
      <c r="AM46" s="87"/>
      <c r="AN46" s="87"/>
      <c r="AO46" s="87"/>
      <c r="AP46" s="87"/>
    </row>
    <row r="47" spans="1:50" s="24" customFormat="1" ht="8.6999999999999993" customHeight="1">
      <c r="A47" s="32"/>
      <c r="B47" s="359"/>
      <c r="C47" s="343"/>
      <c r="D47" s="343"/>
      <c r="E47" s="343"/>
      <c r="F47" s="358"/>
      <c r="G47" s="343"/>
      <c r="H47" s="343"/>
      <c r="I47" s="343"/>
      <c r="J47" s="343"/>
      <c r="K47" s="343"/>
      <c r="L47" s="361"/>
      <c r="M47" s="343"/>
      <c r="N47" s="119"/>
      <c r="O47" s="87"/>
      <c r="P47" s="87"/>
      <c r="Q47" s="87"/>
      <c r="R47" s="87"/>
      <c r="S47" s="87"/>
      <c r="Z47" s="87"/>
      <c r="AA47" s="87"/>
      <c r="AB47" s="87"/>
      <c r="AC47" s="87"/>
      <c r="AL47" s="87"/>
      <c r="AM47" s="87"/>
      <c r="AN47" s="87"/>
      <c r="AO47" s="87"/>
      <c r="AP47" s="87"/>
    </row>
    <row r="48" spans="1:50" s="24" customFormat="1" ht="3" customHeight="1">
      <c r="A48" s="32"/>
      <c r="B48" s="132"/>
      <c r="C48" s="133"/>
      <c r="D48" s="133"/>
      <c r="E48" s="133"/>
      <c r="F48" s="133"/>
      <c r="G48" s="133"/>
      <c r="H48" s="133"/>
      <c r="I48" s="133"/>
      <c r="J48" s="133"/>
      <c r="K48" s="133"/>
      <c r="L48" s="133"/>
      <c r="M48" s="133"/>
      <c r="N48" s="119"/>
      <c r="O48" s="87"/>
      <c r="P48" s="87"/>
      <c r="Q48" s="87"/>
      <c r="R48" s="87"/>
      <c r="S48" s="87"/>
      <c r="Z48" s="87"/>
      <c r="AA48" s="87"/>
      <c r="AB48" s="87"/>
      <c r="AC48" s="87"/>
      <c r="AL48" s="87"/>
      <c r="AM48" s="87"/>
      <c r="AN48" s="87"/>
      <c r="AO48" s="87"/>
      <c r="AP48" s="87"/>
    </row>
    <row r="49" spans="1:42" s="24" customFormat="1" ht="3" customHeight="1">
      <c r="A49" s="32"/>
      <c r="B49" s="134"/>
      <c r="C49" s="135"/>
      <c r="D49" s="135"/>
      <c r="E49" s="135"/>
      <c r="F49" s="135"/>
      <c r="G49" s="135"/>
      <c r="H49" s="135"/>
      <c r="I49" s="135"/>
      <c r="J49" s="135"/>
      <c r="K49" s="135"/>
      <c r="L49" s="135"/>
      <c r="M49" s="135"/>
      <c r="N49" s="119"/>
      <c r="O49" s="87"/>
      <c r="P49" s="87"/>
      <c r="Q49" s="87"/>
      <c r="R49" s="87"/>
      <c r="S49" s="87"/>
      <c r="Z49" s="87"/>
      <c r="AA49" s="87"/>
      <c r="AB49" s="87"/>
      <c r="AC49" s="87"/>
      <c r="AL49" s="87"/>
      <c r="AM49" s="87"/>
      <c r="AN49" s="87"/>
      <c r="AO49" s="87"/>
      <c r="AP49" s="87"/>
    </row>
    <row r="50" spans="1:42" s="24" customFormat="1" ht="9" customHeight="1">
      <c r="A50" s="32"/>
      <c r="B50" s="38">
        <v>1995</v>
      </c>
      <c r="C50" s="120">
        <v>134.39599999999999</v>
      </c>
      <c r="D50" s="120">
        <v>929.33100000000002</v>
      </c>
      <c r="E50" s="120">
        <v>113.173</v>
      </c>
      <c r="F50" s="120">
        <v>75.739000000000004</v>
      </c>
      <c r="G50" s="120">
        <v>63.515999999999998</v>
      </c>
      <c r="H50" s="120">
        <v>1517.662</v>
      </c>
      <c r="I50" s="120"/>
      <c r="J50" s="120">
        <f t="shared" ref="J50:J56" si="1">SUM(L50:M50,C82:M82)</f>
        <v>3981.4609999999998</v>
      </c>
      <c r="K50" s="120"/>
      <c r="L50" s="120">
        <v>89.704999999999998</v>
      </c>
      <c r="M50" s="120">
        <v>724.97400000000005</v>
      </c>
      <c r="N50" s="119"/>
      <c r="O50" s="120"/>
      <c r="P50" s="103"/>
      <c r="Q50" s="103"/>
      <c r="R50" s="146"/>
      <c r="S50" s="146"/>
      <c r="T50" s="87"/>
      <c r="U50" s="87"/>
      <c r="V50" s="136"/>
      <c r="W50" s="136"/>
      <c r="X50" s="136"/>
      <c r="Y50" s="136"/>
      <c r="Z50" s="136"/>
      <c r="AA50" s="136"/>
      <c r="AB50" s="120"/>
      <c r="AC50" s="120"/>
      <c r="AL50" s="120"/>
      <c r="AM50" s="120"/>
      <c r="AN50" s="120"/>
      <c r="AO50" s="120"/>
      <c r="AP50" s="120"/>
    </row>
    <row r="51" spans="1:42" s="24" customFormat="1" ht="9" customHeight="1">
      <c r="A51" s="32"/>
      <c r="B51" s="38">
        <v>1996</v>
      </c>
      <c r="C51" s="120">
        <v>49.064</v>
      </c>
      <c r="D51" s="120">
        <v>809.24</v>
      </c>
      <c r="E51" s="120">
        <v>112.351</v>
      </c>
      <c r="F51" s="120">
        <v>71.253249999999994</v>
      </c>
      <c r="G51" s="120">
        <v>62.685749999999999</v>
      </c>
      <c r="H51" s="120">
        <v>1768.2458200000003</v>
      </c>
      <c r="I51" s="120"/>
      <c r="J51" s="120">
        <f t="shared" si="1"/>
        <v>4194.1581499999993</v>
      </c>
      <c r="K51" s="120"/>
      <c r="L51" s="120">
        <v>89.931550000000001</v>
      </c>
      <c r="M51" s="120">
        <v>745.38599999999997</v>
      </c>
      <c r="N51" s="119"/>
      <c r="O51" s="120"/>
      <c r="P51" s="103"/>
      <c r="Q51" s="103"/>
      <c r="R51" s="146"/>
      <c r="S51" s="146"/>
      <c r="T51" s="87"/>
      <c r="U51" s="87"/>
      <c r="V51" s="136"/>
      <c r="W51" s="136"/>
      <c r="X51" s="136"/>
      <c r="Y51" s="136"/>
      <c r="Z51" s="136"/>
      <c r="AA51" s="136"/>
      <c r="AB51" s="120"/>
      <c r="AC51" s="120"/>
      <c r="AL51" s="120"/>
      <c r="AM51" s="120"/>
      <c r="AN51" s="120"/>
      <c r="AO51" s="120"/>
      <c r="AP51" s="120"/>
    </row>
    <row r="52" spans="1:42" s="24" customFormat="1" ht="9" customHeight="1">
      <c r="A52" s="32"/>
      <c r="B52" s="38">
        <v>1997</v>
      </c>
      <c r="C52" s="120">
        <v>122.548</v>
      </c>
      <c r="D52" s="120">
        <v>772.303</v>
      </c>
      <c r="E52" s="120">
        <v>147.17400000000001</v>
      </c>
      <c r="F52" s="120">
        <v>71.927000000000007</v>
      </c>
      <c r="G52" s="120">
        <v>63.137</v>
      </c>
      <c r="H52" s="120">
        <v>1585.4739999999999</v>
      </c>
      <c r="I52" s="120"/>
      <c r="J52" s="120">
        <f t="shared" si="1"/>
        <v>4425.7062500000002</v>
      </c>
      <c r="K52" s="120"/>
      <c r="L52" s="120">
        <v>81.358000000000004</v>
      </c>
      <c r="M52" s="120">
        <v>690.24599999999998</v>
      </c>
      <c r="N52" s="119"/>
      <c r="O52" s="120"/>
      <c r="P52" s="103"/>
      <c r="Q52" s="103"/>
      <c r="R52" s="146"/>
      <c r="S52" s="146"/>
      <c r="T52" s="87"/>
      <c r="U52" s="87"/>
      <c r="V52" s="136"/>
      <c r="W52" s="136"/>
      <c r="X52" s="136"/>
      <c r="Y52" s="136"/>
      <c r="Z52" s="136"/>
      <c r="AA52" s="136"/>
      <c r="AB52" s="120"/>
      <c r="AC52" s="120"/>
      <c r="AL52" s="120"/>
      <c r="AM52" s="120"/>
      <c r="AN52" s="120"/>
      <c r="AO52" s="120"/>
      <c r="AP52" s="120"/>
    </row>
    <row r="53" spans="1:42" s="24" customFormat="1" ht="9" customHeight="1">
      <c r="A53" s="32"/>
      <c r="B53" s="38">
        <v>1998</v>
      </c>
      <c r="C53" s="120">
        <v>94.064600000000013</v>
      </c>
      <c r="D53" s="120">
        <v>768.84400000000005</v>
      </c>
      <c r="E53" s="120">
        <v>156.02720000000002</v>
      </c>
      <c r="F53" s="120">
        <v>79.052000000000007</v>
      </c>
      <c r="G53" s="120">
        <v>62.496000000000002</v>
      </c>
      <c r="H53" s="120">
        <v>2014.9972700000014</v>
      </c>
      <c r="I53" s="120"/>
      <c r="J53" s="120">
        <f t="shared" si="1"/>
        <v>4344.5031600000002</v>
      </c>
      <c r="K53" s="120"/>
      <c r="L53" s="120">
        <v>92.215000000000003</v>
      </c>
      <c r="M53" s="120">
        <v>679.15640000000008</v>
      </c>
      <c r="N53" s="119"/>
      <c r="O53" s="120"/>
      <c r="P53" s="103"/>
      <c r="Q53" s="103"/>
      <c r="R53" s="146"/>
      <c r="S53" s="146"/>
      <c r="T53" s="87"/>
      <c r="U53" s="87"/>
      <c r="V53" s="136"/>
      <c r="W53" s="136"/>
      <c r="X53" s="136"/>
      <c r="Y53" s="136"/>
      <c r="Z53" s="136"/>
      <c r="AA53" s="136"/>
      <c r="AB53" s="120"/>
      <c r="AC53" s="120"/>
      <c r="AL53" s="120"/>
      <c r="AM53" s="120"/>
      <c r="AN53" s="120"/>
      <c r="AO53" s="120"/>
      <c r="AP53" s="120"/>
    </row>
    <row r="54" spans="1:42" s="24" customFormat="1" ht="9" customHeight="1">
      <c r="A54" s="32"/>
      <c r="B54" s="38">
        <v>1999</v>
      </c>
      <c r="C54" s="120">
        <v>81.159000000000006</v>
      </c>
      <c r="D54" s="120">
        <v>652.31236999999999</v>
      </c>
      <c r="E54" s="120">
        <v>164.03179</v>
      </c>
      <c r="F54" s="120">
        <v>82.75667</v>
      </c>
      <c r="G54" s="120">
        <v>66.095289999999991</v>
      </c>
      <c r="H54" s="120">
        <v>1879.5477400000002</v>
      </c>
      <c r="I54" s="126"/>
      <c r="J54" s="120">
        <f t="shared" si="1"/>
        <v>4855.61816</v>
      </c>
      <c r="K54" s="120"/>
      <c r="L54" s="120">
        <v>92.671130000000005</v>
      </c>
      <c r="M54" s="120">
        <v>722.8175</v>
      </c>
      <c r="N54" s="119"/>
      <c r="O54" s="120"/>
      <c r="P54" s="103"/>
      <c r="Q54" s="103"/>
      <c r="R54" s="146"/>
      <c r="S54" s="146"/>
      <c r="T54" s="87"/>
      <c r="U54" s="87"/>
      <c r="V54" s="136"/>
      <c r="W54" s="136"/>
      <c r="X54" s="136"/>
      <c r="Y54" s="136"/>
      <c r="Z54" s="136"/>
      <c r="AA54" s="136"/>
      <c r="AB54" s="120"/>
      <c r="AC54" s="126"/>
      <c r="AL54" s="120"/>
      <c r="AM54" s="120"/>
      <c r="AN54" s="120"/>
      <c r="AO54" s="120"/>
      <c r="AP54" s="126"/>
    </row>
    <row r="55" spans="1:42" s="24" customFormat="1" ht="5.0999999999999996" customHeight="1">
      <c r="A55" s="32"/>
      <c r="B55" s="38"/>
      <c r="C55" s="120"/>
      <c r="D55" s="120"/>
      <c r="E55" s="120"/>
      <c r="F55" s="120"/>
      <c r="G55" s="120"/>
      <c r="H55" s="120"/>
      <c r="I55" s="120"/>
      <c r="J55" s="120">
        <f t="shared" si="1"/>
        <v>0</v>
      </c>
      <c r="K55" s="120"/>
      <c r="L55" s="120"/>
      <c r="M55" s="120"/>
      <c r="N55" s="119"/>
      <c r="P55" s="87"/>
      <c r="Q55" s="103"/>
      <c r="R55" s="146"/>
      <c r="S55" s="146"/>
      <c r="T55" s="87"/>
      <c r="U55" s="87"/>
      <c r="V55" s="136"/>
      <c r="W55" s="136"/>
      <c r="X55" s="136"/>
      <c r="Y55" s="136"/>
      <c r="Z55" s="136"/>
      <c r="AA55" s="136"/>
    </row>
    <row r="56" spans="1:42" s="24" customFormat="1" ht="9" customHeight="1">
      <c r="A56" s="32"/>
      <c r="B56" s="38">
        <v>2000</v>
      </c>
      <c r="C56" s="120">
        <v>69.969300000000004</v>
      </c>
      <c r="D56" s="120">
        <v>707.76756999999998</v>
      </c>
      <c r="E56" s="120">
        <v>145.67416</v>
      </c>
      <c r="F56" s="120">
        <v>74.628720000000001</v>
      </c>
      <c r="G56" s="120">
        <v>67.965009999999992</v>
      </c>
      <c r="H56" s="120">
        <v>1760.5156099999995</v>
      </c>
      <c r="I56" s="126"/>
      <c r="J56" s="120">
        <f t="shared" si="1"/>
        <v>4840.9678199999998</v>
      </c>
      <c r="K56" s="120"/>
      <c r="L56" s="120">
        <v>94.104249999999993</v>
      </c>
      <c r="M56" s="120">
        <v>701.32564000000002</v>
      </c>
      <c r="N56" s="119"/>
      <c r="O56" s="120"/>
      <c r="P56" s="103"/>
      <c r="Q56" s="103"/>
      <c r="R56" s="146"/>
      <c r="S56" s="146"/>
      <c r="T56" s="87"/>
      <c r="U56" s="87"/>
      <c r="V56" s="136"/>
      <c r="W56" s="136"/>
      <c r="X56" s="136"/>
      <c r="Y56" s="136"/>
      <c r="Z56" s="136"/>
      <c r="AA56" s="136"/>
      <c r="AL56" s="120"/>
      <c r="AM56" s="120"/>
      <c r="AN56" s="120"/>
      <c r="AO56" s="120"/>
      <c r="AP56" s="120"/>
    </row>
    <row r="57" spans="1:42" s="24" customFormat="1" ht="9" customHeight="1">
      <c r="A57" s="32"/>
      <c r="B57" s="38">
        <v>2001</v>
      </c>
      <c r="C57" s="120">
        <v>73.725499999999997</v>
      </c>
      <c r="D57" s="120">
        <v>687.2482</v>
      </c>
      <c r="E57" s="120">
        <v>148.21885</v>
      </c>
      <c r="F57" s="120">
        <v>74.450600000000009</v>
      </c>
      <c r="G57" s="120">
        <v>68.27243</v>
      </c>
      <c r="H57" s="120">
        <v>2022.1438099999987</v>
      </c>
      <c r="I57" s="126"/>
      <c r="J57" s="120">
        <f>SUM(L57:M57,C89:M89)+0.16</f>
        <v>4955.5596399999995</v>
      </c>
      <c r="K57" s="120"/>
      <c r="L57" s="120">
        <v>94.147630000000007</v>
      </c>
      <c r="M57" s="120">
        <v>747.41567000000009</v>
      </c>
      <c r="N57" s="119"/>
      <c r="O57" s="120"/>
      <c r="P57" s="103"/>
      <c r="Q57" s="103"/>
      <c r="R57" s="146"/>
      <c r="S57" s="146"/>
      <c r="T57" s="87"/>
      <c r="U57" s="87"/>
      <c r="V57" s="136"/>
      <c r="W57" s="136"/>
      <c r="X57" s="136"/>
      <c r="Y57" s="136"/>
      <c r="Z57" s="136"/>
      <c r="AA57" s="136"/>
      <c r="AB57" s="120"/>
      <c r="AC57" s="120"/>
      <c r="AL57" s="120"/>
      <c r="AM57" s="120"/>
      <c r="AN57" s="120"/>
      <c r="AO57" s="120"/>
      <c r="AP57" s="126"/>
    </row>
    <row r="58" spans="1:42" s="24" customFormat="1" ht="9" customHeight="1">
      <c r="A58" s="32"/>
      <c r="B58" s="38">
        <v>2002</v>
      </c>
      <c r="C58" s="120">
        <v>56.473930000000003</v>
      </c>
      <c r="D58" s="120">
        <v>634.55916000000002</v>
      </c>
      <c r="E58" s="120">
        <v>140.12945999999999</v>
      </c>
      <c r="F58" s="120">
        <v>67.359880000000004</v>
      </c>
      <c r="G58" s="120">
        <v>62.428400000000003</v>
      </c>
      <c r="H58" s="120">
        <v>1895.9037699999994</v>
      </c>
      <c r="I58" s="126"/>
      <c r="J58" s="120">
        <f>SUM(L58:M58,C90:M90)</f>
        <v>5118.8376600000001</v>
      </c>
      <c r="K58" s="120"/>
      <c r="L58" s="120">
        <v>93.846649999999997</v>
      </c>
      <c r="M58" s="120">
        <v>724.55828000000008</v>
      </c>
      <c r="N58" s="119"/>
      <c r="O58" s="120"/>
      <c r="P58" s="103"/>
      <c r="Q58" s="103"/>
      <c r="R58" s="146"/>
      <c r="S58" s="146"/>
      <c r="T58" s="87"/>
      <c r="U58" s="87"/>
      <c r="V58" s="136"/>
      <c r="W58" s="136"/>
      <c r="X58" s="136"/>
      <c r="Y58" s="136"/>
      <c r="Z58" s="136"/>
      <c r="AA58" s="136"/>
      <c r="AB58" s="120"/>
      <c r="AC58" s="126"/>
      <c r="AL58" s="120"/>
      <c r="AM58" s="120"/>
      <c r="AN58" s="120"/>
      <c r="AO58" s="120"/>
      <c r="AP58" s="126"/>
    </row>
    <row r="59" spans="1:42" s="24" customFormat="1" ht="9" customHeight="1">
      <c r="A59" s="32"/>
      <c r="B59" s="38">
        <v>2003</v>
      </c>
      <c r="C59" s="120">
        <v>67.88</v>
      </c>
      <c r="D59" s="120">
        <v>604.65893000000005</v>
      </c>
      <c r="E59" s="120">
        <v>142.83139000000003</v>
      </c>
      <c r="F59" s="120">
        <v>67.644050000000007</v>
      </c>
      <c r="G59" s="120">
        <v>65.343609999999998</v>
      </c>
      <c r="H59" s="120">
        <v>2015.0807100000009</v>
      </c>
      <c r="I59" s="126"/>
      <c r="J59" s="120">
        <f>SUM(L59:M59,C91:M91)</f>
        <v>5127.08878</v>
      </c>
      <c r="K59" s="120"/>
      <c r="L59" s="120">
        <v>95.399479999999997</v>
      </c>
      <c r="M59" s="120">
        <v>742.83692000000008</v>
      </c>
      <c r="N59" s="119"/>
      <c r="O59" s="120"/>
      <c r="P59" s="103"/>
      <c r="Q59" s="103"/>
      <c r="R59" s="146"/>
      <c r="S59" s="146"/>
      <c r="T59" s="87"/>
      <c r="U59" s="87"/>
      <c r="V59" s="136"/>
      <c r="W59" s="136"/>
      <c r="X59" s="136"/>
      <c r="Y59" s="136"/>
      <c r="Z59" s="136"/>
      <c r="AA59" s="136"/>
      <c r="AB59" s="120"/>
      <c r="AC59" s="126"/>
      <c r="AL59" s="120"/>
      <c r="AM59" s="120"/>
      <c r="AN59" s="120"/>
      <c r="AO59" s="120"/>
      <c r="AP59" s="126"/>
    </row>
    <row r="60" spans="1:42" s="24" customFormat="1" ht="9" customHeight="1">
      <c r="A60" s="32"/>
      <c r="B60" s="38">
        <v>2004</v>
      </c>
      <c r="C60" s="120">
        <v>88.84</v>
      </c>
      <c r="D60" s="120">
        <v>518.32232999999997</v>
      </c>
      <c r="E60" s="120">
        <v>139.25992000000002</v>
      </c>
      <c r="F60" s="120">
        <v>71.498249999999999</v>
      </c>
      <c r="G60" s="120">
        <v>62.149550000000005</v>
      </c>
      <c r="H60" s="120">
        <v>2058.2059800000006</v>
      </c>
      <c r="I60" s="120"/>
      <c r="J60" s="120">
        <f>SUM(L60:M60,C92:M92)</f>
        <v>5385.1952400000009</v>
      </c>
      <c r="K60" s="120"/>
      <c r="L60" s="120">
        <v>100.12661999999999</v>
      </c>
      <c r="M60" s="120">
        <v>760.58071999999993</v>
      </c>
      <c r="N60" s="119"/>
      <c r="O60" s="120"/>
      <c r="P60" s="103"/>
      <c r="Q60" s="103"/>
      <c r="R60" s="146"/>
      <c r="S60" s="146"/>
      <c r="T60" s="87"/>
      <c r="U60" s="87"/>
      <c r="V60" s="136"/>
      <c r="W60" s="136"/>
      <c r="X60" s="136"/>
      <c r="Y60" s="136"/>
      <c r="Z60" s="136"/>
      <c r="AA60" s="136"/>
      <c r="AB60" s="120"/>
      <c r="AC60" s="126"/>
      <c r="AL60" s="120"/>
      <c r="AM60" s="120"/>
      <c r="AN60" s="120"/>
      <c r="AO60" s="120"/>
      <c r="AP60" s="126"/>
    </row>
    <row r="61" spans="1:42" s="24" customFormat="1" ht="5.0999999999999996" customHeight="1">
      <c r="A61" s="32"/>
      <c r="B61" s="148"/>
      <c r="C61" s="120"/>
      <c r="D61" s="120"/>
      <c r="E61" s="120"/>
      <c r="F61" s="120"/>
      <c r="G61" s="120"/>
      <c r="H61" s="120"/>
      <c r="I61" s="120"/>
      <c r="J61" s="120"/>
      <c r="K61" s="120"/>
      <c r="L61" s="120"/>
      <c r="M61" s="120"/>
      <c r="N61" s="119"/>
      <c r="P61" s="87"/>
      <c r="Q61" s="103"/>
      <c r="R61" s="146"/>
      <c r="S61" s="146"/>
      <c r="T61" s="87"/>
      <c r="U61" s="87"/>
      <c r="V61" s="136"/>
      <c r="W61" s="136"/>
      <c r="X61" s="136"/>
      <c r="Y61" s="136"/>
      <c r="Z61" s="136"/>
      <c r="AA61" s="136"/>
    </row>
    <row r="62" spans="1:42" s="24" customFormat="1" ht="9" customHeight="1">
      <c r="A62" s="32"/>
      <c r="B62" s="38">
        <v>2005</v>
      </c>
      <c r="C62" s="120">
        <v>96.061000000000007</v>
      </c>
      <c r="D62" s="120">
        <v>634.548</v>
      </c>
      <c r="E62" s="120">
        <v>150.73500000000001</v>
      </c>
      <c r="F62" s="120">
        <v>71.085999999999999</v>
      </c>
      <c r="G62" s="120">
        <v>62.956000000000003</v>
      </c>
      <c r="H62" s="120">
        <v>2158.4382099999989</v>
      </c>
      <c r="I62" s="120"/>
      <c r="J62" s="120">
        <f>SUM(L62:M62,C94:M94)</f>
        <v>5396.2419899999995</v>
      </c>
      <c r="K62" s="120"/>
      <c r="L62" s="120">
        <v>103.119</v>
      </c>
      <c r="M62" s="120">
        <v>762.26099999999997</v>
      </c>
      <c r="N62" s="119"/>
      <c r="P62" s="103"/>
      <c r="Q62" s="103"/>
      <c r="R62" s="120"/>
      <c r="S62" s="120"/>
      <c r="T62" s="120"/>
      <c r="U62" s="87"/>
      <c r="V62" s="136"/>
      <c r="W62" s="136"/>
      <c r="X62" s="136"/>
      <c r="Y62" s="136"/>
      <c r="Z62" s="136"/>
      <c r="AA62" s="136"/>
      <c r="AB62" s="120"/>
      <c r="AC62" s="126"/>
      <c r="AM62" s="120"/>
      <c r="AN62" s="120"/>
      <c r="AO62" s="120"/>
      <c r="AP62" s="120"/>
    </row>
    <row r="63" spans="1:42" s="24" customFormat="1" ht="9" customHeight="1">
      <c r="A63" s="32"/>
      <c r="B63" s="38">
        <v>2006</v>
      </c>
      <c r="C63" s="120">
        <v>54.211500000000001</v>
      </c>
      <c r="D63" s="120">
        <v>646.23142000000007</v>
      </c>
      <c r="E63" s="120">
        <v>152.55004</v>
      </c>
      <c r="F63" s="120">
        <v>63.95373</v>
      </c>
      <c r="G63" s="120">
        <v>61.244550000000004</v>
      </c>
      <c r="H63" s="120">
        <v>2375.8386899999996</v>
      </c>
      <c r="I63" s="120"/>
      <c r="J63" s="120">
        <f>SUM(L63:M63,C95:M95)</f>
        <v>5495.7080500000002</v>
      </c>
      <c r="K63" s="120"/>
      <c r="L63" s="120">
        <v>105.47726</v>
      </c>
      <c r="M63" s="120">
        <v>763.41763000000003</v>
      </c>
      <c r="N63" s="119"/>
      <c r="O63" s="87"/>
      <c r="P63" s="103"/>
      <c r="Q63" s="103"/>
      <c r="R63" s="120"/>
      <c r="S63" s="120"/>
      <c r="T63" s="120"/>
      <c r="U63" s="87"/>
      <c r="V63" s="136"/>
      <c r="W63" s="136"/>
      <c r="X63" s="136"/>
      <c r="Y63" s="136"/>
      <c r="Z63" s="136"/>
      <c r="AA63" s="136"/>
      <c r="AL63" s="87"/>
      <c r="AM63" s="87"/>
      <c r="AN63" s="87"/>
      <c r="AO63" s="87"/>
      <c r="AP63" s="87"/>
    </row>
    <row r="64" spans="1:42" s="24" customFormat="1" ht="9" customHeight="1">
      <c r="A64" s="32"/>
      <c r="B64" s="38">
        <v>2007</v>
      </c>
      <c r="C64" s="120">
        <v>62.58</v>
      </c>
      <c r="D64" s="120">
        <v>691.67899999999997</v>
      </c>
      <c r="E64" s="120">
        <v>141.97</v>
      </c>
      <c r="F64" s="120">
        <v>64.778999999999996</v>
      </c>
      <c r="G64" s="120">
        <v>64.709000000000003</v>
      </c>
      <c r="H64" s="120">
        <v>2245.1881999999991</v>
      </c>
      <c r="I64" s="120"/>
      <c r="J64" s="120">
        <f>SUM(L64:M64,C96:M96)</f>
        <v>5682.8035099999997</v>
      </c>
      <c r="K64" s="120"/>
      <c r="L64" s="120">
        <v>110.377</v>
      </c>
      <c r="M64" s="120">
        <v>772.03599999999994</v>
      </c>
      <c r="N64" s="119"/>
      <c r="O64" s="87"/>
      <c r="P64" s="103"/>
      <c r="Q64" s="103"/>
      <c r="R64" s="120"/>
      <c r="S64" s="120"/>
      <c r="T64" s="120"/>
      <c r="U64" s="87"/>
      <c r="V64" s="136"/>
      <c r="W64" s="136"/>
      <c r="X64" s="136"/>
      <c r="Y64" s="136"/>
      <c r="Z64" s="136"/>
      <c r="AA64" s="136"/>
      <c r="AB64" s="120"/>
      <c r="AC64" s="120"/>
      <c r="AL64" s="87"/>
      <c r="AM64" s="87"/>
      <c r="AN64" s="87"/>
      <c r="AO64" s="87"/>
      <c r="AP64" s="87"/>
    </row>
    <row r="65" spans="1:42" s="24" customFormat="1" ht="9" customHeight="1">
      <c r="A65" s="32"/>
      <c r="B65" s="38">
        <v>2008</v>
      </c>
      <c r="C65" s="120">
        <v>75.766999999999996</v>
      </c>
      <c r="D65" s="120">
        <v>828.72597999999994</v>
      </c>
      <c r="E65" s="120">
        <v>131.26776999999998</v>
      </c>
      <c r="F65" s="120">
        <v>55.942370000000004</v>
      </c>
      <c r="G65" s="120">
        <v>60.241500000000002</v>
      </c>
      <c r="H65" s="120">
        <v>2411.2432400000002</v>
      </c>
      <c r="I65" s="120"/>
      <c r="J65" s="120">
        <f>SUM(L65:M65,C97:M97)</f>
        <v>5761.7780700000003</v>
      </c>
      <c r="K65" s="120"/>
      <c r="L65" s="120">
        <v>112.47883999999999</v>
      </c>
      <c r="M65" s="120">
        <v>766.98356999999999</v>
      </c>
      <c r="N65" s="119"/>
      <c r="O65" s="87"/>
      <c r="P65" s="103"/>
      <c r="Q65" s="103"/>
      <c r="R65" s="120"/>
      <c r="S65" s="120"/>
      <c r="T65" s="120"/>
      <c r="U65" s="87"/>
      <c r="V65" s="136"/>
      <c r="W65" s="136"/>
      <c r="X65" s="136"/>
      <c r="Y65" s="136"/>
      <c r="Z65" s="136"/>
      <c r="AA65" s="136"/>
      <c r="AB65" s="87"/>
      <c r="AC65" s="87"/>
      <c r="AL65" s="87"/>
      <c r="AM65" s="87"/>
      <c r="AN65" s="87"/>
      <c r="AO65" s="87"/>
      <c r="AP65" s="87"/>
    </row>
    <row r="66" spans="1:42" s="24" customFormat="1" ht="9" customHeight="1">
      <c r="A66" s="32"/>
      <c r="B66" s="38">
        <v>2009</v>
      </c>
      <c r="C66" s="120">
        <v>64.739720000000005</v>
      </c>
      <c r="D66" s="120">
        <v>828.40778</v>
      </c>
      <c r="E66" s="120">
        <v>140.43960000000001</v>
      </c>
      <c r="F66" s="120">
        <v>52.383629999999997</v>
      </c>
      <c r="G66" s="120">
        <v>54.09686</v>
      </c>
      <c r="H66" s="120">
        <v>2210.7880599999985</v>
      </c>
      <c r="I66" s="120"/>
      <c r="J66" s="120">
        <f>SUM(L66:M66,C98:M98)</f>
        <v>5803.4345099999991</v>
      </c>
      <c r="K66" s="120"/>
      <c r="L66" s="120">
        <v>121.49088</v>
      </c>
      <c r="M66" s="120">
        <v>765.69726000000003</v>
      </c>
      <c r="N66" s="119"/>
      <c r="O66" s="87"/>
      <c r="P66" s="103"/>
      <c r="Q66" s="103"/>
      <c r="R66" s="120"/>
      <c r="S66" s="120"/>
      <c r="T66" s="120"/>
      <c r="U66" s="87"/>
      <c r="V66" s="136"/>
      <c r="W66" s="136"/>
      <c r="X66" s="136"/>
      <c r="Y66" s="136"/>
      <c r="Z66" s="136"/>
      <c r="AA66" s="136"/>
      <c r="AB66" s="87"/>
      <c r="AC66" s="87"/>
      <c r="AL66" s="87"/>
      <c r="AM66" s="87"/>
      <c r="AN66" s="87"/>
      <c r="AO66" s="87"/>
      <c r="AP66" s="87"/>
    </row>
    <row r="67" spans="1:42" s="24" customFormat="1" ht="5.0999999999999996" customHeight="1">
      <c r="A67" s="32"/>
      <c r="C67" s="120"/>
      <c r="D67" s="120"/>
      <c r="E67" s="120"/>
      <c r="F67" s="120"/>
      <c r="G67" s="120"/>
      <c r="H67" s="120"/>
      <c r="I67" s="120"/>
      <c r="J67" s="120"/>
      <c r="K67" s="120"/>
      <c r="L67" s="120"/>
      <c r="M67" s="120"/>
      <c r="N67" s="119"/>
      <c r="O67" s="87"/>
      <c r="P67" s="103"/>
      <c r="Q67" s="103"/>
      <c r="R67" s="120"/>
      <c r="S67" s="120"/>
      <c r="T67" s="120"/>
      <c r="U67" s="87"/>
      <c r="V67" s="136"/>
      <c r="W67" s="136"/>
      <c r="X67" s="136"/>
      <c r="Y67" s="136"/>
      <c r="Z67" s="136"/>
      <c r="AA67" s="136"/>
      <c r="AB67" s="87"/>
      <c r="AC67" s="87"/>
      <c r="AL67" s="87"/>
      <c r="AM67" s="87"/>
      <c r="AN67" s="87"/>
      <c r="AO67" s="87"/>
      <c r="AP67" s="87"/>
    </row>
    <row r="68" spans="1:42" s="24" customFormat="1" ht="9" customHeight="1">
      <c r="A68" s="32"/>
      <c r="B68" s="38">
        <v>2010</v>
      </c>
      <c r="C68" s="120">
        <v>153.47320999999999</v>
      </c>
      <c r="D68" s="120">
        <v>678.55326000000002</v>
      </c>
      <c r="E68" s="120">
        <v>143.97471999999999</v>
      </c>
      <c r="F68" s="120">
        <v>52.088589999999996</v>
      </c>
      <c r="G68" s="120">
        <v>55.358629999999998</v>
      </c>
      <c r="H68" s="120">
        <v>2381.1859299999996</v>
      </c>
      <c r="I68" s="120"/>
      <c r="J68" s="103">
        <f>SUM(L68:M68,C100:M100)</f>
        <v>5687.83655</v>
      </c>
      <c r="K68" s="120"/>
      <c r="L68" s="120">
        <v>123.40369</v>
      </c>
      <c r="M68" s="120">
        <v>741.41068999999993</v>
      </c>
      <c r="N68" s="119"/>
      <c r="O68" s="87"/>
      <c r="P68" s="103"/>
      <c r="Q68" s="103"/>
      <c r="R68" s="120"/>
      <c r="S68" s="120"/>
      <c r="T68" s="120"/>
      <c r="U68" s="87"/>
      <c r="V68" s="136"/>
      <c r="W68" s="136"/>
      <c r="X68" s="136"/>
      <c r="Y68" s="136"/>
      <c r="Z68" s="136"/>
      <c r="AA68" s="136"/>
      <c r="AB68" s="87"/>
      <c r="AC68" s="87"/>
      <c r="AL68" s="87"/>
      <c r="AM68" s="87"/>
      <c r="AN68" s="87"/>
      <c r="AO68" s="87"/>
      <c r="AP68" s="87"/>
    </row>
    <row r="69" spans="1:42" s="24" customFormat="1" ht="9" customHeight="1">
      <c r="A69" s="32"/>
      <c r="B69" s="38">
        <v>2011</v>
      </c>
      <c r="C69" s="120">
        <v>155.51300000000001</v>
      </c>
      <c r="D69" s="120">
        <v>662.221</v>
      </c>
      <c r="E69" s="120">
        <v>144.39099999999999</v>
      </c>
      <c r="F69" s="120">
        <v>44.932000000000002</v>
      </c>
      <c r="G69" s="120">
        <v>54.551000000000002</v>
      </c>
      <c r="H69" s="120">
        <v>2098.098</v>
      </c>
      <c r="I69" s="120"/>
      <c r="J69" s="103">
        <f>SUM(L69:M69,C101:M101)</f>
        <v>5850.3553000000002</v>
      </c>
      <c r="K69" s="120"/>
      <c r="L69" s="120">
        <v>126.59788999999999</v>
      </c>
      <c r="M69" s="120">
        <v>688.20841000000007</v>
      </c>
      <c r="N69" s="119"/>
      <c r="O69" s="87"/>
      <c r="P69" s="103"/>
      <c r="Q69" s="103"/>
      <c r="R69" s="120"/>
      <c r="S69" s="120"/>
      <c r="T69" s="120"/>
      <c r="U69" s="87"/>
      <c r="V69" s="136"/>
      <c r="W69" s="136"/>
      <c r="X69" s="136"/>
      <c r="Y69" s="136"/>
      <c r="Z69" s="136"/>
      <c r="AA69" s="136"/>
      <c r="AB69" s="87"/>
      <c r="AC69" s="87"/>
      <c r="AL69" s="87"/>
      <c r="AM69" s="87"/>
      <c r="AN69" s="87"/>
      <c r="AO69" s="87"/>
      <c r="AP69" s="87"/>
    </row>
    <row r="70" spans="1:42" s="24" customFormat="1" ht="9" customHeight="1">
      <c r="A70" s="32"/>
      <c r="B70" s="38">
        <v>2012</v>
      </c>
      <c r="C70" s="120">
        <v>142.32928000000001</v>
      </c>
      <c r="D70" s="120">
        <v>578.83637999999996</v>
      </c>
      <c r="E70" s="120">
        <v>136.13160999999999</v>
      </c>
      <c r="F70" s="120">
        <v>55.237379999999995</v>
      </c>
      <c r="G70" s="120">
        <v>67.199619999999996</v>
      </c>
      <c r="H70" s="120">
        <v>2758.8280799999993</v>
      </c>
      <c r="I70" s="120"/>
      <c r="J70" s="103">
        <f>SUM(L70:M70,C102:M102)</f>
        <v>5870.9972400000006</v>
      </c>
      <c r="K70" s="120"/>
      <c r="L70" s="120">
        <v>130.30799000000002</v>
      </c>
      <c r="M70" s="120">
        <v>695.34983</v>
      </c>
      <c r="N70" s="119"/>
      <c r="O70" s="87"/>
      <c r="P70" s="103"/>
      <c r="Q70" s="103"/>
      <c r="R70" s="120"/>
      <c r="S70" s="120"/>
      <c r="T70" s="120"/>
      <c r="U70" s="87"/>
      <c r="V70" s="136"/>
      <c r="W70" s="136"/>
      <c r="X70" s="136"/>
      <c r="Y70" s="136"/>
      <c r="Z70" s="136"/>
      <c r="AA70" s="136"/>
      <c r="AB70" s="87"/>
      <c r="AC70" s="87"/>
      <c r="AL70" s="87"/>
      <c r="AM70" s="87"/>
      <c r="AN70" s="87"/>
      <c r="AO70" s="87"/>
      <c r="AP70" s="87"/>
    </row>
    <row r="71" spans="1:42" s="24" customFormat="1" ht="8.25" customHeight="1">
      <c r="A71" s="32"/>
      <c r="B71" s="141"/>
      <c r="C71" s="120"/>
      <c r="D71" s="120"/>
      <c r="E71" s="120"/>
      <c r="F71" s="120"/>
      <c r="G71" s="120"/>
      <c r="H71" s="120"/>
      <c r="I71" s="120"/>
      <c r="J71" s="120"/>
      <c r="K71" s="120"/>
      <c r="L71" s="120"/>
      <c r="N71" s="119"/>
      <c r="O71" s="87"/>
      <c r="P71" s="120"/>
      <c r="Q71" s="120"/>
      <c r="Z71" s="87"/>
      <c r="AA71" s="87"/>
      <c r="AB71" s="87"/>
      <c r="AC71" s="87"/>
      <c r="AL71" s="87"/>
      <c r="AM71" s="87"/>
      <c r="AN71" s="87"/>
      <c r="AO71" s="87"/>
      <c r="AP71" s="87"/>
    </row>
    <row r="72" spans="1:42" s="24" customFormat="1" ht="6" customHeight="1">
      <c r="A72" s="32"/>
      <c r="B72" s="141"/>
      <c r="C72" s="120"/>
      <c r="D72" s="120"/>
      <c r="E72" s="120"/>
      <c r="F72" s="120"/>
      <c r="G72" s="120"/>
      <c r="H72" s="120"/>
      <c r="I72" s="120"/>
      <c r="J72" s="120"/>
      <c r="K72" s="120"/>
      <c r="L72" s="120"/>
      <c r="N72" s="119"/>
      <c r="O72" s="87"/>
      <c r="P72" s="120"/>
      <c r="Q72" s="120"/>
      <c r="Z72" s="87"/>
      <c r="AA72" s="87"/>
      <c r="AB72" s="87"/>
      <c r="AC72" s="87"/>
      <c r="AL72" s="87"/>
      <c r="AM72" s="87"/>
      <c r="AN72" s="87"/>
      <c r="AO72" s="87"/>
      <c r="AP72" s="87"/>
    </row>
    <row r="73" spans="1:42" s="24" customFormat="1" ht="9" customHeight="1">
      <c r="A73" s="32"/>
      <c r="B73" s="89"/>
      <c r="C73" s="126"/>
      <c r="D73" s="120"/>
      <c r="E73" s="120"/>
      <c r="F73" s="120"/>
      <c r="G73" s="120"/>
      <c r="H73" s="120"/>
      <c r="I73" s="120"/>
      <c r="J73" s="126"/>
      <c r="K73" s="126"/>
      <c r="L73" s="126"/>
      <c r="M73" s="35" t="s">
        <v>118</v>
      </c>
      <c r="N73" s="119"/>
      <c r="O73" s="87"/>
      <c r="P73" s="87"/>
      <c r="Q73" s="87"/>
      <c r="R73" s="87"/>
      <c r="S73" s="87"/>
      <c r="Z73" s="87"/>
      <c r="AA73" s="87"/>
      <c r="AB73" s="87"/>
      <c r="AC73" s="87"/>
      <c r="AL73" s="87"/>
      <c r="AM73" s="87"/>
      <c r="AN73" s="87"/>
      <c r="AO73" s="87"/>
      <c r="AP73" s="87"/>
    </row>
    <row r="74" spans="1:42" s="24" customFormat="1" ht="9" customHeight="1">
      <c r="A74" s="32"/>
      <c r="B74" s="51"/>
      <c r="C74" s="126"/>
      <c r="D74" s="120"/>
      <c r="E74" s="120"/>
      <c r="F74" s="120"/>
      <c r="G74" s="120"/>
      <c r="H74" s="120"/>
      <c r="I74" s="120"/>
      <c r="J74" s="126"/>
      <c r="K74" s="126"/>
      <c r="L74" s="126"/>
      <c r="M74" s="35" t="s">
        <v>108</v>
      </c>
      <c r="N74" s="119"/>
      <c r="O74" s="87"/>
      <c r="P74" s="87"/>
      <c r="Q74" s="87"/>
      <c r="R74" s="87"/>
      <c r="S74" s="87"/>
      <c r="Z74" s="87"/>
      <c r="AA74" s="87"/>
      <c r="AB74" s="87"/>
      <c r="AC74" s="87"/>
      <c r="AL74" s="87"/>
      <c r="AM74" s="87"/>
      <c r="AN74" s="87"/>
      <c r="AO74" s="87"/>
      <c r="AP74" s="87"/>
    </row>
    <row r="75" spans="1:42" s="24" customFormat="1" ht="2.25" customHeight="1">
      <c r="A75" s="32"/>
      <c r="B75" s="42"/>
      <c r="C75" s="129"/>
      <c r="D75" s="118"/>
      <c r="E75" s="118"/>
      <c r="F75" s="118"/>
      <c r="G75" s="118"/>
      <c r="H75" s="118"/>
      <c r="I75" s="118"/>
      <c r="J75" s="129"/>
      <c r="K75" s="129"/>
      <c r="L75" s="129"/>
      <c r="M75" s="129"/>
      <c r="N75" s="119"/>
      <c r="O75" s="87"/>
      <c r="P75" s="87"/>
      <c r="Q75" s="87"/>
      <c r="R75" s="87"/>
      <c r="S75" s="87"/>
      <c r="Z75" s="87"/>
      <c r="AA75" s="87"/>
      <c r="AB75" s="87"/>
      <c r="AC75" s="87"/>
      <c r="AL75" s="87"/>
      <c r="AM75" s="87"/>
      <c r="AN75" s="87"/>
      <c r="AO75" s="87"/>
      <c r="AP75" s="87"/>
    </row>
    <row r="76" spans="1:42" s="24" customFormat="1" ht="2.25" customHeight="1">
      <c r="A76" s="32"/>
      <c r="B76" s="38"/>
      <c r="C76" s="126"/>
      <c r="D76" s="120"/>
      <c r="E76" s="120"/>
      <c r="F76" s="120"/>
      <c r="G76" s="120"/>
      <c r="H76" s="120"/>
      <c r="I76" s="120"/>
      <c r="J76" s="126"/>
      <c r="K76" s="126"/>
      <c r="L76" s="126"/>
      <c r="M76" s="126"/>
      <c r="N76" s="119"/>
      <c r="O76" s="87"/>
      <c r="P76" s="87"/>
      <c r="Q76" s="87"/>
      <c r="R76" s="87"/>
      <c r="S76" s="87"/>
      <c r="Z76" s="87"/>
      <c r="AA76" s="87"/>
      <c r="AB76" s="87"/>
      <c r="AC76" s="87"/>
      <c r="AL76" s="87"/>
      <c r="AM76" s="87"/>
      <c r="AN76" s="87"/>
      <c r="AO76" s="87"/>
      <c r="AP76" s="87"/>
    </row>
    <row r="77" spans="1:42" s="24" customFormat="1" ht="6.75" customHeight="1">
      <c r="A77" s="32"/>
      <c r="B77" s="354" t="s">
        <v>6</v>
      </c>
      <c r="C77" s="363" t="s">
        <v>82</v>
      </c>
      <c r="D77" s="363"/>
      <c r="E77" s="363"/>
      <c r="F77" s="363"/>
      <c r="G77" s="363"/>
      <c r="H77" s="363"/>
      <c r="I77" s="363"/>
      <c r="J77" s="363"/>
      <c r="K77" s="363"/>
      <c r="L77" s="363"/>
      <c r="M77" s="363"/>
      <c r="N77" s="119"/>
      <c r="O77" s="87"/>
      <c r="P77" s="87"/>
      <c r="Q77" s="87"/>
      <c r="R77" s="87"/>
      <c r="S77" s="87"/>
      <c r="Z77" s="87"/>
      <c r="AA77" s="87"/>
      <c r="AB77" s="87"/>
      <c r="AC77" s="87"/>
      <c r="AL77" s="87"/>
      <c r="AM77" s="87"/>
      <c r="AN77" s="87"/>
      <c r="AO77" s="87"/>
      <c r="AP77" s="87"/>
    </row>
    <row r="78" spans="1:42" s="24" customFormat="1" ht="2.4" customHeight="1">
      <c r="A78" s="32"/>
      <c r="B78" s="359"/>
      <c r="C78" s="149"/>
      <c r="D78" s="149"/>
      <c r="E78" s="149"/>
      <c r="F78" s="149"/>
      <c r="G78" s="149"/>
      <c r="H78" s="149"/>
      <c r="I78" s="149"/>
      <c r="J78" s="149"/>
      <c r="K78" s="149"/>
      <c r="L78" s="149"/>
      <c r="M78" s="149"/>
      <c r="N78" s="119"/>
      <c r="O78" s="87"/>
      <c r="P78" s="87"/>
      <c r="Q78" s="87"/>
      <c r="R78" s="87"/>
      <c r="S78" s="87"/>
      <c r="Z78" s="87"/>
      <c r="AA78" s="87"/>
      <c r="AB78" s="87"/>
      <c r="AC78" s="87"/>
      <c r="AL78" s="87"/>
      <c r="AM78" s="87"/>
      <c r="AN78" s="87"/>
      <c r="AO78" s="87"/>
      <c r="AP78" s="87"/>
    </row>
    <row r="79" spans="1:42" s="24" customFormat="1" ht="8.6999999999999993" customHeight="1">
      <c r="A79" s="32"/>
      <c r="B79" s="359"/>
      <c r="C79" s="343" t="s">
        <v>109</v>
      </c>
      <c r="D79" s="343" t="s">
        <v>95</v>
      </c>
      <c r="E79" s="344" t="s">
        <v>110</v>
      </c>
      <c r="F79" s="344" t="s">
        <v>111</v>
      </c>
      <c r="G79" s="344" t="s">
        <v>112</v>
      </c>
      <c r="H79" s="145" t="s">
        <v>113</v>
      </c>
      <c r="I79" s="343"/>
      <c r="J79" s="145" t="s">
        <v>114</v>
      </c>
      <c r="K79" s="145"/>
      <c r="L79" s="344" t="s">
        <v>115</v>
      </c>
      <c r="M79" s="343" t="s">
        <v>105</v>
      </c>
      <c r="N79" s="119"/>
      <c r="O79" s="87"/>
      <c r="P79" s="87"/>
      <c r="Q79" s="87"/>
      <c r="R79" s="87"/>
      <c r="S79" s="87"/>
      <c r="Z79" s="87"/>
      <c r="AA79" s="87"/>
      <c r="AB79" s="87"/>
      <c r="AC79" s="87"/>
      <c r="AL79" s="87"/>
      <c r="AM79" s="87"/>
      <c r="AN79" s="87"/>
      <c r="AO79" s="87"/>
      <c r="AP79" s="87"/>
    </row>
    <row r="80" spans="1:42" s="24" customFormat="1" ht="3" customHeight="1">
      <c r="A80" s="32"/>
      <c r="B80" s="42"/>
      <c r="C80" s="118"/>
      <c r="D80" s="118"/>
      <c r="E80" s="118"/>
      <c r="F80" s="118"/>
      <c r="G80" s="118"/>
      <c r="H80" s="118"/>
      <c r="I80" s="118"/>
      <c r="J80" s="129"/>
      <c r="K80" s="129"/>
      <c r="L80" s="129"/>
      <c r="M80" s="118"/>
      <c r="N80" s="119"/>
      <c r="O80" s="87"/>
      <c r="P80" s="87"/>
      <c r="Q80" s="87"/>
      <c r="R80" s="87"/>
      <c r="S80" s="87"/>
      <c r="Z80" s="87"/>
      <c r="AA80" s="87"/>
      <c r="AB80" s="87"/>
      <c r="AC80" s="87"/>
      <c r="AL80" s="87"/>
      <c r="AM80" s="87"/>
      <c r="AN80" s="87"/>
      <c r="AO80" s="87"/>
      <c r="AP80" s="87"/>
    </row>
    <row r="81" spans="1:46" s="24" customFormat="1" ht="3" customHeight="1">
      <c r="A81" s="32"/>
      <c r="B81" s="38"/>
      <c r="C81" s="120"/>
      <c r="D81" s="120"/>
      <c r="E81" s="120"/>
      <c r="F81" s="120"/>
      <c r="G81" s="120"/>
      <c r="H81" s="120"/>
      <c r="I81" s="120"/>
      <c r="J81" s="126"/>
      <c r="K81" s="126"/>
      <c r="L81" s="126"/>
      <c r="M81" s="120"/>
      <c r="N81" s="119"/>
      <c r="O81" s="87"/>
      <c r="P81" s="87"/>
      <c r="Q81" s="87"/>
      <c r="R81" s="87"/>
      <c r="S81" s="87"/>
      <c r="Z81" s="87"/>
      <c r="AA81" s="87"/>
      <c r="AB81" s="87"/>
      <c r="AC81" s="87"/>
      <c r="AL81" s="87"/>
      <c r="AM81" s="87"/>
      <c r="AN81" s="87"/>
      <c r="AO81" s="87"/>
      <c r="AP81" s="87"/>
    </row>
    <row r="82" spans="1:46" s="24" customFormat="1" ht="9" customHeight="1">
      <c r="A82" s="32"/>
      <c r="B82" s="38">
        <v>1995</v>
      </c>
      <c r="C82" s="120">
        <v>40.725999999999999</v>
      </c>
      <c r="D82" s="120">
        <v>2.4910000000000001</v>
      </c>
      <c r="E82" s="120">
        <v>134.90199999999999</v>
      </c>
      <c r="F82" s="120">
        <v>61.341000000000001</v>
      </c>
      <c r="G82" s="120">
        <v>273.18599999999998</v>
      </c>
      <c r="H82" s="120">
        <v>87.316999999999993</v>
      </c>
      <c r="I82" s="120">
        <v>0</v>
      </c>
      <c r="J82" s="120">
        <v>73.576999999999998</v>
      </c>
      <c r="K82" s="120"/>
      <c r="L82" s="120">
        <v>42.835999999999999</v>
      </c>
      <c r="M82" s="120">
        <v>2450.4059999999999</v>
      </c>
      <c r="N82" s="119"/>
      <c r="O82" s="120"/>
      <c r="P82" s="146"/>
      <c r="Q82" s="146"/>
      <c r="R82" s="146"/>
      <c r="S82" s="146"/>
      <c r="T82" s="146"/>
      <c r="U82" s="146"/>
      <c r="V82" s="146"/>
      <c r="W82" s="146"/>
      <c r="X82" s="136"/>
      <c r="Y82" s="146"/>
      <c r="Z82" s="146"/>
      <c r="AA82" s="146"/>
      <c r="AB82" s="146"/>
      <c r="AC82" s="146"/>
      <c r="AD82" s="146"/>
      <c r="AE82" s="146"/>
      <c r="AF82" s="146"/>
      <c r="AG82" s="146"/>
      <c r="AL82" s="120"/>
      <c r="AM82" s="120"/>
      <c r="AN82" s="120"/>
      <c r="AO82" s="120"/>
      <c r="AP82" s="120"/>
      <c r="AQ82" s="120"/>
      <c r="AR82" s="120"/>
      <c r="AS82" s="120"/>
      <c r="AT82" s="120"/>
    </row>
    <row r="83" spans="1:46" s="24" customFormat="1" ht="9" customHeight="1">
      <c r="A83" s="32"/>
      <c r="B83" s="38">
        <v>1996</v>
      </c>
      <c r="C83" s="120">
        <v>39.958300000000001</v>
      </c>
      <c r="D83" s="120">
        <v>2.5840000000000001</v>
      </c>
      <c r="E83" s="120">
        <v>138.7396</v>
      </c>
      <c r="F83" s="120">
        <v>60.17</v>
      </c>
      <c r="G83" s="120">
        <v>312.60215000000005</v>
      </c>
      <c r="H83" s="120">
        <v>95.278000000000006</v>
      </c>
      <c r="I83" s="120">
        <v>0</v>
      </c>
      <c r="J83" s="120">
        <v>68.411000000000001</v>
      </c>
      <c r="K83" s="120"/>
      <c r="L83" s="120">
        <v>41.723999999999997</v>
      </c>
      <c r="M83" s="120">
        <v>2599.3735499999998</v>
      </c>
      <c r="N83" s="119"/>
      <c r="O83" s="120"/>
      <c r="P83" s="146"/>
      <c r="Q83" s="146"/>
      <c r="R83" s="146"/>
      <c r="S83" s="146"/>
      <c r="T83" s="146"/>
      <c r="U83" s="146"/>
      <c r="V83" s="146"/>
      <c r="W83" s="146"/>
      <c r="X83" s="136"/>
      <c r="Y83" s="146"/>
      <c r="Z83" s="146"/>
      <c r="AA83" s="146"/>
      <c r="AB83" s="146"/>
      <c r="AC83" s="146"/>
      <c r="AD83" s="146"/>
      <c r="AE83" s="146"/>
      <c r="AF83" s="146"/>
      <c r="AG83" s="146"/>
      <c r="AL83" s="120"/>
      <c r="AM83" s="120"/>
      <c r="AN83" s="120"/>
      <c r="AO83" s="120"/>
      <c r="AP83" s="120"/>
      <c r="AQ83" s="120"/>
      <c r="AR83" s="120"/>
      <c r="AS83" s="120"/>
      <c r="AT83" s="120"/>
    </row>
    <row r="84" spans="1:46" s="24" customFormat="1" ht="9" customHeight="1">
      <c r="A84" s="32"/>
      <c r="B84" s="38">
        <v>1997</v>
      </c>
      <c r="C84" s="120">
        <v>36.856999999999999</v>
      </c>
      <c r="D84" s="120">
        <v>2.7240000000000002</v>
      </c>
      <c r="E84" s="120">
        <v>149.596</v>
      </c>
      <c r="F84" s="120">
        <v>62.506999999999998</v>
      </c>
      <c r="G84" s="120">
        <v>307.33199999999999</v>
      </c>
      <c r="H84" s="120">
        <v>96.625</v>
      </c>
      <c r="I84" s="120">
        <v>0</v>
      </c>
      <c r="J84" s="120">
        <v>67.801000000000002</v>
      </c>
      <c r="K84" s="120"/>
      <c r="L84" s="120">
        <v>39.442999999999998</v>
      </c>
      <c r="M84" s="120">
        <v>2891.2172500000001</v>
      </c>
      <c r="N84" s="119"/>
      <c r="O84" s="120"/>
      <c r="P84" s="146"/>
      <c r="Q84" s="146"/>
      <c r="R84" s="146"/>
      <c r="S84" s="146"/>
      <c r="T84" s="146"/>
      <c r="U84" s="146"/>
      <c r="V84" s="146"/>
      <c r="W84" s="146"/>
      <c r="X84" s="136"/>
      <c r="Y84" s="146"/>
      <c r="Z84" s="146"/>
      <c r="AA84" s="146"/>
      <c r="AB84" s="146"/>
      <c r="AC84" s="146"/>
      <c r="AD84" s="146"/>
      <c r="AE84" s="146"/>
      <c r="AF84" s="146"/>
      <c r="AG84" s="146"/>
      <c r="AL84" s="120"/>
      <c r="AM84" s="120"/>
      <c r="AN84" s="120"/>
      <c r="AO84" s="120"/>
      <c r="AP84" s="120"/>
      <c r="AQ84" s="120"/>
      <c r="AR84" s="120"/>
      <c r="AS84" s="120"/>
      <c r="AT84" s="120"/>
    </row>
    <row r="85" spans="1:46" s="24" customFormat="1" ht="9" customHeight="1">
      <c r="A85" s="32"/>
      <c r="B85" s="38">
        <v>1998</v>
      </c>
      <c r="C85" s="120">
        <v>39.454000000000001</v>
      </c>
      <c r="D85" s="120">
        <v>2.5797500000000002</v>
      </c>
      <c r="E85" s="120">
        <v>153.89605</v>
      </c>
      <c r="F85" s="120">
        <v>58.739580000000004</v>
      </c>
      <c r="G85" s="120">
        <v>305.75524999999999</v>
      </c>
      <c r="H85" s="120">
        <v>104.72150000000001</v>
      </c>
      <c r="I85" s="120">
        <v>0</v>
      </c>
      <c r="J85" s="120">
        <v>66.441000000000003</v>
      </c>
      <c r="K85" s="120"/>
      <c r="L85" s="120">
        <v>39.134999999999998</v>
      </c>
      <c r="M85" s="120">
        <v>2802.4096300000001</v>
      </c>
      <c r="N85" s="119"/>
      <c r="O85" s="120"/>
      <c r="P85" s="146"/>
      <c r="Q85" s="146"/>
      <c r="R85" s="146"/>
      <c r="S85" s="146"/>
      <c r="T85" s="146"/>
      <c r="U85" s="146"/>
      <c r="V85" s="146"/>
      <c r="W85" s="146"/>
      <c r="X85" s="136"/>
      <c r="Y85" s="146"/>
      <c r="Z85" s="146"/>
      <c r="AA85" s="146"/>
      <c r="AB85" s="146"/>
      <c r="AC85" s="146"/>
      <c r="AD85" s="146"/>
      <c r="AE85" s="146"/>
      <c r="AF85" s="146"/>
      <c r="AG85" s="146"/>
      <c r="AL85" s="120"/>
      <c r="AM85" s="120"/>
      <c r="AN85" s="120"/>
      <c r="AO85" s="120"/>
      <c r="AP85" s="120"/>
      <c r="AQ85" s="120"/>
      <c r="AR85" s="120"/>
      <c r="AS85" s="120"/>
      <c r="AT85" s="120"/>
    </row>
    <row r="86" spans="1:46" s="24" customFormat="1" ht="9" customHeight="1">
      <c r="A86" s="32"/>
      <c r="B86" s="38">
        <v>1999</v>
      </c>
      <c r="C86" s="120">
        <v>37.257199999999997</v>
      </c>
      <c r="D86" s="120">
        <v>2.6977500000000001</v>
      </c>
      <c r="E86" s="120">
        <v>155.25167000000002</v>
      </c>
      <c r="F86" s="120">
        <v>64.473759999999999</v>
      </c>
      <c r="G86" s="120">
        <v>312.83661999999998</v>
      </c>
      <c r="H86" s="120">
        <v>110.31519</v>
      </c>
      <c r="I86" s="120">
        <v>0</v>
      </c>
      <c r="J86" s="120">
        <v>76.374549999999999</v>
      </c>
      <c r="K86" s="120"/>
      <c r="L86" s="120">
        <v>40.158000000000001</v>
      </c>
      <c r="M86" s="120">
        <v>3240.7647900000002</v>
      </c>
      <c r="N86" s="119"/>
      <c r="O86" s="126"/>
      <c r="P86" s="146"/>
      <c r="Q86" s="146"/>
      <c r="R86" s="146"/>
      <c r="S86" s="146"/>
      <c r="T86" s="146"/>
      <c r="U86" s="146"/>
      <c r="V86" s="146"/>
      <c r="W86" s="146"/>
      <c r="X86" s="136"/>
      <c r="Y86" s="146"/>
      <c r="Z86" s="146"/>
      <c r="AA86" s="146"/>
      <c r="AB86" s="146"/>
      <c r="AC86" s="146"/>
      <c r="AD86" s="146"/>
      <c r="AE86" s="146"/>
      <c r="AF86" s="146"/>
      <c r="AG86" s="146"/>
      <c r="AL86" s="126"/>
      <c r="AM86" s="120"/>
      <c r="AN86" s="120"/>
      <c r="AO86" s="120"/>
      <c r="AP86" s="120"/>
      <c r="AQ86" s="120"/>
      <c r="AR86" s="120"/>
      <c r="AS86" s="120"/>
      <c r="AT86" s="126"/>
    </row>
    <row r="87" spans="1:46" s="24" customFormat="1" ht="5.0999999999999996" customHeight="1">
      <c r="A87" s="32"/>
      <c r="B87" s="38"/>
      <c r="C87" s="120"/>
      <c r="D87" s="120"/>
      <c r="E87" s="120"/>
      <c r="F87" s="120"/>
      <c r="G87" s="120"/>
      <c r="H87" s="120"/>
      <c r="I87" s="120"/>
      <c r="J87" s="120"/>
      <c r="K87" s="120"/>
      <c r="L87" s="120"/>
      <c r="M87" s="120"/>
      <c r="N87" s="119"/>
      <c r="P87" s="146"/>
      <c r="Q87" s="146"/>
      <c r="R87" s="146"/>
      <c r="S87" s="146"/>
      <c r="T87" s="146"/>
      <c r="U87" s="146"/>
      <c r="V87" s="146"/>
      <c r="W87" s="146"/>
      <c r="X87" s="136"/>
      <c r="Y87" s="146"/>
      <c r="Z87" s="146"/>
      <c r="AA87" s="146"/>
      <c r="AB87" s="146"/>
      <c r="AC87" s="146"/>
      <c r="AD87" s="146"/>
      <c r="AE87" s="146"/>
      <c r="AF87" s="146"/>
      <c r="AG87" s="146"/>
    </row>
    <row r="88" spans="1:46" s="24" customFormat="1" ht="9" customHeight="1">
      <c r="A88" s="32"/>
      <c r="B88" s="38">
        <v>2000</v>
      </c>
      <c r="C88" s="120">
        <v>40.866399999999999</v>
      </c>
      <c r="D88" s="120">
        <v>1.9970000000000001</v>
      </c>
      <c r="E88" s="120">
        <v>154.30367999999999</v>
      </c>
      <c r="F88" s="120">
        <v>54.719209999999997</v>
      </c>
      <c r="G88" s="120">
        <v>323.61846999999995</v>
      </c>
      <c r="H88" s="120">
        <v>121.13752000000001</v>
      </c>
      <c r="I88" s="120">
        <v>0</v>
      </c>
      <c r="J88" s="120">
        <v>72.358910000000009</v>
      </c>
      <c r="K88" s="120"/>
      <c r="L88" s="120">
        <v>39.154029999999999</v>
      </c>
      <c r="M88" s="120">
        <v>3237.3827099999999</v>
      </c>
      <c r="N88" s="119"/>
      <c r="O88" s="120"/>
      <c r="P88" s="146"/>
      <c r="Q88" s="146"/>
      <c r="R88" s="146"/>
      <c r="S88" s="146"/>
      <c r="T88" s="146"/>
      <c r="U88" s="146"/>
      <c r="V88" s="146"/>
      <c r="W88" s="146"/>
      <c r="X88" s="136"/>
      <c r="Y88" s="146"/>
      <c r="Z88" s="146"/>
      <c r="AA88" s="146"/>
      <c r="AB88" s="146"/>
      <c r="AC88" s="146"/>
      <c r="AD88" s="146"/>
      <c r="AE88" s="146"/>
      <c r="AF88" s="146"/>
      <c r="AG88" s="146"/>
      <c r="AL88" s="120"/>
      <c r="AM88" s="120"/>
      <c r="AN88" s="120"/>
      <c r="AO88" s="120"/>
      <c r="AP88" s="120"/>
      <c r="AQ88" s="120"/>
      <c r="AR88" s="120"/>
      <c r="AS88" s="120"/>
      <c r="AT88" s="120"/>
    </row>
    <row r="89" spans="1:46" s="24" customFormat="1" ht="9" customHeight="1">
      <c r="A89" s="32"/>
      <c r="B89" s="38">
        <v>2001</v>
      </c>
      <c r="C89" s="120">
        <v>39.213500000000003</v>
      </c>
      <c r="D89" s="120">
        <v>1.8185</v>
      </c>
      <c r="E89" s="120">
        <v>162.30432999999999</v>
      </c>
      <c r="F89" s="120">
        <v>60.997510000000005</v>
      </c>
      <c r="G89" s="120">
        <v>326.81369000000001</v>
      </c>
      <c r="H89" s="120">
        <v>124.66031</v>
      </c>
      <c r="I89" s="120">
        <v>0</v>
      </c>
      <c r="J89" s="120">
        <v>75.703190000000006</v>
      </c>
      <c r="K89" s="120"/>
      <c r="L89" s="120">
        <v>37.341500000000003</v>
      </c>
      <c r="M89" s="120">
        <v>3284.9838099999997</v>
      </c>
      <c r="N89" s="119"/>
      <c r="O89" s="126"/>
      <c r="P89" s="146"/>
      <c r="Q89" s="146"/>
      <c r="R89" s="146"/>
      <c r="S89" s="146"/>
      <c r="T89" s="146"/>
      <c r="U89" s="146"/>
      <c r="V89" s="146"/>
      <c r="W89" s="146"/>
      <c r="X89" s="136"/>
      <c r="Y89" s="146"/>
      <c r="Z89" s="146"/>
      <c r="AA89" s="146"/>
      <c r="AB89" s="146"/>
      <c r="AC89" s="146"/>
      <c r="AD89" s="146"/>
      <c r="AE89" s="146"/>
      <c r="AF89" s="146"/>
      <c r="AG89" s="146"/>
      <c r="AL89" s="126"/>
      <c r="AM89" s="120"/>
      <c r="AN89" s="120"/>
      <c r="AO89" s="120"/>
      <c r="AP89" s="120"/>
      <c r="AQ89" s="120"/>
      <c r="AR89" s="120"/>
      <c r="AS89" s="120"/>
      <c r="AT89" s="126"/>
    </row>
    <row r="90" spans="1:46" s="24" customFormat="1" ht="9" customHeight="1">
      <c r="A90" s="32"/>
      <c r="B90" s="38">
        <v>2002</v>
      </c>
      <c r="C90" s="120">
        <v>38.599820000000001</v>
      </c>
      <c r="D90" s="120">
        <v>2.2364999999999999</v>
      </c>
      <c r="E90" s="120">
        <v>161.89929000000001</v>
      </c>
      <c r="F90" s="120">
        <v>60.887370000000004</v>
      </c>
      <c r="G90" s="120">
        <v>334.76759000000004</v>
      </c>
      <c r="H90" s="120">
        <v>125.51205999999999</v>
      </c>
      <c r="I90" s="120">
        <v>0</v>
      </c>
      <c r="J90" s="120">
        <v>68.023359999999997</v>
      </c>
      <c r="K90" s="120"/>
      <c r="L90" s="120">
        <v>32.904319999999998</v>
      </c>
      <c r="M90" s="120">
        <v>3475.6024199999997</v>
      </c>
      <c r="N90" s="119"/>
      <c r="O90" s="126"/>
      <c r="P90" s="146"/>
      <c r="Q90" s="146"/>
      <c r="R90" s="146"/>
      <c r="S90" s="146"/>
      <c r="T90" s="146"/>
      <c r="U90" s="146"/>
      <c r="V90" s="146"/>
      <c r="W90" s="146"/>
      <c r="X90" s="136"/>
      <c r="Y90" s="146"/>
      <c r="Z90" s="146"/>
      <c r="AA90" s="146"/>
      <c r="AB90" s="146"/>
      <c r="AC90" s="146"/>
      <c r="AD90" s="146"/>
      <c r="AE90" s="146"/>
      <c r="AF90" s="146"/>
      <c r="AG90" s="146"/>
      <c r="AL90" s="126"/>
      <c r="AM90" s="120"/>
      <c r="AN90" s="120"/>
      <c r="AO90" s="120"/>
      <c r="AP90" s="120"/>
      <c r="AQ90" s="120"/>
      <c r="AR90" s="120"/>
      <c r="AS90" s="120"/>
      <c r="AT90" s="126"/>
    </row>
    <row r="91" spans="1:46" s="24" customFormat="1" ht="9" customHeight="1">
      <c r="A91" s="32"/>
      <c r="B91" s="38">
        <v>2003</v>
      </c>
      <c r="C91" s="120">
        <v>28.416130000000003</v>
      </c>
      <c r="D91" s="120">
        <v>1.3995</v>
      </c>
      <c r="E91" s="120">
        <v>156.06815</v>
      </c>
      <c r="F91" s="120">
        <v>54.572429999999997</v>
      </c>
      <c r="G91" s="120">
        <v>332.27080000000001</v>
      </c>
      <c r="H91" s="120">
        <v>130.28514999999999</v>
      </c>
      <c r="I91" s="120">
        <v>0</v>
      </c>
      <c r="J91" s="120">
        <v>73.114159999999998</v>
      </c>
      <c r="K91" s="120"/>
      <c r="L91" s="120">
        <v>30.684999999999999</v>
      </c>
      <c r="M91" s="120">
        <v>3482.0410600000005</v>
      </c>
      <c r="N91" s="119"/>
      <c r="O91" s="126"/>
      <c r="P91" s="146"/>
      <c r="Q91" s="146"/>
      <c r="R91" s="146"/>
      <c r="S91" s="146"/>
      <c r="T91" s="146"/>
      <c r="U91" s="146"/>
      <c r="V91" s="146"/>
      <c r="W91" s="146"/>
      <c r="X91" s="136"/>
      <c r="Y91" s="146"/>
      <c r="Z91" s="146"/>
      <c r="AA91" s="146"/>
      <c r="AB91" s="146"/>
      <c r="AC91" s="146"/>
      <c r="AD91" s="146"/>
      <c r="AE91" s="146"/>
      <c r="AF91" s="146"/>
      <c r="AG91" s="146"/>
      <c r="AL91" s="126"/>
      <c r="AM91" s="120"/>
      <c r="AN91" s="120"/>
      <c r="AO91" s="120"/>
      <c r="AP91" s="120"/>
      <c r="AQ91" s="120"/>
      <c r="AR91" s="120"/>
      <c r="AS91" s="120"/>
      <c r="AT91" s="126"/>
    </row>
    <row r="92" spans="1:46" s="24" customFormat="1" ht="9" customHeight="1">
      <c r="A92" s="32"/>
      <c r="B92" s="38">
        <v>2004</v>
      </c>
      <c r="C92" s="120">
        <v>35.126620000000003</v>
      </c>
      <c r="D92" s="120">
        <v>1.4755</v>
      </c>
      <c r="E92" s="120">
        <v>165.87317000000002</v>
      </c>
      <c r="F92" s="120">
        <v>59.094980000000007</v>
      </c>
      <c r="G92" s="120">
        <v>335.11165</v>
      </c>
      <c r="H92" s="120">
        <v>139.41043999999999</v>
      </c>
      <c r="I92" s="120">
        <v>0</v>
      </c>
      <c r="J92" s="120">
        <v>78.734100000000012</v>
      </c>
      <c r="K92" s="120"/>
      <c r="L92" s="120">
        <v>32.970750000000002</v>
      </c>
      <c r="M92" s="120">
        <v>3676.6906900000004</v>
      </c>
      <c r="N92" s="119"/>
      <c r="O92" s="126"/>
      <c r="P92" s="146"/>
      <c r="Q92" s="146"/>
      <c r="R92" s="146"/>
      <c r="S92" s="146"/>
      <c r="T92" s="146"/>
      <c r="U92" s="146"/>
      <c r="V92" s="146"/>
      <c r="W92" s="146"/>
      <c r="X92" s="136"/>
      <c r="Y92" s="146"/>
      <c r="Z92" s="146"/>
      <c r="AA92" s="146"/>
      <c r="AB92" s="146"/>
      <c r="AC92" s="146"/>
      <c r="AD92" s="146"/>
      <c r="AE92" s="146"/>
      <c r="AF92" s="146"/>
      <c r="AG92" s="146"/>
      <c r="AL92" s="126"/>
      <c r="AM92" s="120"/>
      <c r="AN92" s="120"/>
      <c r="AO92" s="120"/>
      <c r="AP92" s="120"/>
      <c r="AQ92" s="120"/>
      <c r="AR92" s="120"/>
      <c r="AS92" s="120"/>
      <c r="AT92" s="126"/>
    </row>
    <row r="93" spans="1:46" s="24" customFormat="1" ht="5.0999999999999996" customHeight="1">
      <c r="A93" s="32"/>
      <c r="B93" s="38"/>
      <c r="C93" s="120"/>
      <c r="D93" s="120"/>
      <c r="E93" s="120"/>
      <c r="F93" s="120"/>
      <c r="G93" s="120"/>
      <c r="H93" s="120"/>
      <c r="I93" s="120"/>
      <c r="J93" s="120"/>
      <c r="K93" s="120"/>
      <c r="L93" s="120"/>
      <c r="M93" s="120"/>
      <c r="N93" s="119"/>
      <c r="P93" s="146"/>
      <c r="Q93" s="146"/>
      <c r="R93" s="146"/>
      <c r="S93" s="146"/>
      <c r="T93" s="146"/>
      <c r="U93" s="146"/>
      <c r="V93" s="146"/>
      <c r="W93" s="146"/>
      <c r="X93" s="136"/>
      <c r="Y93" s="146"/>
      <c r="Z93" s="146"/>
      <c r="AA93" s="146"/>
      <c r="AB93" s="146"/>
      <c r="AC93" s="146"/>
      <c r="AD93" s="146"/>
      <c r="AE93" s="146"/>
      <c r="AF93" s="146"/>
      <c r="AG93" s="146"/>
    </row>
    <row r="94" spans="1:46" s="24" customFormat="1" ht="9" customHeight="1">
      <c r="A94" s="32"/>
      <c r="B94" s="38">
        <v>2005</v>
      </c>
      <c r="C94" s="120">
        <v>36.920999999999999</v>
      </c>
      <c r="D94" s="120">
        <v>1.573</v>
      </c>
      <c r="E94" s="120">
        <v>159.989</v>
      </c>
      <c r="F94" s="120">
        <v>59.542000000000002</v>
      </c>
      <c r="G94" s="120">
        <v>317.27999999999997</v>
      </c>
      <c r="H94" s="120">
        <v>135.56200000000001</v>
      </c>
      <c r="I94" s="120"/>
      <c r="J94" s="120">
        <v>76.971999999999994</v>
      </c>
      <c r="K94" s="120"/>
      <c r="L94" s="120">
        <v>30.013999999999999</v>
      </c>
      <c r="M94" s="120">
        <v>3713.0089899999998</v>
      </c>
      <c r="N94" s="119"/>
      <c r="O94" s="126"/>
      <c r="P94" s="120"/>
      <c r="Q94" s="120"/>
      <c r="R94" s="120"/>
      <c r="S94" s="120"/>
      <c r="T94" s="120"/>
      <c r="U94" s="120"/>
      <c r="V94" s="120"/>
      <c r="W94" s="120"/>
      <c r="X94" s="136"/>
      <c r="Y94" s="146"/>
      <c r="Z94" s="146"/>
      <c r="AA94" s="146"/>
      <c r="AB94" s="146"/>
      <c r="AC94" s="146"/>
      <c r="AD94" s="146"/>
      <c r="AE94" s="146"/>
      <c r="AF94" s="146"/>
      <c r="AG94" s="146"/>
      <c r="AL94" s="126"/>
      <c r="AM94" s="120"/>
      <c r="AN94" s="120"/>
      <c r="AO94" s="120"/>
      <c r="AP94" s="120"/>
      <c r="AQ94" s="120"/>
      <c r="AR94" s="120"/>
      <c r="AS94" s="120"/>
      <c r="AT94" s="126"/>
    </row>
    <row r="95" spans="1:46" s="24" customFormat="1" ht="9" customHeight="1">
      <c r="A95" s="32"/>
      <c r="B95" s="38">
        <v>2006</v>
      </c>
      <c r="C95" s="120">
        <v>41.637120000000003</v>
      </c>
      <c r="D95" s="120">
        <v>1.66</v>
      </c>
      <c r="E95" s="120">
        <v>172.15314000000001</v>
      </c>
      <c r="F95" s="120">
        <v>57.776900000000005</v>
      </c>
      <c r="G95" s="120">
        <v>321.49473</v>
      </c>
      <c r="H95" s="120">
        <v>138.35353000000001</v>
      </c>
      <c r="I95" s="120">
        <v>0</v>
      </c>
      <c r="J95" s="120">
        <v>74.337910000000008</v>
      </c>
      <c r="K95" s="120"/>
      <c r="L95" s="120">
        <v>29.324300000000001</v>
      </c>
      <c r="M95" s="120">
        <v>3790.0755299999996</v>
      </c>
      <c r="N95" s="119"/>
      <c r="O95" s="126"/>
      <c r="P95" s="120"/>
      <c r="Q95" s="120"/>
      <c r="R95" s="120"/>
      <c r="S95" s="120"/>
      <c r="T95" s="120"/>
      <c r="U95" s="120"/>
      <c r="V95" s="120"/>
      <c r="W95" s="120"/>
      <c r="X95" s="136"/>
      <c r="Y95" s="146"/>
      <c r="Z95" s="146"/>
      <c r="AA95" s="146"/>
      <c r="AB95" s="146"/>
      <c r="AC95" s="146"/>
      <c r="AD95" s="146"/>
      <c r="AE95" s="146"/>
      <c r="AF95" s="146"/>
      <c r="AG95" s="146"/>
      <c r="AL95" s="126"/>
      <c r="AM95" s="120"/>
      <c r="AN95" s="120"/>
      <c r="AO95" s="120"/>
      <c r="AP95" s="120"/>
      <c r="AQ95" s="120"/>
      <c r="AR95" s="120"/>
      <c r="AS95" s="120"/>
      <c r="AT95" s="126"/>
    </row>
    <row r="96" spans="1:46" s="24" customFormat="1" ht="9" customHeight="1">
      <c r="A96" s="32"/>
      <c r="B96" s="38">
        <v>2007</v>
      </c>
      <c r="C96" s="120">
        <v>41.732999999999997</v>
      </c>
      <c r="D96" s="120">
        <v>1.591</v>
      </c>
      <c r="E96" s="120">
        <v>170.54900000000001</v>
      </c>
      <c r="F96" s="120">
        <v>56.072000000000003</v>
      </c>
      <c r="G96" s="120">
        <v>330.29</v>
      </c>
      <c r="H96" s="120">
        <v>144.00399999999999</v>
      </c>
      <c r="I96" s="120">
        <v>0</v>
      </c>
      <c r="J96" s="120">
        <v>75.650999999999996</v>
      </c>
      <c r="K96" s="120"/>
      <c r="L96" s="120">
        <v>29.268000000000001</v>
      </c>
      <c r="M96" s="120">
        <v>3951.2325100000003</v>
      </c>
      <c r="N96" s="119"/>
      <c r="O96" s="126"/>
      <c r="P96" s="120"/>
      <c r="Q96" s="120"/>
      <c r="R96" s="120"/>
      <c r="S96" s="120"/>
      <c r="T96" s="120"/>
      <c r="U96" s="120"/>
      <c r="V96" s="120"/>
      <c r="W96" s="120"/>
      <c r="X96" s="136"/>
      <c r="Y96" s="146"/>
      <c r="Z96" s="146"/>
      <c r="AA96" s="146"/>
      <c r="AB96" s="146"/>
      <c r="AC96" s="146"/>
      <c r="AD96" s="146"/>
      <c r="AE96" s="146"/>
      <c r="AF96" s="146"/>
      <c r="AG96" s="146"/>
      <c r="AL96" s="126"/>
      <c r="AM96" s="120"/>
      <c r="AN96" s="120"/>
      <c r="AO96" s="120"/>
      <c r="AP96" s="120"/>
      <c r="AQ96" s="120"/>
      <c r="AR96" s="120"/>
      <c r="AS96" s="120"/>
      <c r="AT96" s="126"/>
    </row>
    <row r="97" spans="1:46" s="24" customFormat="1" ht="9" customHeight="1">
      <c r="A97" s="32"/>
      <c r="B97" s="38">
        <v>2008</v>
      </c>
      <c r="C97" s="120">
        <v>40.252839999999999</v>
      </c>
      <c r="D97" s="120">
        <v>1.526</v>
      </c>
      <c r="E97" s="120">
        <v>172.28491</v>
      </c>
      <c r="F97" s="120">
        <v>55.285919999999997</v>
      </c>
      <c r="G97" s="120">
        <v>338.33686</v>
      </c>
      <c r="H97" s="120">
        <v>148.29243</v>
      </c>
      <c r="I97" s="120"/>
      <c r="J97" s="120">
        <v>77.70514</v>
      </c>
      <c r="K97" s="120"/>
      <c r="L97" s="120">
        <v>26.547249999999998</v>
      </c>
      <c r="M97" s="120">
        <v>4022.0843100000006</v>
      </c>
      <c r="N97" s="119"/>
      <c r="O97" s="126"/>
      <c r="P97" s="120"/>
      <c r="Q97" s="120"/>
      <c r="R97" s="120"/>
      <c r="S97" s="120"/>
      <c r="T97" s="120"/>
      <c r="U97" s="120"/>
      <c r="V97" s="120"/>
      <c r="W97" s="120"/>
      <c r="X97" s="136"/>
      <c r="Y97" s="146"/>
      <c r="Z97" s="146"/>
      <c r="AA97" s="146"/>
      <c r="AB97" s="146"/>
      <c r="AC97" s="146"/>
      <c r="AD97" s="146"/>
      <c r="AE97" s="146"/>
      <c r="AF97" s="146"/>
      <c r="AG97" s="146"/>
      <c r="AL97" s="126"/>
      <c r="AM97" s="120"/>
      <c r="AN97" s="120"/>
      <c r="AO97" s="120"/>
      <c r="AP97" s="120"/>
      <c r="AQ97" s="120"/>
      <c r="AR97" s="120"/>
      <c r="AS97" s="120"/>
      <c r="AT97" s="126"/>
    </row>
    <row r="98" spans="1:46" s="24" customFormat="1" ht="9" customHeight="1">
      <c r="A98" s="32"/>
      <c r="B98" s="38">
        <v>2009</v>
      </c>
      <c r="C98" s="120">
        <v>43.427889999999998</v>
      </c>
      <c r="D98" s="120">
        <v>1.514</v>
      </c>
      <c r="E98" s="120">
        <v>170.02723</v>
      </c>
      <c r="F98" s="120">
        <v>56.99165</v>
      </c>
      <c r="G98" s="120">
        <v>333.55513000000002</v>
      </c>
      <c r="H98" s="120">
        <v>140.36832999999999</v>
      </c>
      <c r="I98" s="120"/>
      <c r="J98" s="120">
        <v>75.810429999999997</v>
      </c>
      <c r="K98" s="120"/>
      <c r="L98" s="120">
        <v>25.754570000000001</v>
      </c>
      <c r="M98" s="120">
        <v>4068.7971399999997</v>
      </c>
      <c r="N98" s="119"/>
      <c r="O98" s="126"/>
      <c r="P98" s="120"/>
      <c r="Q98" s="120"/>
      <c r="R98" s="120"/>
      <c r="S98" s="120"/>
      <c r="T98" s="120"/>
      <c r="U98" s="120"/>
      <c r="V98" s="120"/>
      <c r="W98" s="120"/>
      <c r="X98" s="136"/>
      <c r="Y98" s="146"/>
      <c r="Z98" s="146"/>
      <c r="AA98" s="146"/>
      <c r="AB98" s="146"/>
      <c r="AC98" s="146"/>
      <c r="AD98" s="146"/>
      <c r="AE98" s="146"/>
      <c r="AF98" s="146"/>
      <c r="AG98" s="146"/>
      <c r="AL98" s="126"/>
      <c r="AM98" s="120"/>
      <c r="AN98" s="120"/>
      <c r="AO98" s="120"/>
      <c r="AP98" s="120"/>
      <c r="AQ98" s="120"/>
      <c r="AR98" s="120"/>
      <c r="AS98" s="120"/>
      <c r="AT98" s="126"/>
    </row>
    <row r="99" spans="1:46" s="24" customFormat="1" ht="5.0999999999999996" customHeight="1">
      <c r="A99" s="32"/>
      <c r="C99" s="120"/>
      <c r="D99" s="120"/>
      <c r="E99" s="120"/>
      <c r="F99" s="120"/>
      <c r="G99" s="120"/>
      <c r="H99" s="120"/>
      <c r="I99" s="120"/>
      <c r="J99" s="120"/>
      <c r="K99" s="120"/>
      <c r="L99" s="120"/>
      <c r="M99" s="120"/>
      <c r="N99" s="119"/>
      <c r="O99" s="126">
        <v>0</v>
      </c>
      <c r="P99" s="120"/>
      <c r="Q99" s="120"/>
      <c r="R99" s="120"/>
      <c r="S99" s="120"/>
      <c r="T99" s="120"/>
      <c r="U99" s="120"/>
      <c r="V99" s="120"/>
      <c r="W99" s="120"/>
      <c r="X99" s="136"/>
      <c r="Y99" s="146"/>
      <c r="Z99" s="146"/>
      <c r="AA99" s="146"/>
      <c r="AB99" s="146"/>
      <c r="AC99" s="146"/>
      <c r="AD99" s="146"/>
      <c r="AE99" s="146"/>
      <c r="AF99" s="146"/>
      <c r="AG99" s="146"/>
      <c r="AL99" s="126"/>
      <c r="AM99" s="120"/>
      <c r="AN99" s="120"/>
      <c r="AO99" s="120"/>
      <c r="AP99" s="120"/>
      <c r="AQ99" s="120"/>
      <c r="AR99" s="120"/>
      <c r="AS99" s="120"/>
      <c r="AT99" s="126"/>
    </row>
    <row r="100" spans="1:46" s="24" customFormat="1" ht="9" customHeight="1">
      <c r="A100" s="32"/>
      <c r="B100" s="38">
        <v>2010</v>
      </c>
      <c r="C100" s="120">
        <v>41.648410000000005</v>
      </c>
      <c r="D100" s="120">
        <v>1.50101</v>
      </c>
      <c r="E100" s="120">
        <v>174.96985000000001</v>
      </c>
      <c r="F100" s="120">
        <v>57.74295</v>
      </c>
      <c r="G100" s="120">
        <v>334.57321000000002</v>
      </c>
      <c r="H100" s="120">
        <v>143.86942000000002</v>
      </c>
      <c r="I100" s="120"/>
      <c r="J100" s="120">
        <v>76.927279999999996</v>
      </c>
      <c r="K100" s="120"/>
      <c r="L100" s="120">
        <v>27.10389</v>
      </c>
      <c r="M100" s="120">
        <v>3964.68615</v>
      </c>
      <c r="N100" s="119"/>
      <c r="O100" s="126"/>
      <c r="P100" s="120"/>
      <c r="Q100" s="120"/>
      <c r="R100" s="120"/>
      <c r="S100" s="120"/>
      <c r="T100" s="120"/>
      <c r="U100" s="120"/>
      <c r="V100" s="120"/>
      <c r="W100" s="120"/>
      <c r="X100" s="136"/>
      <c r="Y100" s="146"/>
      <c r="Z100" s="146"/>
      <c r="AA100" s="146"/>
      <c r="AB100" s="146"/>
      <c r="AC100" s="146"/>
      <c r="AD100" s="146"/>
      <c r="AE100" s="146"/>
      <c r="AF100" s="146"/>
      <c r="AG100" s="146"/>
      <c r="AL100" s="126"/>
      <c r="AM100" s="120"/>
      <c r="AN100" s="120"/>
      <c r="AO100" s="120"/>
      <c r="AP100" s="120"/>
      <c r="AQ100" s="120"/>
      <c r="AR100" s="120"/>
      <c r="AS100" s="120"/>
      <c r="AT100" s="126"/>
    </row>
    <row r="101" spans="1:46" s="24" customFormat="1" ht="9" customHeight="1">
      <c r="A101" s="32"/>
      <c r="B101" s="38">
        <v>2011</v>
      </c>
      <c r="C101" s="120">
        <v>36.213000000000001</v>
      </c>
      <c r="D101" s="120">
        <v>1.768</v>
      </c>
      <c r="E101" s="120">
        <v>175.67400000000001</v>
      </c>
      <c r="F101" s="120">
        <v>56.844999999999999</v>
      </c>
      <c r="G101" s="120">
        <v>330.17500000000001</v>
      </c>
      <c r="H101" s="120">
        <v>149.608</v>
      </c>
      <c r="I101" s="120"/>
      <c r="J101" s="120">
        <v>74.284000000000006</v>
      </c>
      <c r="K101" s="120"/>
      <c r="L101" s="120">
        <v>27.21</v>
      </c>
      <c r="M101" s="120">
        <v>4183.7719999999999</v>
      </c>
      <c r="N101" s="119"/>
      <c r="O101" s="126"/>
      <c r="P101" s="120"/>
      <c r="Q101" s="120"/>
      <c r="R101" s="120"/>
      <c r="S101" s="120"/>
      <c r="T101" s="120"/>
      <c r="U101" s="120"/>
      <c r="V101" s="120"/>
      <c r="W101" s="120"/>
      <c r="X101" s="136"/>
      <c r="Y101" s="146"/>
      <c r="Z101" s="146"/>
      <c r="AA101" s="146"/>
      <c r="AB101" s="146"/>
      <c r="AC101" s="146"/>
      <c r="AD101" s="146"/>
      <c r="AE101" s="146"/>
      <c r="AF101" s="146"/>
      <c r="AG101" s="146"/>
      <c r="AL101" s="126"/>
      <c r="AM101" s="120"/>
      <c r="AN101" s="120"/>
      <c r="AO101" s="120"/>
      <c r="AP101" s="120"/>
      <c r="AQ101" s="120"/>
      <c r="AR101" s="120"/>
      <c r="AS101" s="120"/>
      <c r="AT101" s="126"/>
    </row>
    <row r="102" spans="1:46" s="24" customFormat="1" ht="9" customHeight="1">
      <c r="A102" s="32"/>
      <c r="B102" s="38">
        <v>2012</v>
      </c>
      <c r="C102" s="120">
        <v>33.216440000000006</v>
      </c>
      <c r="D102" s="120">
        <v>1.7535000000000001</v>
      </c>
      <c r="E102" s="120">
        <v>174.71617000000001</v>
      </c>
      <c r="F102" s="120">
        <v>58.451250000000002</v>
      </c>
      <c r="G102" s="120">
        <v>323.35714000000002</v>
      </c>
      <c r="H102" s="120">
        <v>149.19370000000001</v>
      </c>
      <c r="J102" s="120">
        <v>72.617440000000002</v>
      </c>
      <c r="L102" s="120">
        <v>26.91451</v>
      </c>
      <c r="M102" s="120">
        <v>4205.1192700000001</v>
      </c>
      <c r="N102" s="119"/>
      <c r="O102" s="126"/>
      <c r="P102" s="120"/>
      <c r="Q102" s="120"/>
      <c r="R102" s="120"/>
      <c r="S102" s="120"/>
      <c r="T102" s="120"/>
      <c r="U102" s="120"/>
      <c r="V102" s="120"/>
      <c r="W102" s="120"/>
      <c r="X102" s="136"/>
      <c r="Y102" s="146"/>
      <c r="Z102" s="146"/>
      <c r="AA102" s="146"/>
      <c r="AB102" s="146"/>
      <c r="AC102" s="146"/>
      <c r="AD102" s="146"/>
      <c r="AE102" s="146"/>
      <c r="AF102" s="146"/>
      <c r="AG102" s="146"/>
      <c r="AL102" s="126"/>
      <c r="AM102" s="120"/>
      <c r="AN102" s="120"/>
      <c r="AO102" s="120"/>
      <c r="AP102" s="120"/>
      <c r="AQ102" s="120"/>
      <c r="AR102" s="120"/>
      <c r="AS102" s="120"/>
      <c r="AT102" s="126"/>
    </row>
    <row r="103" spans="1:46" s="24" customFormat="1" ht="3" customHeight="1">
      <c r="A103" s="32"/>
      <c r="B103" s="38"/>
      <c r="C103" s="103"/>
      <c r="D103" s="103"/>
      <c r="E103" s="103"/>
      <c r="F103" s="103"/>
      <c r="G103" s="103"/>
      <c r="H103" s="103"/>
      <c r="I103" s="103"/>
      <c r="J103" s="103"/>
      <c r="K103" s="103"/>
      <c r="L103" s="103"/>
      <c r="M103" s="103"/>
      <c r="N103" s="34"/>
    </row>
    <row r="104" spans="1:46" s="24" customFormat="1" ht="3" customHeight="1">
      <c r="A104" s="32"/>
      <c r="B104" s="36"/>
      <c r="C104" s="36"/>
      <c r="D104" s="36"/>
      <c r="E104" s="36"/>
      <c r="F104" s="36"/>
      <c r="G104" s="36"/>
      <c r="H104" s="36"/>
      <c r="I104" s="36"/>
      <c r="J104" s="36"/>
      <c r="K104" s="36"/>
      <c r="L104" s="36"/>
      <c r="M104" s="36"/>
      <c r="N104" s="34"/>
    </row>
    <row r="105" spans="1:46" s="24" customFormat="1" ht="9" customHeight="1">
      <c r="A105" s="32"/>
      <c r="B105" s="57" t="s">
        <v>116</v>
      </c>
      <c r="C105" s="345"/>
      <c r="D105" s="345"/>
      <c r="E105" s="345"/>
      <c r="F105" s="345"/>
      <c r="G105" s="345"/>
      <c r="H105" s="345"/>
      <c r="I105" s="345"/>
      <c r="J105" s="345"/>
      <c r="K105" s="345"/>
      <c r="L105" s="345"/>
      <c r="M105" s="345"/>
      <c r="N105" s="34"/>
    </row>
    <row r="106" spans="1:46" s="24" customFormat="1" ht="9" customHeight="1">
      <c r="A106" s="32"/>
      <c r="B106" s="345" t="s">
        <v>85</v>
      </c>
      <c r="C106" s="345"/>
      <c r="D106" s="345"/>
      <c r="E106" s="345"/>
      <c r="F106" s="345"/>
      <c r="G106" s="345"/>
      <c r="H106" s="345"/>
      <c r="I106" s="345"/>
      <c r="J106" s="345"/>
      <c r="K106" s="345"/>
      <c r="L106" s="345"/>
      <c r="M106" s="345"/>
      <c r="N106" s="34"/>
    </row>
    <row r="107" spans="1:46" s="24" customFormat="1" ht="4.6500000000000004" customHeight="1">
      <c r="A107" s="45"/>
      <c r="B107" s="33"/>
      <c r="C107" s="33"/>
      <c r="D107" s="33"/>
      <c r="E107" s="33"/>
      <c r="F107" s="33"/>
      <c r="G107" s="33"/>
      <c r="H107" s="33"/>
      <c r="I107" s="33"/>
      <c r="J107" s="33"/>
      <c r="K107" s="33"/>
      <c r="L107" s="33"/>
      <c r="M107" s="33"/>
      <c r="N107" s="46"/>
    </row>
  </sheetData>
  <sheetProtection sheet="1" objects="1" scenarios="1"/>
  <mergeCells count="17">
    <mergeCell ref="H10:H11"/>
    <mergeCell ref="J10:J11"/>
    <mergeCell ref="B77:B79"/>
    <mergeCell ref="C77:M77"/>
    <mergeCell ref="L10:L11"/>
    <mergeCell ref="M10:M11"/>
    <mergeCell ref="B43:B47"/>
    <mergeCell ref="J43:M43"/>
    <mergeCell ref="D45:D46"/>
    <mergeCell ref="E45:E46"/>
    <mergeCell ref="F45:F47"/>
    <mergeCell ref="L45:L47"/>
    <mergeCell ref="M45:M46"/>
    <mergeCell ref="B8:B11"/>
    <mergeCell ref="C10:C11"/>
    <mergeCell ref="E10:E11"/>
    <mergeCell ref="G10:G11"/>
  </mergeCells>
  <hyperlinks>
    <hyperlink ref="M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rowBreaks count="1" manualBreakCount="1">
    <brk id="35" max="13" man="1"/>
  </rowBreaks>
</worksheet>
</file>

<file path=xl/worksheets/sheet8.xml><?xml version="1.0" encoding="utf-8"?>
<worksheet xmlns="http://schemas.openxmlformats.org/spreadsheetml/2006/main" xmlns:r="http://schemas.openxmlformats.org/officeDocument/2006/relationships">
  <dimension ref="A1:AW108"/>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5.6640625" style="48" customWidth="1"/>
    <col min="3" max="3" width="5.88671875" style="48" customWidth="1"/>
    <col min="4" max="4" width="6" style="48" customWidth="1"/>
    <col min="5" max="6" width="6.109375" style="48" customWidth="1"/>
    <col min="7" max="7" width="5.6640625" style="48" customWidth="1"/>
    <col min="8" max="8" width="2.109375" style="48" customWidth="1"/>
    <col min="9" max="9" width="5.44140625" style="48" customWidth="1"/>
    <col min="10" max="10" width="7.44140625" style="48" customWidth="1"/>
    <col min="11" max="11" width="7" style="48" customWidth="1"/>
    <col min="12" max="13" width="0.88671875" style="48" customWidth="1"/>
    <col min="14" max="21" width="5.88671875" style="48" hidden="1" customWidth="1"/>
    <col min="22" max="16384" width="11.44140625" style="48" hidden="1"/>
  </cols>
  <sheetData>
    <row r="1" spans="1:42" s="24" customFormat="1" ht="4.6500000000000004" customHeight="1">
      <c r="A1" s="21"/>
      <c r="B1" s="22"/>
      <c r="C1" s="22"/>
      <c r="D1" s="22"/>
      <c r="E1" s="22"/>
      <c r="F1" s="22"/>
      <c r="G1" s="22"/>
      <c r="H1" s="22"/>
      <c r="I1" s="22"/>
      <c r="J1" s="22"/>
      <c r="K1" s="22"/>
      <c r="L1" s="23"/>
    </row>
    <row r="2" spans="1:42" s="30" customFormat="1" ht="11.1" customHeight="1">
      <c r="A2" s="25"/>
      <c r="B2" s="89" t="s">
        <v>119</v>
      </c>
      <c r="C2" s="28"/>
      <c r="D2" s="28"/>
      <c r="E2" s="28"/>
      <c r="F2" s="28"/>
      <c r="G2" s="28"/>
      <c r="H2" s="28"/>
      <c r="I2" s="28"/>
      <c r="J2" s="28"/>
      <c r="K2" s="331" t="s">
        <v>120</v>
      </c>
      <c r="L2" s="29"/>
      <c r="Q2" s="90"/>
    </row>
    <row r="3" spans="1:42" s="30" customFormat="1" ht="11.1" customHeight="1">
      <c r="A3" s="25"/>
      <c r="B3" s="89" t="s">
        <v>88</v>
      </c>
      <c r="C3" s="28"/>
      <c r="D3" s="28"/>
      <c r="E3" s="28"/>
      <c r="F3" s="28"/>
      <c r="G3" s="28"/>
      <c r="H3" s="28"/>
      <c r="I3" s="28"/>
      <c r="J3" s="28"/>
      <c r="K3" s="35" t="s">
        <v>67</v>
      </c>
      <c r="L3" s="29"/>
    </row>
    <row r="4" spans="1:42" s="30" customFormat="1" ht="11.1" customHeight="1">
      <c r="A4" s="25"/>
      <c r="B4" s="89" t="s">
        <v>74</v>
      </c>
      <c r="C4" s="28"/>
      <c r="D4" s="28"/>
      <c r="E4" s="28"/>
      <c r="F4" s="28"/>
      <c r="G4" s="28"/>
      <c r="H4" s="28"/>
      <c r="I4" s="28"/>
      <c r="J4" s="28"/>
      <c r="L4" s="29"/>
    </row>
    <row r="5" spans="1:42" s="30" customFormat="1" ht="11.1" customHeight="1">
      <c r="A5" s="25"/>
      <c r="B5" s="51" t="s">
        <v>121</v>
      </c>
      <c r="C5" s="28"/>
      <c r="D5" s="28"/>
      <c r="E5" s="28"/>
      <c r="F5" s="28"/>
      <c r="G5" s="28"/>
      <c r="H5" s="28"/>
      <c r="I5" s="28"/>
      <c r="J5" s="28"/>
      <c r="K5" s="28"/>
      <c r="L5" s="29"/>
    </row>
    <row r="6" spans="1:42" s="24" customFormat="1" ht="3" customHeight="1">
      <c r="A6" s="32"/>
      <c r="B6" s="33"/>
      <c r="C6" s="33"/>
      <c r="D6" s="33"/>
      <c r="E6" s="33"/>
      <c r="F6" s="33"/>
      <c r="G6" s="33"/>
      <c r="H6" s="33"/>
      <c r="I6" s="33"/>
      <c r="J6" s="33"/>
      <c r="K6" s="33"/>
      <c r="L6" s="34"/>
    </row>
    <row r="7" spans="1:42" s="24" customFormat="1" ht="3" customHeight="1">
      <c r="A7" s="32"/>
      <c r="B7" s="345"/>
      <c r="C7" s="345"/>
      <c r="D7" s="345"/>
      <c r="E7" s="345"/>
      <c r="F7" s="345"/>
      <c r="G7" s="345"/>
      <c r="H7" s="345"/>
      <c r="I7" s="345"/>
      <c r="J7" s="345"/>
      <c r="K7" s="345"/>
      <c r="L7" s="34"/>
    </row>
    <row r="8" spans="1:42" s="24" customFormat="1" ht="8.25" customHeight="1">
      <c r="A8" s="32"/>
      <c r="B8" s="354" t="s">
        <v>6</v>
      </c>
      <c r="C8" s="114" t="s">
        <v>81</v>
      </c>
      <c r="D8" s="114"/>
      <c r="E8" s="114"/>
      <c r="F8" s="114"/>
      <c r="G8" s="114"/>
      <c r="H8" s="114"/>
      <c r="I8" s="114"/>
      <c r="J8" s="114"/>
      <c r="K8" s="114"/>
      <c r="L8" s="34"/>
    </row>
    <row r="9" spans="1:42" s="24" customFormat="1" ht="2.1" customHeight="1">
      <c r="A9" s="32"/>
      <c r="B9" s="359"/>
      <c r="C9" s="116"/>
      <c r="D9" s="116"/>
      <c r="E9" s="116"/>
      <c r="F9" s="116"/>
      <c r="G9" s="116"/>
      <c r="H9" s="116"/>
      <c r="I9" s="116"/>
      <c r="J9" s="116"/>
      <c r="K9" s="116"/>
      <c r="L9" s="34"/>
    </row>
    <row r="10" spans="1:42" s="24" customFormat="1" ht="8.6999999999999993" customHeight="1">
      <c r="A10" s="32"/>
      <c r="B10" s="359"/>
      <c r="C10" s="145" t="s">
        <v>91</v>
      </c>
      <c r="D10" s="358" t="s">
        <v>92</v>
      </c>
      <c r="E10" s="145" t="s">
        <v>93</v>
      </c>
      <c r="F10" s="358" t="s">
        <v>94</v>
      </c>
      <c r="G10" s="358" t="s">
        <v>95</v>
      </c>
      <c r="H10" s="343"/>
      <c r="I10" s="358" t="s">
        <v>96</v>
      </c>
      <c r="J10" s="362" t="s">
        <v>97</v>
      </c>
      <c r="K10" s="358" t="s">
        <v>98</v>
      </c>
      <c r="L10" s="34"/>
    </row>
    <row r="11" spans="1:42" s="24" customFormat="1" ht="8.6999999999999993" customHeight="1">
      <c r="A11" s="32"/>
      <c r="B11" s="359"/>
      <c r="C11" s="151"/>
      <c r="D11" s="358"/>
      <c r="E11" s="343"/>
      <c r="F11" s="358"/>
      <c r="G11" s="358"/>
      <c r="H11" s="343"/>
      <c r="I11" s="358"/>
      <c r="J11" s="362"/>
      <c r="K11" s="358"/>
      <c r="L11" s="34"/>
    </row>
    <row r="12" spans="1:42" s="24" customFormat="1" ht="3" customHeight="1">
      <c r="A12" s="32"/>
      <c r="B12" s="132"/>
      <c r="C12" s="133"/>
      <c r="D12" s="133"/>
      <c r="E12" s="133"/>
      <c r="F12" s="133"/>
      <c r="G12" s="133"/>
      <c r="H12" s="133"/>
      <c r="I12" s="133"/>
      <c r="J12" s="133"/>
      <c r="K12" s="133"/>
      <c r="L12" s="34"/>
    </row>
    <row r="13" spans="1:42" s="24" customFormat="1" ht="3" customHeight="1">
      <c r="A13" s="32"/>
      <c r="B13" s="38"/>
      <c r="C13" s="120"/>
      <c r="D13" s="120"/>
      <c r="E13" s="120"/>
      <c r="F13" s="120"/>
      <c r="G13" s="120"/>
      <c r="H13" s="120"/>
      <c r="I13" s="120"/>
      <c r="J13" s="120"/>
      <c r="K13" s="120"/>
      <c r="L13" s="119"/>
      <c r="M13" s="87"/>
      <c r="N13" s="87"/>
      <c r="O13" s="87"/>
      <c r="P13" s="87"/>
      <c r="Q13" s="87"/>
      <c r="X13" s="87"/>
      <c r="Y13" s="87"/>
      <c r="Z13" s="87"/>
      <c r="AA13" s="87"/>
      <c r="AK13" s="87"/>
      <c r="AL13" s="87"/>
      <c r="AM13" s="87"/>
      <c r="AN13" s="87"/>
    </row>
    <row r="14" spans="1:42" s="24" customFormat="1" ht="9" customHeight="1">
      <c r="A14" s="32"/>
      <c r="B14" s="38">
        <v>1995</v>
      </c>
      <c r="C14" s="120">
        <v>21.081</v>
      </c>
      <c r="D14" s="120">
        <v>367.03</v>
      </c>
      <c r="E14" s="120">
        <v>113.267</v>
      </c>
      <c r="F14" s="120">
        <v>486.63600000000002</v>
      </c>
      <c r="G14" s="120">
        <v>106.497</v>
      </c>
      <c r="H14" s="120"/>
      <c r="I14" s="120">
        <v>1270.915</v>
      </c>
      <c r="J14" s="120">
        <v>18352.856</v>
      </c>
      <c r="K14" s="120">
        <v>4169.8980000000001</v>
      </c>
      <c r="L14" s="119"/>
      <c r="M14" s="120"/>
      <c r="N14" s="120"/>
      <c r="O14" s="120"/>
      <c r="P14" s="120"/>
      <c r="Q14" s="120"/>
      <c r="R14" s="120"/>
      <c r="S14" s="120"/>
      <c r="T14" s="120"/>
      <c r="U14" s="120"/>
      <c r="V14" s="146"/>
      <c r="W14" s="146"/>
      <c r="X14" s="146"/>
      <c r="Y14" s="146"/>
      <c r="Z14" s="146"/>
      <c r="AA14" s="146"/>
      <c r="AB14" s="146"/>
      <c r="AC14" s="146"/>
      <c r="AK14" s="120"/>
      <c r="AL14" s="120"/>
      <c r="AM14" s="120"/>
      <c r="AO14" s="120"/>
      <c r="AP14" s="120"/>
    </row>
    <row r="15" spans="1:42" s="24" customFormat="1" ht="9" customHeight="1">
      <c r="A15" s="32"/>
      <c r="B15" s="38">
        <v>1996</v>
      </c>
      <c r="C15" s="120">
        <v>47.396999999999998</v>
      </c>
      <c r="D15" s="120">
        <v>394.0752</v>
      </c>
      <c r="E15" s="120">
        <v>181.58949999999999</v>
      </c>
      <c r="F15" s="120">
        <v>585.75400000000002</v>
      </c>
      <c r="G15" s="120">
        <v>83.613</v>
      </c>
      <c r="H15" s="120"/>
      <c r="I15" s="120">
        <v>1349.2021399999999</v>
      </c>
      <c r="J15" s="120">
        <v>18025.952450000001</v>
      </c>
      <c r="K15" s="120">
        <v>6809.4899000000005</v>
      </c>
      <c r="L15" s="119"/>
      <c r="M15" s="120"/>
      <c r="N15" s="120"/>
      <c r="O15" s="120"/>
      <c r="P15" s="120"/>
      <c r="Q15" s="120"/>
      <c r="R15" s="120"/>
      <c r="S15" s="120"/>
      <c r="T15" s="120"/>
      <c r="U15" s="120"/>
      <c r="V15" s="146"/>
      <c r="W15" s="146"/>
      <c r="X15" s="146"/>
      <c r="Y15" s="146"/>
      <c r="Z15" s="146"/>
      <c r="AA15" s="146"/>
      <c r="AB15" s="146"/>
      <c r="AC15" s="146"/>
      <c r="AK15" s="120"/>
      <c r="AL15" s="120"/>
      <c r="AM15" s="120"/>
      <c r="AO15" s="120"/>
      <c r="AP15" s="120"/>
    </row>
    <row r="16" spans="1:42" s="24" customFormat="1" ht="9" customHeight="1">
      <c r="A16" s="32"/>
      <c r="B16" s="38">
        <v>1997</v>
      </c>
      <c r="C16" s="120">
        <v>21.466000000000001</v>
      </c>
      <c r="D16" s="120">
        <v>469.45499999999998</v>
      </c>
      <c r="E16" s="120">
        <v>163.39099999999999</v>
      </c>
      <c r="F16" s="120">
        <v>470.67099999999999</v>
      </c>
      <c r="G16" s="120">
        <v>59.682000000000002</v>
      </c>
      <c r="H16" s="120"/>
      <c r="I16" s="120">
        <v>965.05574000000001</v>
      </c>
      <c r="J16" s="120">
        <v>17656.258000000002</v>
      </c>
      <c r="K16" s="120">
        <v>5711.5640000000003</v>
      </c>
      <c r="L16" s="119"/>
      <c r="M16" s="120"/>
      <c r="N16" s="120"/>
      <c r="O16" s="120"/>
      <c r="P16" s="120"/>
      <c r="Q16" s="120"/>
      <c r="R16" s="120"/>
      <c r="S16" s="120"/>
      <c r="T16" s="120"/>
      <c r="U16" s="120"/>
      <c r="V16" s="146"/>
      <c r="W16" s="146"/>
      <c r="X16" s="146"/>
      <c r="Y16" s="146"/>
      <c r="Z16" s="146"/>
      <c r="AA16" s="146"/>
      <c r="AB16" s="146"/>
      <c r="AC16" s="146"/>
      <c r="AK16" s="120"/>
      <c r="AL16" s="120"/>
      <c r="AM16" s="120"/>
      <c r="AO16" s="120"/>
      <c r="AP16" s="120"/>
    </row>
    <row r="17" spans="1:49" s="24" customFormat="1" ht="9" customHeight="1">
      <c r="A17" s="32"/>
      <c r="B17" s="38">
        <v>1998</v>
      </c>
      <c r="C17" s="120">
        <v>31.651509999999998</v>
      </c>
      <c r="D17" s="120">
        <v>458.11223999999999</v>
      </c>
      <c r="E17" s="120">
        <v>171.21899999999999</v>
      </c>
      <c r="F17" s="120">
        <v>410.76623999999998</v>
      </c>
      <c r="G17" s="120">
        <v>88.135000000000005</v>
      </c>
      <c r="H17" s="120"/>
      <c r="I17" s="120">
        <v>1260.6578500000001</v>
      </c>
      <c r="J17" s="120">
        <v>18454.71038</v>
      </c>
      <c r="K17" s="120">
        <v>6474.8418300000003</v>
      </c>
      <c r="L17" s="119"/>
      <c r="M17" s="120"/>
      <c r="N17" s="120"/>
      <c r="O17" s="120"/>
      <c r="P17" s="120"/>
      <c r="Q17" s="120"/>
      <c r="R17" s="120"/>
      <c r="S17" s="120"/>
      <c r="T17" s="120"/>
      <c r="U17" s="120"/>
      <c r="V17" s="146"/>
      <c r="W17" s="146"/>
      <c r="X17" s="146"/>
      <c r="Y17" s="146"/>
      <c r="Z17" s="146"/>
      <c r="AA17" s="146"/>
      <c r="AB17" s="146"/>
      <c r="AC17" s="146"/>
      <c r="AK17" s="120"/>
      <c r="AL17" s="120"/>
      <c r="AM17" s="120"/>
      <c r="AO17" s="120"/>
      <c r="AP17" s="120"/>
    </row>
    <row r="18" spans="1:49" s="24" customFormat="1" ht="9" customHeight="1">
      <c r="A18" s="32"/>
      <c r="B18" s="38">
        <v>1999</v>
      </c>
      <c r="C18" s="120">
        <v>31.461770000000001</v>
      </c>
      <c r="D18" s="120">
        <v>326.51309999999995</v>
      </c>
      <c r="E18" s="120">
        <v>262.74321999999995</v>
      </c>
      <c r="F18" s="120">
        <v>454.13297999999998</v>
      </c>
      <c r="G18" s="120">
        <v>105.28148</v>
      </c>
      <c r="H18" s="120"/>
      <c r="I18" s="120">
        <v>1059.15552</v>
      </c>
      <c r="J18" s="120">
        <v>17706.375629999999</v>
      </c>
      <c r="K18" s="120">
        <v>5720.3434200000002</v>
      </c>
      <c r="L18" s="119"/>
      <c r="M18" s="120"/>
      <c r="N18" s="120"/>
      <c r="O18" s="120"/>
      <c r="P18" s="120"/>
      <c r="Q18" s="120"/>
      <c r="R18" s="120"/>
      <c r="S18" s="120"/>
      <c r="T18" s="120"/>
      <c r="U18" s="120"/>
      <c r="V18" s="146"/>
      <c r="W18" s="146"/>
      <c r="X18" s="146"/>
      <c r="Y18" s="146"/>
      <c r="Z18" s="146"/>
      <c r="AA18" s="146"/>
      <c r="AB18" s="146"/>
      <c r="AC18" s="146"/>
      <c r="AK18" s="120"/>
      <c r="AL18" s="120"/>
      <c r="AM18" s="120"/>
      <c r="AO18" s="120"/>
      <c r="AP18" s="120"/>
    </row>
    <row r="19" spans="1:49" s="24" customFormat="1" ht="6.9" customHeight="1">
      <c r="A19" s="32"/>
      <c r="B19" s="38"/>
      <c r="C19" s="120"/>
      <c r="D19" s="120"/>
      <c r="E19" s="120"/>
      <c r="F19" s="120"/>
      <c r="G19" s="120"/>
      <c r="H19" s="120"/>
      <c r="I19" s="120"/>
      <c r="J19" s="120"/>
      <c r="K19" s="120"/>
      <c r="L19" s="119"/>
      <c r="M19" s="120"/>
      <c r="N19" s="120"/>
      <c r="O19" s="120"/>
      <c r="P19" s="120"/>
      <c r="Q19" s="120"/>
      <c r="R19" s="120"/>
      <c r="S19" s="120"/>
      <c r="T19" s="120"/>
      <c r="U19" s="120"/>
      <c r="V19" s="146"/>
      <c r="W19" s="146"/>
      <c r="X19" s="146"/>
      <c r="Y19" s="146"/>
      <c r="Z19" s="146"/>
      <c r="AA19" s="146"/>
      <c r="AB19" s="146"/>
      <c r="AC19" s="146"/>
      <c r="AK19" s="120"/>
      <c r="AL19" s="120"/>
      <c r="AM19" s="120"/>
      <c r="AO19" s="120"/>
      <c r="AP19" s="120"/>
    </row>
    <row r="20" spans="1:49" s="24" customFormat="1" ht="9" customHeight="1">
      <c r="A20" s="32"/>
      <c r="B20" s="38">
        <v>2000</v>
      </c>
      <c r="C20" s="120">
        <v>40.777279999999998</v>
      </c>
      <c r="D20" s="120">
        <v>351.44650999999999</v>
      </c>
      <c r="E20" s="120">
        <v>96.437880000000007</v>
      </c>
      <c r="F20" s="120">
        <v>712.61887000000002</v>
      </c>
      <c r="G20" s="120">
        <v>114.26213</v>
      </c>
      <c r="H20" s="120"/>
      <c r="I20" s="120">
        <v>887.86814000000004</v>
      </c>
      <c r="J20" s="120">
        <v>17556.90524</v>
      </c>
      <c r="K20" s="120">
        <v>5842.3076500000006</v>
      </c>
      <c r="L20" s="119"/>
      <c r="M20" s="120"/>
      <c r="N20" s="103"/>
      <c r="O20" s="120"/>
      <c r="P20" s="120"/>
      <c r="Q20" s="120"/>
      <c r="R20" s="120"/>
      <c r="S20" s="120"/>
      <c r="T20" s="120"/>
      <c r="U20" s="120"/>
      <c r="V20" s="146"/>
      <c r="W20" s="146"/>
      <c r="X20" s="146"/>
      <c r="Y20" s="146"/>
      <c r="Z20" s="146"/>
      <c r="AA20" s="146"/>
      <c r="AB20" s="146"/>
      <c r="AC20" s="146"/>
      <c r="AD20" s="103"/>
      <c r="AE20" s="103"/>
      <c r="AK20" s="120"/>
      <c r="AL20" s="120"/>
      <c r="AM20" s="120"/>
      <c r="AO20" s="120"/>
      <c r="AP20" s="120"/>
    </row>
    <row r="21" spans="1:49" s="24" customFormat="1" ht="9" customHeight="1">
      <c r="A21" s="32"/>
      <c r="B21" s="38">
        <v>2001</v>
      </c>
      <c r="C21" s="120">
        <v>42.879150000000003</v>
      </c>
      <c r="D21" s="120">
        <v>226.63855999999998</v>
      </c>
      <c r="E21" s="120">
        <v>111.45955000000001</v>
      </c>
      <c r="F21" s="120">
        <v>761.62626999999998</v>
      </c>
      <c r="G21" s="120">
        <v>100.71985000000001</v>
      </c>
      <c r="H21" s="120"/>
      <c r="I21" s="120">
        <v>1062.62931</v>
      </c>
      <c r="J21" s="120">
        <v>20134.312100000003</v>
      </c>
      <c r="K21" s="120">
        <v>6566.5352400000002</v>
      </c>
      <c r="L21" s="119"/>
      <c r="M21" s="120"/>
      <c r="N21" s="103"/>
      <c r="O21" s="120"/>
      <c r="P21" s="120"/>
      <c r="Q21" s="120"/>
      <c r="R21" s="120"/>
      <c r="S21" s="120"/>
      <c r="T21" s="120"/>
      <c r="U21" s="120"/>
      <c r="V21" s="146"/>
      <c r="W21" s="146"/>
      <c r="X21" s="146"/>
      <c r="Y21" s="146"/>
      <c r="Z21" s="146"/>
      <c r="AA21" s="146"/>
      <c r="AB21" s="146"/>
      <c r="AC21" s="146"/>
      <c r="AD21" s="103"/>
      <c r="AE21" s="103"/>
      <c r="AK21" s="103"/>
      <c r="AL21" s="103"/>
      <c r="AM21" s="103"/>
      <c r="AN21" s="87"/>
      <c r="AO21" s="103"/>
      <c r="AP21" s="103"/>
      <c r="AQ21" s="87"/>
      <c r="AR21" s="87"/>
      <c r="AS21" s="87"/>
      <c r="AT21" s="87"/>
      <c r="AU21" s="87"/>
      <c r="AV21" s="87"/>
      <c r="AW21" s="87"/>
    </row>
    <row r="22" spans="1:49" s="24" customFormat="1" ht="9" customHeight="1">
      <c r="A22" s="32"/>
      <c r="B22" s="38">
        <v>2002</v>
      </c>
      <c r="C22" s="120">
        <v>20.209520000000001</v>
      </c>
      <c r="D22" s="120">
        <v>227.19404</v>
      </c>
      <c r="E22" s="120">
        <v>52.855029999999999</v>
      </c>
      <c r="F22" s="120">
        <v>736.56740000000002</v>
      </c>
      <c r="G22" s="120">
        <v>96.637270000000001</v>
      </c>
      <c r="H22" s="120"/>
      <c r="I22" s="120">
        <v>1549.0911100000001</v>
      </c>
      <c r="J22" s="120">
        <v>19297.754789999999</v>
      </c>
      <c r="K22" s="120">
        <v>5205.9427100000003</v>
      </c>
      <c r="L22" s="119"/>
      <c r="M22" s="120"/>
      <c r="N22" s="103"/>
      <c r="O22" s="120"/>
      <c r="P22" s="120"/>
      <c r="Q22" s="120"/>
      <c r="R22" s="120"/>
      <c r="S22" s="120"/>
      <c r="T22" s="120"/>
      <c r="U22" s="120"/>
      <c r="V22" s="146"/>
      <c r="W22" s="146"/>
      <c r="X22" s="146"/>
      <c r="Y22" s="146"/>
      <c r="Z22" s="146"/>
      <c r="AA22" s="146"/>
      <c r="AB22" s="146"/>
      <c r="AC22" s="146"/>
      <c r="AD22" s="103"/>
      <c r="AE22" s="103"/>
      <c r="AK22" s="103"/>
      <c r="AL22" s="103"/>
      <c r="AM22" s="103"/>
      <c r="AN22" s="87"/>
      <c r="AO22" s="103"/>
      <c r="AP22" s="103"/>
      <c r="AQ22" s="87"/>
      <c r="AR22" s="87"/>
      <c r="AS22" s="87"/>
      <c r="AT22" s="87"/>
      <c r="AU22" s="87"/>
      <c r="AV22" s="87"/>
      <c r="AW22" s="87"/>
    </row>
    <row r="23" spans="1:49" s="24" customFormat="1" ht="9" customHeight="1">
      <c r="A23" s="32"/>
      <c r="B23" s="38">
        <v>2003</v>
      </c>
      <c r="C23" s="120">
        <v>31.03417</v>
      </c>
      <c r="D23" s="120">
        <v>273.26615999999996</v>
      </c>
      <c r="E23" s="120">
        <v>200.58718999999999</v>
      </c>
      <c r="F23" s="120">
        <v>1081.5741200000002</v>
      </c>
      <c r="G23" s="120">
        <v>122.02972</v>
      </c>
      <c r="H23" s="120"/>
      <c r="I23" s="120">
        <v>1414.90381</v>
      </c>
      <c r="J23" s="120">
        <v>20701.419850000002</v>
      </c>
      <c r="K23" s="120">
        <v>6759.1207300000005</v>
      </c>
      <c r="L23" s="119"/>
      <c r="M23" s="120"/>
      <c r="N23" s="103"/>
      <c r="O23" s="103"/>
      <c r="P23" s="103"/>
      <c r="Q23" s="103"/>
      <c r="R23" s="103"/>
      <c r="S23" s="103"/>
      <c r="T23" s="103"/>
      <c r="U23" s="103"/>
      <c r="V23" s="146"/>
      <c r="W23" s="146"/>
      <c r="X23" s="146"/>
      <c r="Y23" s="146"/>
      <c r="Z23" s="146"/>
      <c r="AA23" s="146"/>
      <c r="AB23" s="146"/>
      <c r="AC23" s="146"/>
      <c r="AD23" s="103"/>
      <c r="AE23" s="103"/>
      <c r="AK23" s="103"/>
      <c r="AL23" s="103"/>
      <c r="AM23" s="103"/>
      <c r="AN23" s="87"/>
      <c r="AO23" s="103"/>
      <c r="AP23" s="103"/>
      <c r="AQ23" s="87"/>
      <c r="AR23" s="87"/>
      <c r="AS23" s="87"/>
      <c r="AT23" s="87"/>
      <c r="AU23" s="87"/>
      <c r="AV23" s="87"/>
      <c r="AW23" s="87"/>
    </row>
    <row r="24" spans="1:49" s="24" customFormat="1" ht="9" customHeight="1">
      <c r="A24" s="32"/>
      <c r="B24" s="38">
        <v>2004</v>
      </c>
      <c r="C24" s="120">
        <v>33.08755</v>
      </c>
      <c r="D24" s="120">
        <v>278.54003</v>
      </c>
      <c r="E24" s="120">
        <v>230.87020999999999</v>
      </c>
      <c r="F24" s="120">
        <v>931.54081000000008</v>
      </c>
      <c r="G24" s="120">
        <v>144.15028000000001</v>
      </c>
      <c r="H24" s="120"/>
      <c r="I24" s="120">
        <v>1163.43364</v>
      </c>
      <c r="J24" s="120">
        <v>21685.833340000001</v>
      </c>
      <c r="K24" s="120">
        <v>7004.3540499999999</v>
      </c>
      <c r="L24" s="119"/>
      <c r="M24" s="120"/>
      <c r="N24" s="103"/>
      <c r="O24" s="103"/>
      <c r="P24" s="103"/>
      <c r="Q24" s="103"/>
      <c r="R24" s="103"/>
      <c r="S24" s="103"/>
      <c r="T24" s="103"/>
      <c r="U24" s="103"/>
      <c r="V24" s="146"/>
      <c r="W24" s="146"/>
      <c r="X24" s="146"/>
      <c r="Y24" s="146"/>
      <c r="Z24" s="146"/>
      <c r="AA24" s="146"/>
      <c r="AB24" s="146"/>
      <c r="AC24" s="146"/>
      <c r="AD24" s="103"/>
      <c r="AE24" s="103"/>
      <c r="AK24" s="103"/>
      <c r="AL24" s="103"/>
      <c r="AM24" s="103"/>
      <c r="AN24" s="87"/>
      <c r="AO24" s="103"/>
      <c r="AP24" s="103"/>
      <c r="AQ24" s="87"/>
      <c r="AR24" s="87"/>
      <c r="AS24" s="87"/>
      <c r="AT24" s="87"/>
      <c r="AU24" s="87"/>
      <c r="AV24" s="87"/>
      <c r="AW24" s="87"/>
    </row>
    <row r="25" spans="1:49" s="24" customFormat="1" ht="6.9" customHeight="1">
      <c r="A25" s="32"/>
      <c r="B25" s="38"/>
      <c r="C25" s="120"/>
      <c r="D25" s="120"/>
      <c r="E25" s="120"/>
      <c r="F25" s="120"/>
      <c r="G25" s="120"/>
      <c r="H25" s="120"/>
      <c r="I25" s="120"/>
      <c r="J25" s="120"/>
      <c r="K25" s="120"/>
      <c r="L25" s="119"/>
      <c r="M25" s="120"/>
      <c r="N25" s="120"/>
      <c r="O25" s="120"/>
      <c r="P25" s="120"/>
      <c r="R25" s="120"/>
      <c r="S25" s="120"/>
      <c r="V25" s="146"/>
      <c r="W25" s="146"/>
      <c r="X25" s="146"/>
      <c r="Y25" s="146"/>
      <c r="Z25" s="146"/>
      <c r="AA25" s="146"/>
      <c r="AB25" s="146"/>
      <c r="AC25" s="146"/>
      <c r="AK25" s="120"/>
      <c r="AL25" s="120"/>
      <c r="AM25" s="120"/>
      <c r="AO25" s="120"/>
      <c r="AP25" s="120"/>
    </row>
    <row r="26" spans="1:49" s="24" customFormat="1" ht="9" customHeight="1">
      <c r="A26" s="32"/>
      <c r="B26" s="38">
        <v>2005</v>
      </c>
      <c r="C26" s="120">
        <v>20.042000000000002</v>
      </c>
      <c r="D26" s="120">
        <v>291.149</v>
      </c>
      <c r="E26" s="120">
        <v>94.421999999999997</v>
      </c>
      <c r="F26" s="120">
        <v>760.68600000000004</v>
      </c>
      <c r="G26" s="120">
        <v>128.90100000000001</v>
      </c>
      <c r="H26" s="120"/>
      <c r="I26" s="120">
        <v>826.89200000000005</v>
      </c>
      <c r="J26" s="120">
        <v>19338.713</v>
      </c>
      <c r="K26" s="120">
        <v>5524.384</v>
      </c>
      <c r="L26" s="119"/>
      <c r="M26" s="120"/>
      <c r="N26" s="103"/>
      <c r="O26" s="103"/>
      <c r="P26" s="103"/>
      <c r="Q26" s="103"/>
      <c r="R26" s="103"/>
      <c r="S26" s="103"/>
      <c r="T26" s="103"/>
      <c r="U26" s="103"/>
      <c r="V26" s="146"/>
      <c r="W26" s="146"/>
      <c r="X26" s="146"/>
      <c r="Y26" s="146"/>
      <c r="Z26" s="146"/>
      <c r="AA26" s="146"/>
      <c r="AB26" s="146"/>
      <c r="AC26" s="146"/>
      <c r="AD26" s="103"/>
      <c r="AE26" s="103"/>
      <c r="AK26" s="103"/>
      <c r="AL26" s="103"/>
      <c r="AM26" s="103"/>
      <c r="AN26" s="87"/>
      <c r="AO26" s="103"/>
      <c r="AP26" s="103"/>
      <c r="AQ26" s="87"/>
      <c r="AR26" s="87"/>
      <c r="AS26" s="87"/>
      <c r="AT26" s="87"/>
      <c r="AU26" s="87"/>
      <c r="AV26" s="87"/>
      <c r="AW26" s="87"/>
    </row>
    <row r="27" spans="1:49" s="24" customFormat="1" ht="9" customHeight="1">
      <c r="A27" s="32"/>
      <c r="B27" s="38">
        <v>2006</v>
      </c>
      <c r="C27" s="120">
        <v>21.262840000000001</v>
      </c>
      <c r="D27" s="120">
        <v>337.24960999999996</v>
      </c>
      <c r="E27" s="120">
        <v>73.536299999999997</v>
      </c>
      <c r="F27" s="120">
        <v>869.29691000000003</v>
      </c>
      <c r="G27" s="120">
        <v>154.89332999999999</v>
      </c>
      <c r="H27" s="120"/>
      <c r="I27" s="120">
        <v>1385.7838100000001</v>
      </c>
      <c r="J27" s="120">
        <v>21893.20925</v>
      </c>
      <c r="K27" s="120">
        <v>5518.5184600000002</v>
      </c>
      <c r="L27" s="119"/>
      <c r="M27" s="87"/>
      <c r="N27" s="103"/>
      <c r="O27" s="103"/>
      <c r="P27" s="103"/>
      <c r="Q27" s="103"/>
      <c r="R27" s="103"/>
      <c r="S27" s="103"/>
      <c r="T27" s="103"/>
      <c r="U27" s="103"/>
      <c r="V27" s="146"/>
      <c r="W27" s="146"/>
      <c r="X27" s="146"/>
      <c r="Y27" s="146"/>
      <c r="Z27" s="146"/>
      <c r="AA27" s="146"/>
      <c r="AB27" s="146"/>
      <c r="AC27" s="146"/>
      <c r="AD27" s="103"/>
      <c r="AE27" s="103"/>
      <c r="AK27" s="87"/>
      <c r="AL27" s="87"/>
      <c r="AM27" s="87"/>
      <c r="AN27" s="87"/>
      <c r="AO27" s="87"/>
      <c r="AP27" s="87"/>
      <c r="AQ27" s="87"/>
      <c r="AR27" s="87"/>
      <c r="AS27" s="87"/>
      <c r="AT27" s="87"/>
      <c r="AU27" s="87"/>
      <c r="AV27" s="87"/>
      <c r="AW27" s="87"/>
    </row>
    <row r="28" spans="1:49" s="24" customFormat="1" ht="9" customHeight="1">
      <c r="A28" s="32"/>
      <c r="B28" s="38">
        <v>2007</v>
      </c>
      <c r="C28" s="120">
        <v>29.05</v>
      </c>
      <c r="D28" s="120">
        <v>294.697</v>
      </c>
      <c r="E28" s="120">
        <v>113.334</v>
      </c>
      <c r="F28" s="120">
        <v>653.07500000000005</v>
      </c>
      <c r="G28" s="120">
        <v>140.15299999999999</v>
      </c>
      <c r="H28" s="120"/>
      <c r="I28" s="120">
        <v>993.95299999999997</v>
      </c>
      <c r="J28" s="120">
        <v>23512.752</v>
      </c>
      <c r="K28" s="120">
        <v>6202.92</v>
      </c>
      <c r="L28" s="119"/>
      <c r="M28" s="87"/>
      <c r="N28" s="103"/>
      <c r="O28" s="103"/>
      <c r="P28" s="103"/>
      <c r="Q28" s="103"/>
      <c r="R28" s="103"/>
      <c r="S28" s="103"/>
      <c r="T28" s="103"/>
      <c r="U28" s="103"/>
      <c r="V28" s="146"/>
      <c r="W28" s="146"/>
      <c r="X28" s="146"/>
      <c r="Y28" s="146"/>
      <c r="Z28" s="146"/>
      <c r="AA28" s="146"/>
      <c r="AB28" s="146"/>
      <c r="AC28" s="146"/>
      <c r="AD28" s="103"/>
      <c r="AE28" s="103"/>
      <c r="AK28" s="87"/>
      <c r="AL28" s="87"/>
      <c r="AM28" s="87"/>
      <c r="AN28" s="87"/>
      <c r="AO28" s="87"/>
      <c r="AP28" s="87"/>
      <c r="AQ28" s="87"/>
      <c r="AR28" s="87"/>
      <c r="AS28" s="87"/>
      <c r="AT28" s="87"/>
      <c r="AU28" s="87"/>
      <c r="AV28" s="87"/>
      <c r="AW28" s="87"/>
    </row>
    <row r="29" spans="1:49" s="24" customFormat="1" ht="9" customHeight="1">
      <c r="A29" s="32"/>
      <c r="B29" s="38">
        <v>2008</v>
      </c>
      <c r="C29" s="120">
        <v>34.317970000000003</v>
      </c>
      <c r="D29" s="120">
        <v>224.37064999999998</v>
      </c>
      <c r="E29" s="120">
        <v>95.831270000000004</v>
      </c>
      <c r="F29" s="120">
        <v>781.17932999999994</v>
      </c>
      <c r="G29" s="120">
        <v>178.25345000000002</v>
      </c>
      <c r="H29" s="120"/>
      <c r="I29" s="120">
        <v>1111.0873700000002</v>
      </c>
      <c r="J29" s="120">
        <v>24410.27853</v>
      </c>
      <c r="K29" s="120">
        <v>6593.0504800000008</v>
      </c>
      <c r="L29" s="119"/>
      <c r="M29" s="87"/>
      <c r="N29" s="103"/>
      <c r="O29" s="103"/>
      <c r="P29" s="103"/>
      <c r="Q29" s="103"/>
      <c r="R29" s="103"/>
      <c r="S29" s="103"/>
      <c r="T29" s="103"/>
      <c r="U29" s="103"/>
      <c r="V29" s="146"/>
      <c r="W29" s="146"/>
      <c r="X29" s="146"/>
      <c r="Y29" s="146"/>
      <c r="Z29" s="146"/>
      <c r="AA29" s="146"/>
      <c r="AB29" s="146"/>
      <c r="AC29" s="146"/>
      <c r="AD29" s="103"/>
      <c r="AE29" s="103"/>
      <c r="AK29" s="87"/>
      <c r="AL29" s="87"/>
      <c r="AM29" s="87"/>
      <c r="AN29" s="87"/>
      <c r="AO29" s="87"/>
      <c r="AP29" s="87"/>
      <c r="AQ29" s="87"/>
      <c r="AR29" s="87"/>
      <c r="AS29" s="87"/>
      <c r="AT29" s="87"/>
      <c r="AU29" s="87"/>
      <c r="AV29" s="87"/>
      <c r="AW29" s="87"/>
    </row>
    <row r="30" spans="1:49" s="24" customFormat="1" ht="9" customHeight="1">
      <c r="A30" s="32"/>
      <c r="B30" s="38">
        <v>2009</v>
      </c>
      <c r="C30" s="120">
        <v>28.52347</v>
      </c>
      <c r="D30" s="120">
        <v>263.02751000000001</v>
      </c>
      <c r="E30" s="120">
        <v>76.749769999999998</v>
      </c>
      <c r="F30" s="120">
        <v>518.84996000000001</v>
      </c>
      <c r="G30" s="120">
        <v>197.68129999999999</v>
      </c>
      <c r="H30" s="120"/>
      <c r="I30" s="120">
        <v>1041.3498999999999</v>
      </c>
      <c r="J30" s="120">
        <v>20142.815760000001</v>
      </c>
      <c r="K30" s="120">
        <v>6108.0851499999999</v>
      </c>
      <c r="L30" s="119"/>
      <c r="M30" s="87"/>
      <c r="N30" s="103"/>
      <c r="O30" s="103"/>
      <c r="P30" s="103"/>
      <c r="Q30" s="103"/>
      <c r="R30" s="103"/>
      <c r="S30" s="103"/>
      <c r="T30" s="103"/>
      <c r="U30" s="103"/>
      <c r="V30" s="146"/>
      <c r="W30" s="146"/>
      <c r="X30" s="146"/>
      <c r="Y30" s="146"/>
      <c r="Z30" s="146"/>
      <c r="AA30" s="146"/>
      <c r="AB30" s="146"/>
      <c r="AC30" s="146"/>
      <c r="AD30" s="103"/>
      <c r="AE30" s="103"/>
      <c r="AK30" s="87"/>
      <c r="AL30" s="87"/>
      <c r="AM30" s="87"/>
      <c r="AN30" s="87"/>
      <c r="AO30" s="87"/>
      <c r="AP30" s="87"/>
      <c r="AQ30" s="87"/>
      <c r="AR30" s="87"/>
      <c r="AS30" s="87"/>
      <c r="AT30" s="87"/>
      <c r="AU30" s="87"/>
      <c r="AV30" s="87"/>
      <c r="AW30" s="87"/>
    </row>
    <row r="31" spans="1:49" s="24" customFormat="1" ht="6.9" customHeight="1">
      <c r="A31" s="32"/>
      <c r="C31" s="120"/>
      <c r="D31" s="120"/>
      <c r="E31" s="120"/>
      <c r="F31" s="120"/>
      <c r="G31" s="120"/>
      <c r="H31" s="120"/>
      <c r="I31" s="120"/>
      <c r="J31" s="120"/>
      <c r="K31" s="120"/>
      <c r="L31" s="119"/>
      <c r="M31" s="87"/>
      <c r="N31" s="103"/>
      <c r="O31" s="103"/>
      <c r="P31" s="103"/>
      <c r="Q31" s="103"/>
      <c r="R31" s="103"/>
      <c r="S31" s="103"/>
      <c r="T31" s="103"/>
      <c r="U31" s="103"/>
      <c r="V31" s="146"/>
      <c r="W31" s="146"/>
      <c r="X31" s="146"/>
      <c r="Y31" s="146"/>
      <c r="Z31" s="146"/>
      <c r="AA31" s="146"/>
      <c r="AB31" s="146"/>
      <c r="AC31" s="146"/>
      <c r="AD31" s="103"/>
      <c r="AE31" s="103"/>
      <c r="AK31" s="87"/>
      <c r="AL31" s="87"/>
      <c r="AM31" s="87"/>
      <c r="AN31" s="87"/>
      <c r="AO31" s="87"/>
      <c r="AP31" s="87"/>
      <c r="AQ31" s="87"/>
      <c r="AR31" s="87"/>
      <c r="AS31" s="87"/>
      <c r="AT31" s="87"/>
      <c r="AU31" s="87"/>
      <c r="AV31" s="87"/>
      <c r="AW31" s="87"/>
    </row>
    <row r="32" spans="1:49" s="24" customFormat="1" ht="9" customHeight="1">
      <c r="A32" s="32"/>
      <c r="B32" s="38">
        <v>2010</v>
      </c>
      <c r="C32" s="120">
        <v>37.28877</v>
      </c>
      <c r="D32" s="120">
        <v>216.67645000000002</v>
      </c>
      <c r="E32" s="120">
        <v>97.078210000000013</v>
      </c>
      <c r="F32" s="120">
        <v>672.36653000000001</v>
      </c>
      <c r="G32" s="120">
        <v>197.31086999999999</v>
      </c>
      <c r="H32" s="120"/>
      <c r="I32" s="120">
        <v>1156.2574</v>
      </c>
      <c r="J32" s="120">
        <v>23301.878479999999</v>
      </c>
      <c r="K32" s="120">
        <v>6940.2247300000008</v>
      </c>
      <c r="L32" s="119"/>
      <c r="M32" s="87"/>
      <c r="N32" s="103"/>
      <c r="O32" s="103"/>
      <c r="P32" s="103"/>
      <c r="Q32" s="103"/>
      <c r="R32" s="103"/>
      <c r="S32" s="103"/>
      <c r="T32" s="103"/>
      <c r="U32" s="103"/>
      <c r="V32" s="146"/>
      <c r="W32" s="146"/>
      <c r="X32" s="146"/>
      <c r="Y32" s="146"/>
      <c r="Z32" s="146"/>
      <c r="AA32" s="146"/>
      <c r="AB32" s="146"/>
      <c r="AC32" s="146"/>
      <c r="AD32" s="103"/>
      <c r="AE32" s="103"/>
      <c r="AK32" s="87"/>
      <c r="AL32" s="87"/>
      <c r="AM32" s="87"/>
      <c r="AN32" s="87"/>
      <c r="AO32" s="87"/>
      <c r="AP32" s="87"/>
      <c r="AQ32" s="87"/>
      <c r="AR32" s="87"/>
      <c r="AS32" s="87"/>
      <c r="AT32" s="87"/>
      <c r="AU32" s="87"/>
      <c r="AV32" s="87"/>
      <c r="AW32" s="87"/>
    </row>
    <row r="33" spans="1:49" s="24" customFormat="1" ht="9" customHeight="1">
      <c r="A33" s="32"/>
      <c r="B33" s="38">
        <v>2011</v>
      </c>
      <c r="C33" s="120">
        <v>40.570999999999998</v>
      </c>
      <c r="D33" s="120">
        <v>173.46100000000001</v>
      </c>
      <c r="E33" s="120">
        <v>130.922</v>
      </c>
      <c r="F33" s="120">
        <v>487.44799999999998</v>
      </c>
      <c r="G33" s="120">
        <v>199.56299999999999</v>
      </c>
      <c r="H33" s="120"/>
      <c r="I33" s="120">
        <v>567.779</v>
      </c>
      <c r="J33" s="120">
        <v>17635.417000000001</v>
      </c>
      <c r="K33" s="120">
        <v>6429.3109999999997</v>
      </c>
      <c r="L33" s="119"/>
      <c r="M33" s="87"/>
      <c r="N33" s="103"/>
      <c r="O33" s="103"/>
      <c r="P33" s="103"/>
      <c r="Q33" s="103"/>
      <c r="R33" s="103"/>
      <c r="S33" s="103"/>
      <c r="T33" s="103"/>
      <c r="U33" s="103"/>
      <c r="V33" s="146"/>
      <c r="W33" s="146"/>
      <c r="X33" s="146"/>
      <c r="Y33" s="146"/>
      <c r="Z33" s="146"/>
      <c r="AA33" s="146"/>
      <c r="AB33" s="146"/>
      <c r="AC33" s="146"/>
      <c r="AD33" s="103"/>
      <c r="AE33" s="103"/>
      <c r="AK33" s="87"/>
      <c r="AL33" s="87"/>
      <c r="AM33" s="87"/>
      <c r="AN33" s="87"/>
      <c r="AO33" s="87"/>
      <c r="AP33" s="87"/>
      <c r="AQ33" s="87"/>
      <c r="AR33" s="87"/>
      <c r="AS33" s="87"/>
      <c r="AT33" s="87"/>
      <c r="AU33" s="87"/>
      <c r="AV33" s="87"/>
      <c r="AW33" s="87"/>
    </row>
    <row r="34" spans="1:49" s="24" customFormat="1" ht="9" customHeight="1">
      <c r="A34" s="32"/>
      <c r="B34" s="38">
        <v>2012</v>
      </c>
      <c r="C34" s="120">
        <v>41.952779999999997</v>
      </c>
      <c r="D34" s="120">
        <v>178.78720999999999</v>
      </c>
      <c r="E34" s="120">
        <v>257.45065</v>
      </c>
      <c r="F34" s="120">
        <v>1031.5334399999999</v>
      </c>
      <c r="G34" s="120">
        <v>315.48734000000002</v>
      </c>
      <c r="I34" s="120">
        <v>1080.8566499999999</v>
      </c>
      <c r="J34" s="120">
        <v>22069.254430000001</v>
      </c>
      <c r="K34" s="120">
        <v>6969.5017300000009</v>
      </c>
      <c r="L34" s="119"/>
      <c r="M34" s="87"/>
      <c r="N34" s="103"/>
      <c r="O34" s="103"/>
      <c r="P34" s="103"/>
      <c r="Q34" s="103"/>
      <c r="R34" s="103"/>
      <c r="S34" s="103"/>
      <c r="T34" s="103"/>
      <c r="U34" s="103"/>
      <c r="V34" s="146"/>
      <c r="W34" s="146"/>
      <c r="X34" s="146"/>
      <c r="Y34" s="146"/>
      <c r="Z34" s="146"/>
      <c r="AA34" s="146"/>
      <c r="AB34" s="146"/>
      <c r="AC34" s="146"/>
      <c r="AD34" s="103"/>
      <c r="AE34" s="103"/>
      <c r="AK34" s="87"/>
      <c r="AL34" s="87"/>
      <c r="AM34" s="87"/>
      <c r="AN34" s="87"/>
      <c r="AO34" s="87"/>
      <c r="AP34" s="87"/>
      <c r="AQ34" s="87"/>
      <c r="AR34" s="87"/>
      <c r="AS34" s="87"/>
      <c r="AT34" s="87"/>
      <c r="AU34" s="87"/>
      <c r="AV34" s="87"/>
      <c r="AW34" s="87"/>
    </row>
    <row r="35" spans="1:49" s="24" customFormat="1" ht="11.1" customHeight="1">
      <c r="A35" s="32"/>
      <c r="B35" s="89"/>
      <c r="C35" s="120"/>
      <c r="D35" s="120"/>
      <c r="E35" s="120"/>
      <c r="F35" s="120"/>
      <c r="G35" s="120"/>
      <c r="H35" s="120"/>
      <c r="I35" s="120"/>
      <c r="J35" s="120"/>
      <c r="L35" s="119"/>
      <c r="M35" s="120"/>
      <c r="N35" s="120"/>
      <c r="O35" s="120"/>
      <c r="P35" s="120"/>
      <c r="R35" s="120"/>
      <c r="S35" s="120"/>
      <c r="X35" s="120"/>
      <c r="Y35" s="120"/>
      <c r="Z35" s="120"/>
      <c r="AB35" s="120"/>
      <c r="AC35" s="120"/>
      <c r="AK35" s="120"/>
      <c r="AL35" s="120"/>
      <c r="AM35" s="120"/>
      <c r="AO35" s="120"/>
      <c r="AP35" s="120"/>
    </row>
    <row r="36" spans="1:49" s="24" customFormat="1" ht="11.1" customHeight="1">
      <c r="A36" s="32"/>
      <c r="B36" s="89"/>
      <c r="C36" s="120"/>
      <c r="D36" s="120"/>
      <c r="E36" s="120"/>
      <c r="F36" s="120"/>
      <c r="G36" s="120"/>
      <c r="H36" s="120"/>
      <c r="I36" s="120"/>
      <c r="J36" s="120"/>
      <c r="K36" s="35" t="s">
        <v>120</v>
      </c>
      <c r="L36" s="119"/>
      <c r="M36" s="120"/>
      <c r="N36" s="120"/>
      <c r="O36" s="120"/>
      <c r="P36" s="120"/>
      <c r="R36" s="120"/>
      <c r="S36" s="120"/>
      <c r="X36" s="120"/>
      <c r="Y36" s="120"/>
      <c r="Z36" s="120"/>
      <c r="AB36" s="120"/>
      <c r="AC36" s="120"/>
      <c r="AK36" s="120"/>
      <c r="AL36" s="120"/>
      <c r="AM36" s="120"/>
      <c r="AO36" s="120"/>
      <c r="AP36" s="120"/>
    </row>
    <row r="37" spans="1:49" s="24" customFormat="1" ht="11.1" customHeight="1">
      <c r="A37" s="32"/>
      <c r="B37" s="51"/>
      <c r="C37" s="120"/>
      <c r="D37" s="120"/>
      <c r="E37" s="120"/>
      <c r="F37" s="120"/>
      <c r="G37" s="120"/>
      <c r="H37" s="120"/>
      <c r="I37" s="120"/>
      <c r="J37" s="120"/>
      <c r="K37" s="35" t="s">
        <v>99</v>
      </c>
      <c r="L37" s="119"/>
      <c r="M37" s="87"/>
      <c r="N37" s="87"/>
      <c r="O37" s="87"/>
      <c r="P37" s="87"/>
      <c r="Q37" s="87"/>
      <c r="X37" s="87"/>
      <c r="Y37" s="87"/>
      <c r="Z37" s="87"/>
      <c r="AA37" s="87"/>
      <c r="AK37" s="87"/>
      <c r="AL37" s="87"/>
      <c r="AM37" s="87"/>
      <c r="AN37" s="87"/>
    </row>
    <row r="38" spans="1:49" s="24" customFormat="1" ht="3" customHeight="1">
      <c r="A38" s="32"/>
      <c r="B38" s="42"/>
      <c r="C38" s="118"/>
      <c r="D38" s="118"/>
      <c r="E38" s="118"/>
      <c r="F38" s="118"/>
      <c r="G38" s="118"/>
      <c r="H38" s="118"/>
      <c r="I38" s="118"/>
      <c r="J38" s="118"/>
      <c r="K38" s="118"/>
      <c r="L38" s="119"/>
      <c r="M38" s="87"/>
      <c r="N38" s="87"/>
      <c r="O38" s="87"/>
      <c r="P38" s="87"/>
      <c r="Q38" s="87"/>
      <c r="X38" s="87"/>
      <c r="Y38" s="87"/>
      <c r="Z38" s="87"/>
      <c r="AA38" s="87"/>
      <c r="AK38" s="87"/>
      <c r="AL38" s="87"/>
      <c r="AM38" s="87"/>
      <c r="AN38" s="87"/>
    </row>
    <row r="39" spans="1:49" s="24" customFormat="1" ht="3" customHeight="1">
      <c r="A39" s="32"/>
      <c r="B39" s="38"/>
      <c r="C39" s="120"/>
      <c r="D39" s="120"/>
      <c r="E39" s="120"/>
      <c r="F39" s="98"/>
      <c r="G39" s="120"/>
      <c r="H39" s="120"/>
      <c r="I39" s="120"/>
      <c r="J39" s="120"/>
      <c r="K39" s="120"/>
      <c r="L39" s="119"/>
      <c r="M39" s="87"/>
      <c r="N39" s="87"/>
      <c r="O39" s="87"/>
      <c r="P39" s="87"/>
      <c r="Q39" s="87"/>
      <c r="X39" s="87"/>
      <c r="Y39" s="87"/>
      <c r="Z39" s="87"/>
      <c r="AA39" s="87"/>
      <c r="AK39" s="87"/>
      <c r="AL39" s="87"/>
      <c r="AM39" s="87"/>
      <c r="AN39" s="87"/>
    </row>
    <row r="40" spans="1:49" s="24" customFormat="1" ht="7.5" customHeight="1">
      <c r="A40" s="32"/>
      <c r="B40" s="354" t="s">
        <v>6</v>
      </c>
      <c r="C40" s="114" t="s">
        <v>81</v>
      </c>
      <c r="D40" s="114"/>
      <c r="E40" s="114"/>
      <c r="F40" s="114"/>
      <c r="G40" s="114"/>
      <c r="H40" s="130"/>
      <c r="I40" s="360" t="s">
        <v>82</v>
      </c>
      <c r="J40" s="360"/>
      <c r="K40" s="360"/>
      <c r="L40" s="119"/>
      <c r="M40" s="87"/>
      <c r="N40" s="87"/>
      <c r="O40" s="87"/>
      <c r="P40" s="87"/>
      <c r="Q40" s="87"/>
      <c r="X40" s="87"/>
      <c r="Y40" s="87"/>
      <c r="Z40" s="87"/>
      <c r="AA40" s="87"/>
      <c r="AK40" s="87"/>
      <c r="AL40" s="87"/>
      <c r="AM40" s="87"/>
      <c r="AN40" s="87"/>
    </row>
    <row r="41" spans="1:49" s="24" customFormat="1" ht="2.1" customHeight="1">
      <c r="A41" s="32"/>
      <c r="B41" s="359"/>
      <c r="C41" s="131"/>
      <c r="D41" s="131"/>
      <c r="E41" s="131"/>
      <c r="F41" s="131"/>
      <c r="G41" s="131"/>
      <c r="H41" s="130"/>
      <c r="I41" s="130"/>
      <c r="J41" s="130"/>
      <c r="K41" s="130"/>
      <c r="L41" s="119"/>
      <c r="M41" s="87"/>
      <c r="N41" s="87"/>
      <c r="O41" s="87"/>
      <c r="P41" s="87"/>
      <c r="Q41" s="87"/>
      <c r="X41" s="87"/>
      <c r="Y41" s="87"/>
      <c r="Z41" s="87"/>
      <c r="AA41" s="87"/>
      <c r="AK41" s="87"/>
      <c r="AL41" s="87"/>
      <c r="AM41" s="87"/>
      <c r="AN41" s="87"/>
    </row>
    <row r="42" spans="1:49" s="24" customFormat="1" ht="8.6999999999999993" customHeight="1">
      <c r="A42" s="32"/>
      <c r="B42" s="359"/>
      <c r="C42" s="358" t="s">
        <v>100</v>
      </c>
      <c r="D42" s="358" t="s">
        <v>101</v>
      </c>
      <c r="E42" s="358" t="s">
        <v>102</v>
      </c>
      <c r="F42" s="358" t="s">
        <v>122</v>
      </c>
      <c r="G42" s="358" t="s">
        <v>104</v>
      </c>
      <c r="H42" s="343"/>
      <c r="I42" s="361" t="s">
        <v>106</v>
      </c>
      <c r="J42" s="362" t="s">
        <v>107</v>
      </c>
      <c r="K42" s="358" t="s">
        <v>109</v>
      </c>
      <c r="L42" s="119"/>
      <c r="M42" s="87"/>
      <c r="N42" s="87"/>
      <c r="O42" s="87"/>
      <c r="P42" s="87"/>
      <c r="Q42" s="87"/>
      <c r="X42" s="87"/>
      <c r="Y42" s="87"/>
      <c r="Z42" s="87"/>
      <c r="AA42" s="87"/>
      <c r="AK42" s="87"/>
      <c r="AL42" s="87"/>
      <c r="AM42" s="87"/>
      <c r="AN42" s="87"/>
    </row>
    <row r="43" spans="1:49" s="24" customFormat="1" ht="8.6999999999999993" customHeight="1">
      <c r="A43" s="32"/>
      <c r="B43" s="359"/>
      <c r="C43" s="358"/>
      <c r="D43" s="358"/>
      <c r="E43" s="358"/>
      <c r="F43" s="358"/>
      <c r="G43" s="358"/>
      <c r="H43" s="343"/>
      <c r="I43" s="358"/>
      <c r="J43" s="362"/>
      <c r="K43" s="358"/>
      <c r="L43" s="119"/>
      <c r="M43" s="87"/>
      <c r="N43" s="87"/>
      <c r="O43" s="87"/>
      <c r="P43" s="87"/>
      <c r="Q43" s="87"/>
      <c r="X43" s="87"/>
      <c r="Y43" s="87"/>
      <c r="Z43" s="87"/>
      <c r="AA43" s="87"/>
      <c r="AK43" s="87"/>
      <c r="AL43" s="87"/>
      <c r="AM43" s="87"/>
      <c r="AN43" s="87"/>
    </row>
    <row r="44" spans="1:49" s="24" customFormat="1" ht="8.6999999999999993" customHeight="1">
      <c r="A44" s="32"/>
      <c r="B44" s="359"/>
      <c r="C44" s="343"/>
      <c r="D44" s="343"/>
      <c r="E44" s="343"/>
      <c r="F44" s="358"/>
      <c r="G44" s="343"/>
      <c r="H44" s="343"/>
      <c r="I44" s="343"/>
      <c r="J44" s="343"/>
      <c r="K44" s="343"/>
      <c r="L44" s="119"/>
      <c r="M44" s="87"/>
      <c r="N44" s="87"/>
      <c r="O44" s="87"/>
      <c r="P44" s="87"/>
      <c r="Q44" s="87"/>
      <c r="X44" s="87"/>
      <c r="Y44" s="87"/>
      <c r="Z44" s="87"/>
      <c r="AA44" s="87"/>
      <c r="AK44" s="87"/>
      <c r="AL44" s="87"/>
      <c r="AM44" s="87"/>
      <c r="AN44" s="87"/>
    </row>
    <row r="45" spans="1:49" s="24" customFormat="1" ht="3" customHeight="1">
      <c r="A45" s="32"/>
      <c r="B45" s="132"/>
      <c r="C45" s="133"/>
      <c r="D45" s="133"/>
      <c r="E45" s="133"/>
      <c r="F45" s="133"/>
      <c r="G45" s="133"/>
      <c r="H45" s="133"/>
      <c r="I45" s="133"/>
      <c r="J45" s="133"/>
      <c r="K45" s="133"/>
      <c r="L45" s="119"/>
      <c r="M45" s="87"/>
      <c r="N45" s="87"/>
      <c r="O45" s="87"/>
      <c r="P45" s="87"/>
      <c r="Q45" s="87"/>
      <c r="X45" s="87"/>
      <c r="Y45" s="87"/>
      <c r="Z45" s="87"/>
      <c r="AA45" s="87"/>
      <c r="AK45" s="87"/>
      <c r="AL45" s="87"/>
      <c r="AM45" s="87"/>
      <c r="AN45" s="87"/>
    </row>
    <row r="46" spans="1:49" s="24" customFormat="1" ht="3" customHeight="1">
      <c r="A46" s="32"/>
      <c r="B46" s="134"/>
      <c r="C46" s="135"/>
      <c r="D46" s="135"/>
      <c r="E46" s="135"/>
      <c r="F46" s="135"/>
      <c r="G46" s="135"/>
      <c r="H46" s="135"/>
      <c r="I46" s="135"/>
      <c r="J46" s="135"/>
      <c r="K46" s="135"/>
      <c r="L46" s="119"/>
      <c r="M46" s="87"/>
      <c r="N46" s="87"/>
      <c r="O46" s="87"/>
      <c r="P46" s="87"/>
      <c r="Q46" s="87"/>
      <c r="X46" s="87"/>
      <c r="Y46" s="87"/>
      <c r="Z46" s="87"/>
      <c r="AA46" s="87"/>
      <c r="AK46" s="87"/>
      <c r="AL46" s="87"/>
      <c r="AM46" s="87"/>
      <c r="AN46" s="87"/>
    </row>
    <row r="47" spans="1:49" s="24" customFormat="1" ht="9" customHeight="1">
      <c r="A47" s="32"/>
      <c r="B47" s="38">
        <v>1995</v>
      </c>
      <c r="C47" s="120">
        <v>189.774</v>
      </c>
      <c r="D47" s="120">
        <v>3468.2170000000001</v>
      </c>
      <c r="E47" s="120">
        <v>1187.4760000000001</v>
      </c>
      <c r="F47" s="120">
        <v>1941.231</v>
      </c>
      <c r="G47" s="120">
        <v>1269.07</v>
      </c>
      <c r="H47" s="120"/>
      <c r="I47" s="120">
        <v>790.09699999999998</v>
      </c>
      <c r="J47" s="120">
        <v>1725.96</v>
      </c>
      <c r="K47" s="120">
        <v>120.18600000000001</v>
      </c>
      <c r="L47" s="119"/>
      <c r="M47" s="120"/>
      <c r="N47" s="120"/>
      <c r="O47" s="120"/>
      <c r="P47" s="120"/>
      <c r="Q47" s="146"/>
      <c r="R47" s="146"/>
      <c r="S47" s="146"/>
      <c r="T47" s="146"/>
      <c r="U47" s="146"/>
      <c r="V47" s="146"/>
      <c r="W47" s="146"/>
      <c r="X47" s="120"/>
      <c r="Y47" s="120"/>
      <c r="Z47" s="120"/>
      <c r="AA47" s="87"/>
      <c r="AK47" s="120"/>
      <c r="AL47" s="120"/>
      <c r="AM47" s="120"/>
      <c r="AN47" s="87"/>
    </row>
    <row r="48" spans="1:49" s="24" customFormat="1" ht="9" customHeight="1">
      <c r="A48" s="32"/>
      <c r="B48" s="38">
        <v>1996</v>
      </c>
      <c r="C48" s="120">
        <v>56.073999999999998</v>
      </c>
      <c r="D48" s="120">
        <v>3375.0079999999998</v>
      </c>
      <c r="E48" s="120">
        <v>1206.6128999999999</v>
      </c>
      <c r="F48" s="120">
        <v>2009.7811100000001</v>
      </c>
      <c r="G48" s="120">
        <v>1282.36528</v>
      </c>
      <c r="H48" s="120"/>
      <c r="I48" s="120">
        <v>837.78700000000003</v>
      </c>
      <c r="J48" s="120">
        <v>1975.8679999999999</v>
      </c>
      <c r="K48" s="120">
        <v>150.81049999999999</v>
      </c>
      <c r="L48" s="119"/>
      <c r="M48" s="120"/>
      <c r="N48" s="120"/>
      <c r="O48" s="120"/>
      <c r="P48" s="120"/>
      <c r="Q48" s="146"/>
      <c r="R48" s="146"/>
      <c r="S48" s="146"/>
      <c r="T48" s="146"/>
      <c r="U48" s="146"/>
      <c r="V48" s="146"/>
      <c r="W48" s="146"/>
      <c r="X48" s="120"/>
      <c r="Y48" s="120"/>
      <c r="Z48" s="120"/>
      <c r="AA48" s="87"/>
      <c r="AK48" s="120"/>
      <c r="AL48" s="120"/>
      <c r="AM48" s="120"/>
      <c r="AN48" s="87"/>
    </row>
    <row r="49" spans="1:42" s="24" customFormat="1" ht="9" customHeight="1">
      <c r="A49" s="32"/>
      <c r="B49" s="38">
        <v>1997</v>
      </c>
      <c r="C49" s="120">
        <v>184.52600000000001</v>
      </c>
      <c r="D49" s="120">
        <v>3656.5940000000001</v>
      </c>
      <c r="E49" s="120">
        <v>1833.077</v>
      </c>
      <c r="F49" s="120">
        <v>1923.8620000000001</v>
      </c>
      <c r="G49" s="120">
        <v>1316.5340000000001</v>
      </c>
      <c r="H49" s="120"/>
      <c r="I49" s="120">
        <v>762.33600000000001</v>
      </c>
      <c r="J49" s="120">
        <v>1851.6659999999999</v>
      </c>
      <c r="K49" s="120">
        <v>128.60400000000001</v>
      </c>
      <c r="L49" s="119"/>
      <c r="M49" s="120"/>
      <c r="N49" s="120"/>
      <c r="O49" s="120"/>
      <c r="P49" s="120"/>
      <c r="Q49" s="146"/>
      <c r="R49" s="146"/>
      <c r="S49" s="146"/>
      <c r="T49" s="146"/>
      <c r="U49" s="146"/>
      <c r="V49" s="146"/>
      <c r="W49" s="146"/>
      <c r="X49" s="120"/>
      <c r="Y49" s="120"/>
      <c r="Z49" s="120"/>
      <c r="AA49" s="87"/>
      <c r="AK49" s="120"/>
      <c r="AL49" s="120"/>
      <c r="AM49" s="120"/>
      <c r="AN49" s="87"/>
    </row>
    <row r="50" spans="1:42" s="24" customFormat="1" ht="9" customHeight="1">
      <c r="A50" s="32"/>
      <c r="B50" s="38">
        <v>1998</v>
      </c>
      <c r="C50" s="120">
        <v>150.29579999999999</v>
      </c>
      <c r="D50" s="120">
        <v>3235.0795200000002</v>
      </c>
      <c r="E50" s="120">
        <v>1850.2522900000001</v>
      </c>
      <c r="F50" s="120">
        <v>2257.48441</v>
      </c>
      <c r="G50" s="120">
        <v>1280.8858300000002</v>
      </c>
      <c r="H50" s="120"/>
      <c r="I50" s="120">
        <v>876.62335999999993</v>
      </c>
      <c r="J50" s="120">
        <v>1506.6378400000001</v>
      </c>
      <c r="K50" s="120">
        <v>116.01433999999999</v>
      </c>
      <c r="L50" s="119"/>
      <c r="M50" s="120"/>
      <c r="N50" s="120"/>
      <c r="O50" s="120"/>
      <c r="P50" s="120"/>
      <c r="Q50" s="146"/>
      <c r="R50" s="146"/>
      <c r="S50" s="146"/>
      <c r="T50" s="146"/>
      <c r="U50" s="146"/>
      <c r="V50" s="146"/>
      <c r="W50" s="146"/>
      <c r="X50" s="120"/>
      <c r="Y50" s="120"/>
      <c r="Z50" s="120"/>
      <c r="AA50" s="87"/>
      <c r="AK50" s="120"/>
      <c r="AL50" s="120"/>
      <c r="AM50" s="120"/>
      <c r="AN50" s="87"/>
    </row>
    <row r="51" spans="1:42" s="24" customFormat="1" ht="9" customHeight="1">
      <c r="A51" s="32"/>
      <c r="B51" s="38">
        <v>1999</v>
      </c>
      <c r="C51" s="120">
        <v>132.82413</v>
      </c>
      <c r="D51" s="120">
        <v>3020.8890999999999</v>
      </c>
      <c r="E51" s="120">
        <v>1800.15506</v>
      </c>
      <c r="F51" s="120">
        <v>2418.3908199999996</v>
      </c>
      <c r="G51" s="120">
        <v>1477.3480900000002</v>
      </c>
      <c r="H51" s="126"/>
      <c r="I51" s="120">
        <v>879.08329000000003</v>
      </c>
      <c r="J51" s="120">
        <v>1641.05861</v>
      </c>
      <c r="K51" s="120">
        <v>126.11178</v>
      </c>
      <c r="L51" s="119"/>
      <c r="M51" s="120"/>
      <c r="N51" s="120"/>
      <c r="O51" s="120"/>
      <c r="P51" s="120"/>
      <c r="Q51" s="146"/>
      <c r="R51" s="146"/>
      <c r="S51" s="146"/>
      <c r="T51" s="146"/>
      <c r="U51" s="146"/>
      <c r="V51" s="146"/>
      <c r="W51" s="146"/>
      <c r="X51" s="120"/>
      <c r="Y51" s="126"/>
      <c r="AK51" s="120"/>
      <c r="AL51" s="126"/>
    </row>
    <row r="52" spans="1:42" s="24" customFormat="1" ht="6.9" customHeight="1">
      <c r="A52" s="32"/>
      <c r="B52" s="38"/>
      <c r="C52" s="120"/>
      <c r="D52" s="120"/>
      <c r="E52" s="120"/>
      <c r="F52" s="120"/>
      <c r="G52" s="120"/>
      <c r="H52" s="120"/>
      <c r="I52" s="120"/>
      <c r="J52" s="120"/>
      <c r="K52" s="120"/>
      <c r="L52" s="119"/>
      <c r="M52" s="120"/>
      <c r="N52" s="120"/>
      <c r="O52" s="120"/>
      <c r="P52" s="120"/>
      <c r="Q52" s="146"/>
      <c r="R52" s="146"/>
      <c r="S52" s="146"/>
      <c r="T52" s="146"/>
      <c r="U52" s="146"/>
      <c r="V52" s="146"/>
      <c r="W52" s="146"/>
      <c r="X52" s="120"/>
      <c r="Y52" s="120"/>
      <c r="Z52" s="120"/>
      <c r="AB52" s="120"/>
      <c r="AC52" s="120"/>
      <c r="AK52" s="120"/>
      <c r="AL52" s="120"/>
      <c r="AM52" s="120"/>
      <c r="AO52" s="120"/>
      <c r="AP52" s="120"/>
    </row>
    <row r="53" spans="1:42" s="24" customFormat="1" ht="9" customHeight="1">
      <c r="A53" s="32"/>
      <c r="B53" s="38">
        <v>2000</v>
      </c>
      <c r="C53" s="120">
        <v>102.31386999999999</v>
      </c>
      <c r="D53" s="120">
        <v>3493.20939</v>
      </c>
      <c r="E53" s="120">
        <v>1741.6804500000001</v>
      </c>
      <c r="F53" s="120">
        <v>2086.02972</v>
      </c>
      <c r="G53" s="120">
        <v>1627.2171899999998</v>
      </c>
      <c r="H53" s="126"/>
      <c r="I53" s="120">
        <v>907.43852000000004</v>
      </c>
      <c r="J53" s="120">
        <v>1836.8824999999999</v>
      </c>
      <c r="K53" s="120">
        <v>147.21129999999999</v>
      </c>
      <c r="L53" s="119"/>
      <c r="M53" s="120"/>
      <c r="N53" s="120"/>
      <c r="O53" s="120"/>
      <c r="P53" s="120"/>
      <c r="Q53" s="146"/>
      <c r="R53" s="146"/>
      <c r="S53" s="146"/>
      <c r="T53" s="146"/>
      <c r="U53" s="146"/>
      <c r="V53" s="146"/>
      <c r="W53" s="146"/>
      <c r="AK53" s="120"/>
      <c r="AL53" s="120"/>
    </row>
    <row r="54" spans="1:42" s="24" customFormat="1" ht="9" customHeight="1">
      <c r="A54" s="32"/>
      <c r="B54" s="38">
        <v>2001</v>
      </c>
      <c r="C54" s="120">
        <v>121.67108</v>
      </c>
      <c r="D54" s="120">
        <v>3275.4587499999998</v>
      </c>
      <c r="E54" s="120">
        <v>1896.413</v>
      </c>
      <c r="F54" s="120">
        <v>2149.9316100000001</v>
      </c>
      <c r="G54" s="120">
        <v>1628.4526000000001</v>
      </c>
      <c r="H54" s="126"/>
      <c r="I54" s="120">
        <v>940.22943000000009</v>
      </c>
      <c r="J54" s="120">
        <v>1645.82186</v>
      </c>
      <c r="K54" s="120">
        <v>175.75171</v>
      </c>
      <c r="L54" s="119"/>
      <c r="M54" s="120"/>
      <c r="N54" s="120"/>
      <c r="O54" s="120"/>
      <c r="P54" s="120"/>
      <c r="Q54" s="146"/>
      <c r="R54" s="146"/>
      <c r="S54" s="146"/>
      <c r="T54" s="146"/>
      <c r="U54" s="146"/>
      <c r="V54" s="146"/>
      <c r="W54" s="146"/>
      <c r="X54" s="103"/>
      <c r="Y54" s="103"/>
      <c r="Z54" s="103"/>
      <c r="AA54" s="103"/>
      <c r="AB54" s="103"/>
      <c r="AK54" s="120"/>
      <c r="AL54" s="126"/>
      <c r="AM54" s="120"/>
      <c r="AN54" s="87"/>
    </row>
    <row r="55" spans="1:42" s="24" customFormat="1" ht="9" customHeight="1">
      <c r="A55" s="32"/>
      <c r="B55" s="38">
        <v>2002</v>
      </c>
      <c r="C55" s="120">
        <v>86.499750000000006</v>
      </c>
      <c r="D55" s="120">
        <v>3236.1829299999999</v>
      </c>
      <c r="E55" s="120">
        <v>1783.4390000000001</v>
      </c>
      <c r="F55" s="120">
        <v>1989.9792299999999</v>
      </c>
      <c r="G55" s="120">
        <v>1482.9727700000001</v>
      </c>
      <c r="H55" s="126"/>
      <c r="I55" s="120">
        <v>901.07452000000001</v>
      </c>
      <c r="J55" s="120">
        <v>1700.3132900000001</v>
      </c>
      <c r="K55" s="120">
        <v>197.94580999999999</v>
      </c>
      <c r="L55" s="119"/>
      <c r="M55" s="120"/>
      <c r="N55" s="120"/>
      <c r="O55" s="120"/>
      <c r="P55" s="120"/>
      <c r="Q55" s="146"/>
      <c r="R55" s="146"/>
      <c r="S55" s="146"/>
      <c r="T55" s="146"/>
      <c r="U55" s="146"/>
      <c r="V55" s="146"/>
      <c r="W55" s="146"/>
      <c r="X55" s="103"/>
      <c r="Y55" s="103"/>
      <c r="Z55" s="103"/>
      <c r="AA55" s="103"/>
      <c r="AB55" s="103"/>
      <c r="AK55" s="120"/>
      <c r="AL55" s="126"/>
      <c r="AM55" s="120"/>
      <c r="AN55" s="87"/>
    </row>
    <row r="56" spans="1:42" s="24" customFormat="1" ht="9" customHeight="1">
      <c r="A56" s="32"/>
      <c r="B56" s="38">
        <v>2003</v>
      </c>
      <c r="C56" s="120">
        <v>126.0061</v>
      </c>
      <c r="D56" s="120">
        <v>2715.77232</v>
      </c>
      <c r="E56" s="120">
        <v>1776.818</v>
      </c>
      <c r="F56" s="120">
        <v>2171.15942</v>
      </c>
      <c r="G56" s="120">
        <v>1661.7786599999999</v>
      </c>
      <c r="H56" s="126"/>
      <c r="I56" s="120">
        <v>905.04115000000002</v>
      </c>
      <c r="J56" s="120">
        <v>1621.93831</v>
      </c>
      <c r="K56" s="120">
        <v>169.09643</v>
      </c>
      <c r="L56" s="119"/>
      <c r="M56" s="120"/>
      <c r="N56" s="120"/>
      <c r="O56" s="120"/>
      <c r="P56" s="120"/>
      <c r="Q56" s="146"/>
      <c r="R56" s="146"/>
      <c r="S56" s="146"/>
      <c r="T56" s="146"/>
      <c r="U56" s="146"/>
      <c r="V56" s="146"/>
      <c r="W56" s="146"/>
      <c r="X56" s="103"/>
      <c r="Y56" s="103"/>
      <c r="Z56" s="103"/>
      <c r="AA56" s="103"/>
      <c r="AB56" s="103"/>
      <c r="AK56" s="120"/>
      <c r="AL56" s="126"/>
      <c r="AM56" s="120"/>
      <c r="AN56" s="87"/>
    </row>
    <row r="57" spans="1:42" s="24" customFormat="1" ht="9" customHeight="1">
      <c r="A57" s="32"/>
      <c r="B57" s="38">
        <v>2004</v>
      </c>
      <c r="C57" s="120">
        <v>133.34649999999999</v>
      </c>
      <c r="D57" s="120">
        <v>2321.22363</v>
      </c>
      <c r="E57" s="120">
        <v>1864.902</v>
      </c>
      <c r="F57" s="120">
        <v>2314.6298999999999</v>
      </c>
      <c r="G57" s="120">
        <v>1506.5091</v>
      </c>
      <c r="H57" s="126"/>
      <c r="I57" s="120">
        <v>987.32333999999992</v>
      </c>
      <c r="J57" s="120">
        <v>1696.9775400000001</v>
      </c>
      <c r="K57" s="120">
        <v>201.95663000000002</v>
      </c>
      <c r="L57" s="119"/>
      <c r="M57" s="120"/>
      <c r="N57" s="120"/>
      <c r="O57" s="120"/>
      <c r="P57" s="120"/>
      <c r="Q57" s="146"/>
      <c r="R57" s="146"/>
      <c r="S57" s="146"/>
      <c r="T57" s="146"/>
      <c r="U57" s="146"/>
      <c r="V57" s="146"/>
      <c r="W57" s="146"/>
      <c r="X57" s="103"/>
      <c r="Y57" s="103"/>
      <c r="Z57" s="103"/>
      <c r="AA57" s="103"/>
      <c r="AB57" s="103"/>
      <c r="AK57" s="120"/>
      <c r="AL57" s="126"/>
      <c r="AM57" s="120"/>
      <c r="AN57" s="87"/>
    </row>
    <row r="58" spans="1:42" s="24" customFormat="1" ht="6.9" customHeight="1">
      <c r="A58" s="32"/>
      <c r="B58" s="38"/>
      <c r="C58" s="120"/>
      <c r="D58" s="120"/>
      <c r="E58" s="120"/>
      <c r="F58" s="120"/>
      <c r="G58" s="120"/>
      <c r="H58" s="120"/>
      <c r="I58" s="120"/>
      <c r="J58" s="120"/>
      <c r="K58" s="120"/>
      <c r="L58" s="119"/>
      <c r="M58" s="120"/>
      <c r="N58" s="120"/>
      <c r="O58" s="120"/>
      <c r="P58" s="120"/>
      <c r="Q58" s="146"/>
      <c r="R58" s="146"/>
      <c r="S58" s="146"/>
      <c r="T58" s="146"/>
      <c r="U58" s="146"/>
      <c r="V58" s="146"/>
      <c r="W58" s="146"/>
      <c r="X58" s="120"/>
      <c r="Y58" s="120"/>
      <c r="Z58" s="120"/>
      <c r="AB58" s="120"/>
      <c r="AC58" s="120"/>
      <c r="AK58" s="120"/>
      <c r="AL58" s="120"/>
      <c r="AM58" s="120"/>
      <c r="AO58" s="120"/>
      <c r="AP58" s="120"/>
    </row>
    <row r="59" spans="1:42" s="24" customFormat="1" ht="9" customHeight="1">
      <c r="A59" s="32"/>
      <c r="B59" s="38">
        <v>2005</v>
      </c>
      <c r="C59" s="120">
        <v>187.01599999999999</v>
      </c>
      <c r="D59" s="120">
        <v>3015.1770000000001</v>
      </c>
      <c r="E59" s="120">
        <v>2023.4420299999999</v>
      </c>
      <c r="F59" s="120">
        <v>2246.2460000000001</v>
      </c>
      <c r="G59" s="120">
        <v>1634.702</v>
      </c>
      <c r="H59" s="126"/>
      <c r="I59" s="120">
        <v>1021.515</v>
      </c>
      <c r="J59" s="120">
        <v>1598.94</v>
      </c>
      <c r="K59" s="120">
        <v>208.18600000000001</v>
      </c>
      <c r="L59" s="119"/>
      <c r="M59" s="120"/>
      <c r="N59" s="120"/>
      <c r="O59" s="120"/>
      <c r="P59" s="120"/>
      <c r="Q59" s="120"/>
      <c r="R59" s="120"/>
      <c r="S59" s="146"/>
      <c r="T59" s="146"/>
      <c r="U59" s="146"/>
      <c r="V59" s="146"/>
      <c r="W59" s="146"/>
      <c r="X59" s="103"/>
      <c r="Y59" s="103"/>
      <c r="Z59" s="103"/>
      <c r="AA59" s="103"/>
      <c r="AB59" s="103"/>
      <c r="AK59" s="120"/>
      <c r="AL59" s="126"/>
      <c r="AM59" s="120"/>
      <c r="AN59" s="87"/>
    </row>
    <row r="60" spans="1:42" s="24" customFormat="1" ht="9" customHeight="1">
      <c r="A60" s="32"/>
      <c r="B60" s="38">
        <v>2006</v>
      </c>
      <c r="C60" s="120">
        <v>81.112690000000001</v>
      </c>
      <c r="D60" s="120">
        <v>3378.1161200000001</v>
      </c>
      <c r="E60" s="120">
        <v>2077.3240000000001</v>
      </c>
      <c r="F60" s="120">
        <v>2093.4315900000001</v>
      </c>
      <c r="G60" s="120">
        <v>1522.6113400000002</v>
      </c>
      <c r="H60" s="126"/>
      <c r="I60" s="120">
        <v>1134.2495900000001</v>
      </c>
      <c r="J60" s="120">
        <v>1518.9308799999999</v>
      </c>
      <c r="K60" s="120">
        <v>222.06323</v>
      </c>
      <c r="L60" s="119"/>
      <c r="M60" s="120"/>
      <c r="N60" s="120"/>
      <c r="O60" s="120"/>
      <c r="P60" s="120"/>
      <c r="Q60" s="120"/>
      <c r="R60" s="120"/>
      <c r="S60" s="146"/>
      <c r="T60" s="146"/>
      <c r="U60" s="146"/>
      <c r="V60" s="146"/>
      <c r="W60" s="146"/>
      <c r="AK60" s="120"/>
      <c r="AL60" s="126"/>
      <c r="AM60" s="120"/>
      <c r="AN60" s="87"/>
    </row>
    <row r="61" spans="1:42" s="24" customFormat="1" ht="9" customHeight="1">
      <c r="A61" s="32"/>
      <c r="B61" s="38">
        <v>2007</v>
      </c>
      <c r="C61" s="120">
        <v>88.370999999999995</v>
      </c>
      <c r="D61" s="120">
        <v>3515.3919999999998</v>
      </c>
      <c r="E61" s="120">
        <v>2258.5619999999999</v>
      </c>
      <c r="F61" s="120">
        <v>2425.4029999999998</v>
      </c>
      <c r="G61" s="120">
        <v>1750.797</v>
      </c>
      <c r="H61" s="126"/>
      <c r="I61" s="120">
        <v>1142.8520000000001</v>
      </c>
      <c r="J61" s="120">
        <v>1458.8040000000001</v>
      </c>
      <c r="K61" s="120">
        <v>192.261</v>
      </c>
      <c r="L61" s="119"/>
      <c r="M61" s="120"/>
      <c r="N61" s="120"/>
      <c r="O61" s="120"/>
      <c r="P61" s="120"/>
      <c r="Q61" s="120"/>
      <c r="R61" s="120"/>
      <c r="S61" s="146"/>
      <c r="T61" s="146"/>
      <c r="U61" s="146"/>
      <c r="V61" s="146"/>
      <c r="W61" s="146"/>
      <c r="X61" s="103"/>
      <c r="Y61" s="103"/>
      <c r="Z61" s="103"/>
      <c r="AA61" s="103"/>
      <c r="AB61" s="103"/>
      <c r="AK61" s="120"/>
      <c r="AL61" s="126"/>
      <c r="AM61" s="120"/>
      <c r="AN61" s="87"/>
    </row>
    <row r="62" spans="1:42" s="24" customFormat="1" ht="9" customHeight="1">
      <c r="A62" s="32"/>
      <c r="B62" s="38">
        <v>2008</v>
      </c>
      <c r="C62" s="120">
        <v>153.0222</v>
      </c>
      <c r="D62" s="120">
        <v>4213.5459099999998</v>
      </c>
      <c r="E62" s="120">
        <v>2052.4307699999999</v>
      </c>
      <c r="F62" s="120">
        <v>2263.20165</v>
      </c>
      <c r="G62" s="120">
        <v>1670.1483000000001</v>
      </c>
      <c r="H62" s="126"/>
      <c r="I62" s="120">
        <v>1162.4289199999998</v>
      </c>
      <c r="J62" s="120">
        <v>1414.6690900000001</v>
      </c>
      <c r="K62" s="120">
        <v>190.96064000000001</v>
      </c>
      <c r="L62" s="119"/>
      <c r="M62" s="120"/>
      <c r="N62" s="120"/>
      <c r="O62" s="120"/>
      <c r="P62" s="120"/>
      <c r="Q62" s="120"/>
      <c r="R62" s="120"/>
      <c r="S62" s="146"/>
      <c r="T62" s="146"/>
      <c r="U62" s="146"/>
      <c r="V62" s="146"/>
      <c r="W62" s="146"/>
      <c r="X62" s="103"/>
      <c r="Y62" s="103"/>
      <c r="Z62" s="103"/>
      <c r="AA62" s="103"/>
      <c r="AB62" s="103"/>
      <c r="AK62" s="120"/>
      <c r="AL62" s="126"/>
      <c r="AM62" s="120"/>
      <c r="AN62" s="87"/>
    </row>
    <row r="63" spans="1:42" s="24" customFormat="1" ht="9" customHeight="1">
      <c r="A63" s="32"/>
      <c r="B63" s="38">
        <v>2009</v>
      </c>
      <c r="C63" s="120">
        <v>120.94182000000001</v>
      </c>
      <c r="D63" s="120">
        <v>4116.1614300000001</v>
      </c>
      <c r="E63" s="120">
        <v>1981.5644499999999</v>
      </c>
      <c r="F63" s="120">
        <v>2043.8145500000001</v>
      </c>
      <c r="G63" s="120">
        <v>1500.4972299999999</v>
      </c>
      <c r="H63" s="126"/>
      <c r="I63" s="120">
        <v>1230.97261</v>
      </c>
      <c r="J63" s="120">
        <v>1436.5594799999999</v>
      </c>
      <c r="K63" s="120">
        <v>198.08525</v>
      </c>
      <c r="L63" s="119"/>
      <c r="M63" s="120"/>
      <c r="N63" s="120"/>
      <c r="O63" s="120"/>
      <c r="P63" s="120"/>
      <c r="Q63" s="120"/>
      <c r="R63" s="120"/>
      <c r="S63" s="146"/>
      <c r="T63" s="146"/>
      <c r="U63" s="146"/>
      <c r="V63" s="146"/>
      <c r="W63" s="146"/>
      <c r="X63" s="103"/>
      <c r="Y63" s="103"/>
      <c r="Z63" s="103"/>
      <c r="AA63" s="103"/>
      <c r="AB63" s="103"/>
      <c r="AK63" s="120"/>
      <c r="AL63" s="126"/>
      <c r="AM63" s="120"/>
      <c r="AN63" s="87"/>
    </row>
    <row r="64" spans="1:42" s="24" customFormat="1" ht="6.9" customHeight="1">
      <c r="A64" s="32"/>
      <c r="C64" s="120"/>
      <c r="D64" s="120"/>
      <c r="E64" s="120"/>
      <c r="F64" s="120"/>
      <c r="G64" s="120"/>
      <c r="H64" s="126"/>
      <c r="I64" s="120"/>
      <c r="J64" s="120"/>
      <c r="K64" s="120"/>
      <c r="L64" s="119"/>
      <c r="M64" s="120"/>
      <c r="N64" s="120"/>
      <c r="O64" s="120"/>
      <c r="P64" s="120"/>
      <c r="Q64" s="120"/>
      <c r="R64" s="120"/>
      <c r="S64" s="146"/>
      <c r="T64" s="146"/>
      <c r="U64" s="146"/>
      <c r="V64" s="146"/>
      <c r="W64" s="146"/>
      <c r="X64" s="103"/>
      <c r="Y64" s="103"/>
      <c r="Z64" s="103"/>
      <c r="AA64" s="103"/>
      <c r="AB64" s="103"/>
      <c r="AK64" s="120"/>
      <c r="AL64" s="126"/>
      <c r="AM64" s="120"/>
      <c r="AN64" s="87"/>
    </row>
    <row r="65" spans="1:40" s="24" customFormat="1" ht="9" customHeight="1">
      <c r="A65" s="32"/>
      <c r="B65" s="38">
        <v>2010</v>
      </c>
      <c r="C65" s="120">
        <v>167.66560000000001</v>
      </c>
      <c r="D65" s="120">
        <v>3676.7074700000003</v>
      </c>
      <c r="E65" s="120">
        <v>2335.5602799999997</v>
      </c>
      <c r="F65" s="120">
        <v>2277.79144</v>
      </c>
      <c r="G65" s="120">
        <v>1536.6173600000002</v>
      </c>
      <c r="H65" s="126"/>
      <c r="I65" s="120">
        <v>1107.13518</v>
      </c>
      <c r="J65" s="120">
        <v>1332.2631699999999</v>
      </c>
      <c r="K65" s="120">
        <v>227.42162999999999</v>
      </c>
      <c r="L65" s="119"/>
      <c r="M65" s="120"/>
      <c r="N65" s="120"/>
      <c r="O65" s="120"/>
      <c r="P65" s="120"/>
      <c r="Q65" s="120"/>
      <c r="R65" s="120"/>
      <c r="S65" s="146"/>
      <c r="T65" s="146"/>
      <c r="U65" s="146"/>
      <c r="V65" s="146"/>
      <c r="W65" s="146"/>
      <c r="X65" s="103"/>
      <c r="Y65" s="103"/>
      <c r="Z65" s="103"/>
      <c r="AA65" s="103"/>
      <c r="AB65" s="103"/>
      <c r="AK65" s="120"/>
      <c r="AL65" s="126"/>
      <c r="AM65" s="120"/>
      <c r="AN65" s="87"/>
    </row>
    <row r="66" spans="1:40" s="24" customFormat="1" ht="9" customHeight="1">
      <c r="A66" s="32"/>
      <c r="B66" s="38">
        <v>2011</v>
      </c>
      <c r="C66" s="120">
        <v>205.23400000000001</v>
      </c>
      <c r="D66" s="120">
        <v>3627.511</v>
      </c>
      <c r="E66" s="120">
        <v>2131.7399999999998</v>
      </c>
      <c r="F66" s="120">
        <v>1872.482</v>
      </c>
      <c r="G66" s="120">
        <v>1433.239</v>
      </c>
      <c r="H66" s="126"/>
      <c r="I66" s="120">
        <v>1264.1410000000001</v>
      </c>
      <c r="J66" s="120">
        <v>1287.643</v>
      </c>
      <c r="K66" s="120">
        <v>167.285</v>
      </c>
      <c r="L66" s="119"/>
      <c r="M66" s="120"/>
      <c r="N66" s="120"/>
      <c r="O66" s="120"/>
      <c r="P66" s="120"/>
      <c r="Q66" s="120"/>
      <c r="R66" s="120"/>
      <c r="S66" s="146"/>
      <c r="T66" s="146"/>
      <c r="U66" s="146"/>
      <c r="V66" s="146"/>
      <c r="W66" s="146"/>
      <c r="X66" s="103"/>
      <c r="Y66" s="103"/>
      <c r="Z66" s="103"/>
      <c r="AA66" s="103"/>
      <c r="AB66" s="103"/>
      <c r="AK66" s="120"/>
      <c r="AL66" s="126"/>
      <c r="AM66" s="120"/>
      <c r="AN66" s="87"/>
    </row>
    <row r="67" spans="1:40" s="24" customFormat="1" ht="9" customHeight="1">
      <c r="A67" s="32"/>
      <c r="B67" s="38">
        <v>2012</v>
      </c>
      <c r="C67" s="120">
        <v>247.50013000000001</v>
      </c>
      <c r="D67" s="120">
        <v>3274.3367499999999</v>
      </c>
      <c r="E67" s="120">
        <v>2379.7357999999999</v>
      </c>
      <c r="F67" s="120">
        <v>2838.36987</v>
      </c>
      <c r="G67" s="120">
        <v>1801.6183100000001</v>
      </c>
      <c r="H67" s="126"/>
      <c r="I67" s="120">
        <v>1316.10402</v>
      </c>
      <c r="J67" s="120">
        <v>1336.88211</v>
      </c>
      <c r="K67" s="120">
        <v>162.86586</v>
      </c>
      <c r="L67" s="119"/>
      <c r="M67" s="120"/>
      <c r="N67" s="120"/>
      <c r="O67" s="120"/>
      <c r="P67" s="120"/>
      <c r="Q67" s="120"/>
      <c r="R67" s="120"/>
      <c r="S67" s="146"/>
      <c r="T67" s="146"/>
      <c r="U67" s="146"/>
      <c r="V67" s="146"/>
      <c r="W67" s="146"/>
      <c r="X67" s="103"/>
      <c r="Y67" s="103"/>
      <c r="Z67" s="103"/>
      <c r="AA67" s="103"/>
      <c r="AB67" s="103"/>
      <c r="AK67" s="120"/>
      <c r="AL67" s="126"/>
      <c r="AM67" s="120"/>
      <c r="AN67" s="87"/>
    </row>
    <row r="68" spans="1:40" s="24" customFormat="1" ht="4.6500000000000004" customHeight="1">
      <c r="A68" s="45"/>
      <c r="B68" s="42"/>
      <c r="C68" s="118"/>
      <c r="D68" s="118"/>
      <c r="E68" s="118"/>
      <c r="F68" s="118"/>
      <c r="G68" s="129"/>
      <c r="H68" s="129"/>
      <c r="I68" s="118"/>
      <c r="J68" s="118"/>
      <c r="K68" s="129"/>
      <c r="L68" s="137"/>
      <c r="M68" s="87"/>
      <c r="N68" s="87"/>
      <c r="O68" s="87"/>
      <c r="P68" s="87"/>
      <c r="Q68" s="87"/>
      <c r="X68" s="87"/>
      <c r="Y68" s="87"/>
      <c r="Z68" s="87"/>
      <c r="AA68" s="87"/>
      <c r="AK68" s="87"/>
      <c r="AL68" s="87"/>
      <c r="AM68" s="87"/>
      <c r="AN68" s="87"/>
    </row>
    <row r="69" spans="1:40" s="24" customFormat="1" ht="4.6500000000000004" customHeight="1">
      <c r="A69" s="21"/>
      <c r="B69" s="49"/>
      <c r="C69" s="139"/>
      <c r="D69" s="139"/>
      <c r="E69" s="139"/>
      <c r="F69" s="139"/>
      <c r="G69" s="138"/>
      <c r="H69" s="138"/>
      <c r="I69" s="139"/>
      <c r="J69" s="139"/>
      <c r="K69" s="138"/>
      <c r="L69" s="140"/>
      <c r="M69" s="87"/>
      <c r="N69" s="87"/>
      <c r="O69" s="87"/>
      <c r="P69" s="87"/>
      <c r="Q69" s="87"/>
      <c r="X69" s="87"/>
      <c r="Y69" s="87"/>
      <c r="Z69" s="87"/>
      <c r="AA69" s="87"/>
      <c r="AK69" s="87"/>
      <c r="AL69" s="87"/>
      <c r="AM69" s="87"/>
      <c r="AN69" s="87"/>
    </row>
    <row r="70" spans="1:40" s="24" customFormat="1" ht="11.1" customHeight="1">
      <c r="A70" s="32"/>
      <c r="B70" s="141" t="s">
        <v>119</v>
      </c>
      <c r="C70" s="120"/>
      <c r="D70" s="120"/>
      <c r="E70" s="120"/>
      <c r="F70" s="120"/>
      <c r="G70" s="126"/>
      <c r="H70" s="126"/>
      <c r="I70" s="120"/>
      <c r="J70" s="120"/>
      <c r="K70" s="35" t="s">
        <v>120</v>
      </c>
      <c r="L70" s="119"/>
      <c r="M70" s="87"/>
      <c r="N70" s="87"/>
      <c r="O70" s="87"/>
      <c r="P70" s="87"/>
      <c r="Q70" s="87"/>
      <c r="X70" s="87"/>
      <c r="Y70" s="87"/>
      <c r="Z70" s="87"/>
      <c r="AA70" s="87"/>
      <c r="AK70" s="87"/>
      <c r="AL70" s="87"/>
      <c r="AM70" s="87"/>
      <c r="AN70" s="87"/>
    </row>
    <row r="71" spans="1:40" s="24" customFormat="1" ht="11.1" customHeight="1">
      <c r="A71" s="32"/>
      <c r="B71" s="89" t="s">
        <v>88</v>
      </c>
      <c r="C71" s="120"/>
      <c r="D71" s="120"/>
      <c r="E71" s="120"/>
      <c r="F71" s="120"/>
      <c r="G71" s="120"/>
      <c r="H71" s="120"/>
      <c r="I71" s="126"/>
      <c r="J71" s="126"/>
      <c r="K71" s="35" t="s">
        <v>108</v>
      </c>
      <c r="L71" s="119"/>
      <c r="M71" s="87"/>
      <c r="N71" s="87"/>
      <c r="O71" s="87"/>
      <c r="P71" s="87"/>
      <c r="Q71" s="87"/>
      <c r="X71" s="87"/>
      <c r="Y71" s="87"/>
      <c r="Z71" s="87"/>
      <c r="AA71" s="87"/>
      <c r="AK71" s="87"/>
      <c r="AL71" s="87"/>
      <c r="AM71" s="87"/>
      <c r="AN71" s="87"/>
    </row>
    <row r="72" spans="1:40" s="24" customFormat="1" ht="11.1" customHeight="1">
      <c r="A72" s="32"/>
      <c r="B72" s="89" t="s">
        <v>74</v>
      </c>
      <c r="C72" s="120"/>
      <c r="D72" s="120"/>
      <c r="E72" s="120"/>
      <c r="F72" s="120"/>
      <c r="G72" s="120"/>
      <c r="H72" s="120"/>
      <c r="I72" s="126"/>
      <c r="J72" s="126"/>
      <c r="L72" s="119"/>
      <c r="M72" s="87"/>
      <c r="N72" s="87"/>
      <c r="O72" s="87"/>
      <c r="P72" s="87"/>
      <c r="Q72" s="87"/>
      <c r="X72" s="87"/>
      <c r="Y72" s="87"/>
      <c r="Z72" s="87"/>
      <c r="AA72" s="87"/>
      <c r="AK72" s="87"/>
      <c r="AL72" s="87"/>
      <c r="AM72" s="87"/>
      <c r="AN72" s="87"/>
    </row>
    <row r="73" spans="1:40" s="24" customFormat="1" ht="11.1" customHeight="1">
      <c r="A73" s="32"/>
      <c r="B73" s="51" t="s">
        <v>121</v>
      </c>
      <c r="C73" s="120"/>
      <c r="D73" s="120"/>
      <c r="E73" s="120"/>
      <c r="F73" s="120"/>
      <c r="G73" s="120"/>
      <c r="H73" s="120"/>
      <c r="I73" s="126"/>
      <c r="J73" s="126"/>
      <c r="L73" s="119"/>
      <c r="M73" s="87"/>
      <c r="N73" s="87"/>
      <c r="O73" s="87"/>
      <c r="P73" s="87"/>
      <c r="Q73" s="87"/>
      <c r="X73" s="87"/>
      <c r="Y73" s="87"/>
      <c r="Z73" s="87"/>
      <c r="AA73" s="87"/>
      <c r="AK73" s="87"/>
      <c r="AL73" s="87"/>
      <c r="AM73" s="87"/>
      <c r="AN73" s="87"/>
    </row>
    <row r="74" spans="1:40" s="24" customFormat="1" ht="3" customHeight="1">
      <c r="A74" s="32"/>
      <c r="B74" s="42"/>
      <c r="C74" s="118"/>
      <c r="D74" s="118"/>
      <c r="E74" s="118"/>
      <c r="F74" s="118"/>
      <c r="G74" s="118"/>
      <c r="H74" s="118"/>
      <c r="I74" s="129"/>
      <c r="J74" s="129"/>
      <c r="K74" s="58"/>
      <c r="L74" s="119"/>
      <c r="M74" s="87"/>
      <c r="N74" s="87"/>
      <c r="O74" s="87"/>
      <c r="P74" s="87"/>
      <c r="Q74" s="87"/>
      <c r="X74" s="87"/>
      <c r="Y74" s="87"/>
      <c r="Z74" s="87"/>
      <c r="AA74" s="87"/>
      <c r="AK74" s="87"/>
      <c r="AL74" s="87"/>
      <c r="AM74" s="87"/>
      <c r="AN74" s="87"/>
    </row>
    <row r="75" spans="1:40" s="24" customFormat="1" ht="3" customHeight="1">
      <c r="A75" s="32"/>
      <c r="B75" s="38"/>
      <c r="C75" s="120"/>
      <c r="D75" s="120"/>
      <c r="E75" s="120"/>
      <c r="F75" s="120"/>
      <c r="G75" s="120"/>
      <c r="H75" s="120"/>
      <c r="I75" s="126"/>
      <c r="J75" s="126"/>
      <c r="K75" s="120"/>
      <c r="L75" s="119"/>
      <c r="M75" s="87"/>
      <c r="N75" s="87"/>
      <c r="O75" s="87"/>
      <c r="P75" s="87"/>
      <c r="Q75" s="87"/>
      <c r="X75" s="87"/>
      <c r="Y75" s="87"/>
      <c r="Z75" s="87"/>
      <c r="AA75" s="87"/>
      <c r="AK75" s="87"/>
      <c r="AL75" s="87"/>
      <c r="AM75" s="87"/>
      <c r="AN75" s="87"/>
    </row>
    <row r="76" spans="1:40" s="24" customFormat="1" ht="6.75" customHeight="1">
      <c r="A76" s="32"/>
      <c r="B76" s="354" t="s">
        <v>6</v>
      </c>
      <c r="C76" s="120"/>
      <c r="D76" s="363" t="s">
        <v>82</v>
      </c>
      <c r="E76" s="363"/>
      <c r="F76" s="363"/>
      <c r="G76" s="363"/>
      <c r="H76" s="363"/>
      <c r="I76" s="363"/>
      <c r="J76" s="363"/>
      <c r="K76" s="363"/>
      <c r="L76" s="119"/>
      <c r="M76" s="87"/>
      <c r="N76" s="87"/>
      <c r="O76" s="87"/>
      <c r="P76" s="87"/>
      <c r="Q76" s="87"/>
      <c r="X76" s="87"/>
      <c r="Y76" s="87"/>
      <c r="Z76" s="87"/>
      <c r="AA76" s="87"/>
      <c r="AK76" s="87"/>
      <c r="AL76" s="87"/>
      <c r="AM76" s="87"/>
      <c r="AN76" s="87"/>
    </row>
    <row r="77" spans="1:40" s="24" customFormat="1" ht="2.4" customHeight="1">
      <c r="A77" s="32"/>
      <c r="B77" s="354"/>
      <c r="C77" s="120"/>
      <c r="D77" s="142"/>
      <c r="E77" s="142"/>
      <c r="F77" s="142"/>
      <c r="G77" s="142"/>
      <c r="H77" s="142"/>
      <c r="I77" s="142"/>
      <c r="J77" s="142"/>
      <c r="K77" s="142"/>
      <c r="L77" s="119"/>
      <c r="M77" s="87"/>
      <c r="N77" s="87"/>
      <c r="O77" s="87"/>
      <c r="P77" s="87"/>
      <c r="Q77" s="87"/>
      <c r="X77" s="87"/>
      <c r="Y77" s="87"/>
      <c r="Z77" s="87"/>
      <c r="AA77" s="87"/>
      <c r="AK77" s="87"/>
      <c r="AL77" s="87"/>
      <c r="AM77" s="87"/>
      <c r="AN77" s="87"/>
    </row>
    <row r="78" spans="1:40" s="24" customFormat="1" ht="8.6999999999999993" customHeight="1">
      <c r="A78" s="32"/>
      <c r="B78" s="354"/>
      <c r="C78" s="47"/>
      <c r="D78" s="343" t="s">
        <v>95</v>
      </c>
      <c r="E78" s="344" t="s">
        <v>110</v>
      </c>
      <c r="F78" s="361" t="s">
        <v>123</v>
      </c>
      <c r="G78" s="344" t="s">
        <v>112</v>
      </c>
      <c r="H78" s="343"/>
      <c r="I78" s="145" t="s">
        <v>113</v>
      </c>
      <c r="J78" s="145" t="s">
        <v>114</v>
      </c>
      <c r="K78" s="344" t="s">
        <v>115</v>
      </c>
      <c r="L78" s="119"/>
      <c r="M78" s="87"/>
      <c r="N78" s="87"/>
      <c r="O78" s="87"/>
      <c r="P78" s="87"/>
      <c r="Q78" s="87"/>
      <c r="X78" s="87"/>
      <c r="Y78" s="87"/>
      <c r="Z78" s="87"/>
      <c r="AA78" s="87"/>
      <c r="AK78" s="87"/>
      <c r="AL78" s="87"/>
      <c r="AM78" s="87"/>
      <c r="AN78" s="87"/>
    </row>
    <row r="79" spans="1:40" s="24" customFormat="1" ht="8.6999999999999993" customHeight="1">
      <c r="A79" s="32"/>
      <c r="B79" s="354"/>
      <c r="C79" s="47"/>
      <c r="D79" s="343"/>
      <c r="E79" s="344"/>
      <c r="F79" s="361"/>
      <c r="G79" s="344"/>
      <c r="H79" s="343"/>
      <c r="I79" s="145"/>
      <c r="J79" s="145"/>
      <c r="K79" s="344"/>
      <c r="L79" s="119"/>
      <c r="M79" s="87"/>
      <c r="N79" s="87"/>
      <c r="O79" s="87"/>
      <c r="P79" s="87"/>
      <c r="Q79" s="87"/>
      <c r="X79" s="87"/>
      <c r="Y79" s="87"/>
      <c r="Z79" s="87"/>
      <c r="AA79" s="87"/>
      <c r="AK79" s="87"/>
      <c r="AL79" s="87"/>
      <c r="AM79" s="87"/>
      <c r="AN79" s="87"/>
    </row>
    <row r="80" spans="1:40" s="24" customFormat="1" ht="3" customHeight="1">
      <c r="A80" s="32"/>
      <c r="B80" s="42"/>
      <c r="C80" s="118"/>
      <c r="D80" s="118"/>
      <c r="E80" s="118"/>
      <c r="F80" s="118"/>
      <c r="G80" s="118"/>
      <c r="H80" s="118"/>
      <c r="I80" s="129"/>
      <c r="J80" s="129"/>
      <c r="K80" s="118"/>
      <c r="L80" s="119"/>
      <c r="M80" s="87"/>
      <c r="N80" s="87"/>
      <c r="O80" s="87"/>
      <c r="P80" s="87"/>
      <c r="Q80" s="87"/>
      <c r="X80" s="87"/>
      <c r="Y80" s="87"/>
      <c r="Z80" s="87"/>
      <c r="AA80" s="87"/>
      <c r="AK80" s="87"/>
      <c r="AL80" s="87"/>
      <c r="AM80" s="87"/>
      <c r="AN80" s="87"/>
    </row>
    <row r="81" spans="1:41" s="24" customFormat="1" ht="3" customHeight="1">
      <c r="A81" s="32"/>
      <c r="B81" s="38"/>
      <c r="C81" s="120"/>
      <c r="D81" s="120"/>
      <c r="E81" s="120"/>
      <c r="F81" s="120"/>
      <c r="G81" s="120"/>
      <c r="H81" s="120"/>
      <c r="I81" s="126"/>
      <c r="J81" s="126"/>
      <c r="K81" s="120"/>
      <c r="L81" s="119"/>
      <c r="M81" s="87"/>
      <c r="N81" s="87"/>
      <c r="O81" s="87"/>
      <c r="P81" s="87"/>
      <c r="Q81" s="87"/>
      <c r="X81" s="87"/>
      <c r="Y81" s="87"/>
      <c r="Z81" s="87"/>
      <c r="AA81" s="87"/>
      <c r="AK81" s="87"/>
      <c r="AL81" s="87"/>
      <c r="AM81" s="87"/>
      <c r="AN81" s="87"/>
    </row>
    <row r="82" spans="1:41" s="24" customFormat="1" ht="8.25" customHeight="1">
      <c r="A82" s="32"/>
      <c r="B82" s="38">
        <v>1995</v>
      </c>
      <c r="D82" s="126">
        <v>25.341999999999999</v>
      </c>
      <c r="E82" s="126">
        <v>1342.097</v>
      </c>
      <c r="F82" s="126">
        <v>413.22300000000001</v>
      </c>
      <c r="G82" s="126">
        <v>3571.5410000000002</v>
      </c>
      <c r="H82" s="126"/>
      <c r="I82" s="126">
        <v>947.48299999999995</v>
      </c>
      <c r="J82" s="126">
        <v>2032.652</v>
      </c>
      <c r="K82" s="126">
        <v>475.85700000000003</v>
      </c>
      <c r="L82" s="119"/>
      <c r="M82" s="120"/>
      <c r="N82" s="143"/>
      <c r="O82" s="143"/>
      <c r="P82" s="143"/>
      <c r="Q82" s="143"/>
      <c r="R82" s="143"/>
      <c r="S82" s="143"/>
      <c r="T82" s="143"/>
      <c r="U82" s="152"/>
      <c r="V82" s="152"/>
      <c r="W82" s="152"/>
      <c r="X82" s="152"/>
      <c r="Y82" s="152"/>
      <c r="Z82" s="152"/>
      <c r="AA82" s="152"/>
      <c r="AB82" s="120"/>
      <c r="AK82" s="120"/>
      <c r="AL82" s="120"/>
      <c r="AM82" s="120"/>
      <c r="AN82" s="120"/>
      <c r="AO82" s="120"/>
    </row>
    <row r="83" spans="1:41" s="24" customFormat="1" ht="8.25" customHeight="1">
      <c r="A83" s="32"/>
      <c r="B83" s="38">
        <v>1996</v>
      </c>
      <c r="D83" s="126">
        <v>35.534999999999997</v>
      </c>
      <c r="E83" s="126">
        <v>1189.9891200000002</v>
      </c>
      <c r="F83" s="126">
        <v>426.71305000000001</v>
      </c>
      <c r="G83" s="126">
        <v>3984.6086</v>
      </c>
      <c r="H83" s="126"/>
      <c r="I83" s="126">
        <v>1089.2394999999999</v>
      </c>
      <c r="J83" s="126">
        <v>2209.5500000000002</v>
      </c>
      <c r="K83" s="126">
        <v>408.27509999999995</v>
      </c>
      <c r="L83" s="119"/>
      <c r="M83" s="120"/>
      <c r="N83" s="143"/>
      <c r="O83" s="143"/>
      <c r="P83" s="143"/>
      <c r="Q83" s="143"/>
      <c r="R83" s="143"/>
      <c r="S83" s="143"/>
      <c r="T83" s="143"/>
      <c r="U83" s="152"/>
      <c r="V83" s="152"/>
      <c r="W83" s="152"/>
      <c r="X83" s="152"/>
      <c r="Y83" s="152"/>
      <c r="Z83" s="152"/>
      <c r="AA83" s="152"/>
      <c r="AB83" s="120"/>
      <c r="AK83" s="120"/>
      <c r="AL83" s="120"/>
      <c r="AM83" s="120"/>
      <c r="AN83" s="120"/>
      <c r="AO83" s="120"/>
    </row>
    <row r="84" spans="1:41" s="24" customFormat="1" ht="8.25" customHeight="1">
      <c r="A84" s="32"/>
      <c r="B84" s="38">
        <v>1997</v>
      </c>
      <c r="D84" s="126">
        <v>38.716000000000001</v>
      </c>
      <c r="E84" s="126">
        <v>1501.432</v>
      </c>
      <c r="F84" s="126">
        <v>629.27700000000004</v>
      </c>
      <c r="G84" s="126">
        <v>3943.8580000000002</v>
      </c>
      <c r="H84" s="126"/>
      <c r="I84" s="126">
        <v>1095.57</v>
      </c>
      <c r="J84" s="126">
        <v>1714.4570000000001</v>
      </c>
      <c r="K84" s="126">
        <v>473.33699999999999</v>
      </c>
      <c r="L84" s="119"/>
      <c r="M84" s="120"/>
      <c r="N84" s="143"/>
      <c r="O84" s="143"/>
      <c r="P84" s="143"/>
      <c r="Q84" s="143"/>
      <c r="R84" s="143"/>
      <c r="S84" s="143"/>
      <c r="T84" s="143"/>
      <c r="U84" s="152"/>
      <c r="V84" s="152"/>
      <c r="W84" s="152"/>
      <c r="X84" s="152"/>
      <c r="Y84" s="152"/>
      <c r="Z84" s="152"/>
      <c r="AA84" s="152"/>
      <c r="AB84" s="120"/>
      <c r="AK84" s="120"/>
      <c r="AL84" s="120"/>
      <c r="AM84" s="120"/>
      <c r="AN84" s="120"/>
      <c r="AO84" s="120"/>
    </row>
    <row r="85" spans="1:41" s="24" customFormat="1" ht="8.25" customHeight="1">
      <c r="A85" s="32"/>
      <c r="B85" s="38">
        <v>1998</v>
      </c>
      <c r="D85" s="126">
        <v>30.670369999999998</v>
      </c>
      <c r="E85" s="126">
        <v>1473.85184</v>
      </c>
      <c r="F85" s="126">
        <v>370.24448999999998</v>
      </c>
      <c r="G85" s="126">
        <v>3331.1524900000004</v>
      </c>
      <c r="H85" s="126"/>
      <c r="I85" s="126">
        <v>1170.91461</v>
      </c>
      <c r="J85" s="126">
        <v>1525.83646</v>
      </c>
      <c r="K85" s="126">
        <v>478.04700000000003</v>
      </c>
      <c r="L85" s="119"/>
      <c r="M85" s="120"/>
      <c r="N85" s="143"/>
      <c r="O85" s="143"/>
      <c r="P85" s="143"/>
      <c r="Q85" s="143"/>
      <c r="R85" s="143"/>
      <c r="S85" s="143"/>
      <c r="T85" s="143"/>
      <c r="U85" s="152"/>
      <c r="V85" s="152"/>
      <c r="W85" s="152"/>
      <c r="X85" s="152"/>
      <c r="Y85" s="152"/>
      <c r="Z85" s="152"/>
      <c r="AA85" s="152"/>
      <c r="AB85" s="120"/>
      <c r="AK85" s="120"/>
      <c r="AL85" s="120"/>
      <c r="AM85" s="120"/>
      <c r="AN85" s="120"/>
      <c r="AO85" s="120"/>
    </row>
    <row r="86" spans="1:41" s="24" customFormat="1" ht="8.25" customHeight="1">
      <c r="A86" s="32"/>
      <c r="B86" s="38">
        <v>1999</v>
      </c>
      <c r="D86" s="126">
        <v>32.454299999999996</v>
      </c>
      <c r="E86" s="126">
        <v>1508.46839</v>
      </c>
      <c r="F86" s="126">
        <v>449.86654999999996</v>
      </c>
      <c r="G86" s="126">
        <v>3520.0321200000003</v>
      </c>
      <c r="H86" s="126"/>
      <c r="I86" s="126">
        <v>1346.5012099999999</v>
      </c>
      <c r="J86" s="126">
        <v>1751.92255</v>
      </c>
      <c r="K86" s="126">
        <v>482.80534999999998</v>
      </c>
      <c r="L86" s="119"/>
      <c r="M86" s="126"/>
      <c r="N86" s="143"/>
      <c r="O86" s="143"/>
      <c r="P86" s="143"/>
      <c r="Q86" s="143"/>
      <c r="R86" s="143"/>
      <c r="S86" s="143"/>
      <c r="T86" s="143"/>
      <c r="U86" s="152"/>
      <c r="V86" s="152"/>
      <c r="W86" s="152"/>
      <c r="X86" s="152"/>
      <c r="Y86" s="152"/>
      <c r="Z86" s="152"/>
      <c r="AA86" s="152"/>
      <c r="AB86" s="120"/>
      <c r="AK86" s="120"/>
      <c r="AL86" s="120"/>
      <c r="AM86" s="120"/>
      <c r="AN86" s="120"/>
      <c r="AO86" s="120"/>
    </row>
    <row r="87" spans="1:41" s="24" customFormat="1" ht="8.25" customHeight="1">
      <c r="A87" s="32"/>
      <c r="B87" s="38"/>
      <c r="D87" s="126"/>
      <c r="E87" s="126"/>
      <c r="F87" s="126"/>
      <c r="G87" s="126"/>
      <c r="H87" s="126"/>
      <c r="I87" s="126"/>
      <c r="J87" s="126"/>
      <c r="K87" s="126"/>
      <c r="L87" s="119"/>
      <c r="M87" s="120"/>
      <c r="N87" s="143"/>
      <c r="O87" s="143"/>
      <c r="P87" s="143"/>
      <c r="Q87" s="143"/>
      <c r="R87" s="143"/>
      <c r="S87" s="143"/>
      <c r="T87" s="143"/>
      <c r="U87" s="152"/>
      <c r="V87" s="152"/>
      <c r="W87" s="152"/>
      <c r="X87" s="152"/>
      <c r="Y87" s="152"/>
      <c r="Z87" s="152"/>
      <c r="AA87" s="152"/>
      <c r="AB87" s="120"/>
      <c r="AK87" s="120"/>
      <c r="AL87" s="120"/>
      <c r="AM87" s="120"/>
      <c r="AN87" s="120"/>
      <c r="AO87" s="120"/>
    </row>
    <row r="88" spans="1:41" s="24" customFormat="1" ht="8.25" customHeight="1">
      <c r="A88" s="32"/>
      <c r="B88" s="38">
        <v>2000</v>
      </c>
      <c r="D88" s="126">
        <v>26.868089999999999</v>
      </c>
      <c r="E88" s="126">
        <v>1559.3514299999999</v>
      </c>
      <c r="F88" s="126">
        <v>337.97444000000002</v>
      </c>
      <c r="G88" s="126">
        <v>3812.6830199999999</v>
      </c>
      <c r="H88" s="126"/>
      <c r="I88" s="126">
        <v>1639.5750800000001</v>
      </c>
      <c r="J88" s="126">
        <v>1870.6316000000002</v>
      </c>
      <c r="K88" s="126">
        <v>371.79566</v>
      </c>
      <c r="L88" s="119"/>
      <c r="M88" s="126"/>
      <c r="N88" s="143"/>
      <c r="O88" s="143"/>
      <c r="P88" s="143"/>
      <c r="Q88" s="143"/>
      <c r="R88" s="143"/>
      <c r="S88" s="143"/>
      <c r="T88" s="143"/>
      <c r="U88" s="152"/>
      <c r="V88" s="152"/>
      <c r="W88" s="152"/>
      <c r="X88" s="152"/>
      <c r="Y88" s="152"/>
      <c r="Z88" s="152"/>
      <c r="AA88" s="152"/>
      <c r="AB88" s="120"/>
      <c r="AK88" s="120"/>
      <c r="AL88" s="120"/>
      <c r="AM88" s="120"/>
      <c r="AN88" s="120"/>
      <c r="AO88" s="120"/>
    </row>
    <row r="89" spans="1:41" s="24" customFormat="1" ht="8.25" customHeight="1">
      <c r="A89" s="32"/>
      <c r="B89" s="38">
        <v>2001</v>
      </c>
      <c r="D89" s="126">
        <v>29.968349999999997</v>
      </c>
      <c r="E89" s="126">
        <v>1577.4466699999998</v>
      </c>
      <c r="F89" s="126">
        <v>442.67872</v>
      </c>
      <c r="G89" s="126">
        <v>4034.9009500000002</v>
      </c>
      <c r="H89" s="126"/>
      <c r="I89" s="126">
        <v>1573.07277</v>
      </c>
      <c r="J89" s="126">
        <v>2113.5589900000004</v>
      </c>
      <c r="K89" s="126">
        <v>435.68574000000001</v>
      </c>
      <c r="L89" s="119"/>
      <c r="M89" s="126"/>
      <c r="N89" s="143"/>
      <c r="O89" s="143"/>
      <c r="P89" s="143"/>
      <c r="Q89" s="143"/>
      <c r="R89" s="143"/>
      <c r="S89" s="143"/>
      <c r="T89" s="143"/>
      <c r="U89" s="152"/>
      <c r="V89" s="152"/>
      <c r="W89" s="152"/>
      <c r="X89" s="152"/>
      <c r="Y89" s="152"/>
      <c r="Z89" s="152"/>
      <c r="AA89" s="152"/>
      <c r="AB89" s="120"/>
      <c r="AK89" s="120"/>
      <c r="AL89" s="120"/>
      <c r="AM89" s="120"/>
      <c r="AN89" s="120"/>
      <c r="AO89" s="120"/>
    </row>
    <row r="90" spans="1:41" s="24" customFormat="1" ht="8.25" customHeight="1">
      <c r="A90" s="32"/>
      <c r="B90" s="38">
        <v>2002</v>
      </c>
      <c r="D90" s="126">
        <v>45.607500000000002</v>
      </c>
      <c r="E90" s="126">
        <v>1523.1589799999999</v>
      </c>
      <c r="F90" s="126">
        <v>479.61296000000004</v>
      </c>
      <c r="G90" s="126">
        <v>4020.3928900000001</v>
      </c>
      <c r="H90" s="126"/>
      <c r="I90" s="126">
        <v>1706.0557099999999</v>
      </c>
      <c r="J90" s="126">
        <v>1996.7750700000001</v>
      </c>
      <c r="K90" s="126">
        <v>363.00018999999998</v>
      </c>
      <c r="L90" s="119"/>
      <c r="M90" s="126"/>
      <c r="N90" s="143"/>
      <c r="O90" s="143"/>
      <c r="P90" s="143"/>
      <c r="Q90" s="143"/>
      <c r="R90" s="143"/>
      <c r="S90" s="143"/>
      <c r="T90" s="143"/>
      <c r="U90" s="152"/>
      <c r="V90" s="152"/>
      <c r="W90" s="152"/>
      <c r="X90" s="152"/>
      <c r="Y90" s="152"/>
      <c r="Z90" s="152"/>
      <c r="AA90" s="152"/>
      <c r="AB90" s="120"/>
      <c r="AK90" s="120"/>
      <c r="AL90" s="120"/>
      <c r="AM90" s="120"/>
      <c r="AN90" s="120"/>
      <c r="AO90" s="120"/>
    </row>
    <row r="91" spans="1:41" s="24" customFormat="1" ht="8.25" customHeight="1">
      <c r="A91" s="32"/>
      <c r="B91" s="38">
        <v>2003</v>
      </c>
      <c r="D91" s="126">
        <v>23.978999999999999</v>
      </c>
      <c r="E91" s="126">
        <v>1362.37536</v>
      </c>
      <c r="F91" s="126">
        <v>495.21677</v>
      </c>
      <c r="G91" s="126">
        <v>3845.8507300000001</v>
      </c>
      <c r="H91" s="126"/>
      <c r="I91" s="126">
        <v>1748.6467500000001</v>
      </c>
      <c r="J91" s="126">
        <v>2065.9490300000002</v>
      </c>
      <c r="K91" s="126">
        <v>331.25004999999999</v>
      </c>
      <c r="L91" s="119"/>
      <c r="M91" s="126"/>
      <c r="N91" s="143"/>
      <c r="O91" s="143"/>
      <c r="P91" s="143"/>
      <c r="Q91" s="143"/>
      <c r="R91" s="143"/>
      <c r="S91" s="143"/>
      <c r="T91" s="143"/>
      <c r="U91" s="152"/>
      <c r="V91" s="152"/>
      <c r="W91" s="152"/>
      <c r="X91" s="152"/>
      <c r="Y91" s="152"/>
      <c r="Z91" s="152"/>
      <c r="AA91" s="152"/>
      <c r="AB91" s="120"/>
      <c r="AK91" s="120"/>
      <c r="AL91" s="120"/>
      <c r="AM91" s="120"/>
      <c r="AN91" s="120"/>
      <c r="AO91" s="120"/>
    </row>
    <row r="92" spans="1:41" s="24" customFormat="1" ht="8.25" customHeight="1">
      <c r="A92" s="32"/>
      <c r="B92" s="38">
        <v>2004</v>
      </c>
      <c r="D92" s="126">
        <v>33.07996</v>
      </c>
      <c r="E92" s="126">
        <v>1573.2687800000001</v>
      </c>
      <c r="F92" s="126">
        <v>572.90569999999991</v>
      </c>
      <c r="G92" s="126">
        <v>3977.1756299999997</v>
      </c>
      <c r="H92" s="126"/>
      <c r="I92" s="126">
        <v>1912.6484699999999</v>
      </c>
      <c r="J92" s="126">
        <v>2361.1442900000002</v>
      </c>
      <c r="K92" s="126">
        <v>305.27878000000004</v>
      </c>
      <c r="L92" s="119"/>
      <c r="M92" s="126"/>
      <c r="N92" s="143"/>
      <c r="O92" s="143"/>
      <c r="P92" s="143"/>
      <c r="Q92" s="143"/>
      <c r="R92" s="143"/>
      <c r="S92" s="143"/>
      <c r="T92" s="143"/>
      <c r="U92" s="152"/>
      <c r="V92" s="152"/>
      <c r="W92" s="152"/>
      <c r="X92" s="152"/>
      <c r="Y92" s="152"/>
      <c r="Z92" s="152"/>
      <c r="AA92" s="152"/>
      <c r="AB92" s="120"/>
      <c r="AK92" s="120"/>
      <c r="AL92" s="120"/>
      <c r="AM92" s="120"/>
      <c r="AN92" s="120"/>
      <c r="AO92" s="120"/>
    </row>
    <row r="93" spans="1:41" s="24" customFormat="1" ht="8.25" customHeight="1">
      <c r="A93" s="32"/>
      <c r="B93" s="38"/>
      <c r="D93" s="126"/>
      <c r="E93" s="126"/>
      <c r="F93" s="126"/>
      <c r="G93" s="126"/>
      <c r="H93" s="126"/>
      <c r="I93" s="126"/>
      <c r="J93" s="126"/>
      <c r="K93" s="126"/>
      <c r="L93" s="119"/>
      <c r="M93" s="126"/>
      <c r="N93" s="143"/>
      <c r="O93" s="143"/>
      <c r="P93" s="143"/>
      <c r="Q93" s="143"/>
      <c r="R93" s="143"/>
      <c r="S93" s="143"/>
      <c r="T93" s="143"/>
      <c r="U93" s="152"/>
      <c r="V93" s="152"/>
      <c r="W93" s="152"/>
      <c r="X93" s="152"/>
      <c r="Y93" s="152"/>
      <c r="Z93" s="152"/>
      <c r="AA93" s="152"/>
      <c r="AB93" s="120"/>
      <c r="AK93" s="120"/>
      <c r="AL93" s="120"/>
      <c r="AM93" s="120"/>
      <c r="AN93" s="120"/>
      <c r="AO93" s="120"/>
    </row>
    <row r="94" spans="1:41" s="24" customFormat="1" ht="8.25" customHeight="1">
      <c r="A94" s="32"/>
      <c r="B94" s="38">
        <v>2005</v>
      </c>
      <c r="D94" s="126">
        <v>33.726999999999997</v>
      </c>
      <c r="E94" s="126">
        <v>1368.0909999999999</v>
      </c>
      <c r="F94" s="126">
        <v>583.99199999999996</v>
      </c>
      <c r="G94" s="126">
        <v>4112.7110000000002</v>
      </c>
      <c r="H94" s="126"/>
      <c r="I94" s="126">
        <v>1791.6659999999999</v>
      </c>
      <c r="J94" s="126">
        <v>2250.0419999999999</v>
      </c>
      <c r="K94" s="126">
        <v>331.89800000000002</v>
      </c>
      <c r="L94" s="119"/>
      <c r="M94" s="126"/>
      <c r="N94" s="126"/>
      <c r="O94" s="126"/>
      <c r="P94" s="126"/>
      <c r="Q94" s="126"/>
      <c r="R94" s="126"/>
      <c r="S94" s="126"/>
      <c r="T94" s="126"/>
      <c r="U94" s="152"/>
      <c r="V94" s="152"/>
      <c r="W94" s="152"/>
      <c r="X94" s="152"/>
      <c r="Y94" s="152"/>
      <c r="Z94" s="152"/>
      <c r="AA94" s="152"/>
      <c r="AB94" s="120"/>
      <c r="AK94" s="120"/>
      <c r="AL94" s="120"/>
      <c r="AM94" s="120"/>
      <c r="AN94" s="120"/>
      <c r="AO94" s="120"/>
    </row>
    <row r="95" spans="1:41" s="24" customFormat="1" ht="8.25" customHeight="1">
      <c r="A95" s="32"/>
      <c r="B95" s="38">
        <v>2006</v>
      </c>
      <c r="D95" s="126">
        <v>36.949649999999998</v>
      </c>
      <c r="E95" s="126">
        <v>1734.7658700000002</v>
      </c>
      <c r="F95" s="126">
        <v>601.91549999999995</v>
      </c>
      <c r="G95" s="126">
        <v>4156.9072699999997</v>
      </c>
      <c r="I95" s="126">
        <v>1852.1306100000002</v>
      </c>
      <c r="J95" s="126">
        <v>2196.1549300000001</v>
      </c>
      <c r="K95" s="126">
        <v>244.07343</v>
      </c>
      <c r="L95" s="119"/>
      <c r="M95" s="126"/>
      <c r="N95" s="126"/>
      <c r="O95" s="126"/>
      <c r="P95" s="126"/>
      <c r="Q95" s="126"/>
      <c r="R95" s="126"/>
      <c r="S95" s="126"/>
      <c r="T95" s="126"/>
      <c r="U95" s="152"/>
      <c r="V95" s="152"/>
      <c r="W95" s="152"/>
      <c r="X95" s="152"/>
      <c r="Y95" s="152"/>
      <c r="Z95" s="152"/>
      <c r="AA95" s="152"/>
      <c r="AB95" s="120"/>
      <c r="AK95" s="120"/>
      <c r="AL95" s="120"/>
      <c r="AM95" s="120"/>
      <c r="AN95" s="120"/>
      <c r="AO95" s="120"/>
    </row>
    <row r="96" spans="1:41" s="24" customFormat="1" ht="8.25" customHeight="1">
      <c r="A96" s="32"/>
      <c r="B96" s="38">
        <v>2007</v>
      </c>
      <c r="D96" s="126">
        <v>36.243000000000002</v>
      </c>
      <c r="E96" s="126">
        <v>1643.355</v>
      </c>
      <c r="F96" s="126">
        <v>505.07799999999997</v>
      </c>
      <c r="G96" s="126">
        <v>4248.7150000000001</v>
      </c>
      <c r="I96" s="126">
        <v>1922.5920000000001</v>
      </c>
      <c r="J96" s="126">
        <v>1964.5450000000001</v>
      </c>
      <c r="K96" s="126">
        <v>356.25799999999998</v>
      </c>
      <c r="L96" s="119"/>
      <c r="M96" s="126"/>
      <c r="N96" s="126"/>
      <c r="O96" s="126"/>
      <c r="P96" s="126"/>
      <c r="Q96" s="126"/>
      <c r="R96" s="126"/>
      <c r="S96" s="126"/>
      <c r="T96" s="126"/>
      <c r="U96" s="152"/>
      <c r="V96" s="152"/>
      <c r="W96" s="152"/>
      <c r="X96" s="152"/>
      <c r="Y96" s="152"/>
      <c r="Z96" s="152"/>
      <c r="AA96" s="152"/>
      <c r="AB96" s="120"/>
      <c r="AK96" s="120"/>
      <c r="AL96" s="120"/>
      <c r="AM96" s="120"/>
      <c r="AN96" s="120"/>
      <c r="AO96" s="120"/>
    </row>
    <row r="97" spans="1:41" s="24" customFormat="1" ht="8.25" customHeight="1">
      <c r="A97" s="32"/>
      <c r="B97" s="38">
        <v>2008</v>
      </c>
      <c r="D97" s="126">
        <v>30.678799999999999</v>
      </c>
      <c r="E97" s="126">
        <v>1716.53692</v>
      </c>
      <c r="F97" s="126">
        <v>511.98829999999998</v>
      </c>
      <c r="G97" s="126">
        <v>4297.2382900000002</v>
      </c>
      <c r="I97" s="126">
        <v>2228.8862000000004</v>
      </c>
      <c r="J97" s="126">
        <v>2150.8008399999999</v>
      </c>
      <c r="K97" s="126">
        <v>266.08909999999997</v>
      </c>
      <c r="L97" s="119"/>
      <c r="M97" s="126"/>
      <c r="N97" s="126"/>
      <c r="O97" s="126"/>
      <c r="P97" s="126"/>
      <c r="Q97" s="126"/>
      <c r="R97" s="126"/>
      <c r="S97" s="126"/>
      <c r="T97" s="126"/>
      <c r="U97" s="152"/>
      <c r="V97" s="152"/>
      <c r="W97" s="152"/>
      <c r="X97" s="152"/>
      <c r="Y97" s="152"/>
      <c r="Z97" s="152"/>
      <c r="AA97" s="152"/>
      <c r="AB97" s="120"/>
      <c r="AK97" s="120"/>
      <c r="AL97" s="120"/>
      <c r="AM97" s="120"/>
      <c r="AN97" s="120"/>
      <c r="AO97" s="120"/>
    </row>
    <row r="98" spans="1:41" s="24" customFormat="1" ht="8.25" customHeight="1">
      <c r="A98" s="32"/>
      <c r="B98" s="38">
        <v>2009</v>
      </c>
      <c r="D98" s="126">
        <v>35.36</v>
      </c>
      <c r="E98" s="126">
        <v>1509.27196</v>
      </c>
      <c r="F98" s="126">
        <v>561.49253999999996</v>
      </c>
      <c r="G98" s="126">
        <v>4193.4844400000002</v>
      </c>
      <c r="I98" s="126">
        <v>1966.34475</v>
      </c>
      <c r="J98" s="126">
        <v>2232.3610600000002</v>
      </c>
      <c r="K98" s="126">
        <v>274.82812999999999</v>
      </c>
      <c r="L98" s="119"/>
      <c r="M98" s="126"/>
      <c r="N98" s="126"/>
      <c r="O98" s="126"/>
      <c r="P98" s="126"/>
      <c r="Q98" s="126"/>
      <c r="R98" s="126"/>
      <c r="S98" s="126"/>
      <c r="T98" s="126"/>
      <c r="U98" s="152"/>
      <c r="V98" s="152"/>
      <c r="W98" s="152"/>
      <c r="X98" s="152"/>
      <c r="Y98" s="152"/>
      <c r="Z98" s="152"/>
      <c r="AA98" s="152"/>
      <c r="AB98" s="120"/>
      <c r="AK98" s="120"/>
      <c r="AL98" s="120"/>
      <c r="AM98" s="120"/>
      <c r="AN98" s="120"/>
      <c r="AO98" s="120"/>
    </row>
    <row r="99" spans="1:41" s="24" customFormat="1" ht="8.25" customHeight="1">
      <c r="A99" s="32"/>
      <c r="D99" s="126"/>
      <c r="E99" s="126"/>
      <c r="F99" s="126"/>
      <c r="G99" s="126"/>
      <c r="I99" s="126"/>
      <c r="J99" s="126"/>
      <c r="K99" s="126"/>
      <c r="L99" s="119"/>
      <c r="M99" s="126"/>
      <c r="N99" s="126"/>
      <c r="O99" s="126"/>
      <c r="P99" s="126"/>
      <c r="Q99" s="126"/>
      <c r="R99" s="126"/>
      <c r="S99" s="126"/>
      <c r="T99" s="126"/>
      <c r="U99" s="152"/>
      <c r="V99" s="152"/>
      <c r="W99" s="152"/>
      <c r="X99" s="152"/>
      <c r="Y99" s="152"/>
      <c r="Z99" s="152"/>
      <c r="AA99" s="152"/>
      <c r="AB99" s="120"/>
      <c r="AK99" s="120"/>
      <c r="AL99" s="120"/>
      <c r="AM99" s="120"/>
      <c r="AN99" s="120"/>
      <c r="AO99" s="120"/>
    </row>
    <row r="100" spans="1:41" s="24" customFormat="1" ht="8.25" customHeight="1">
      <c r="A100" s="32"/>
      <c r="B100" s="38">
        <v>2010</v>
      </c>
      <c r="D100" s="126">
        <v>29.346409999999999</v>
      </c>
      <c r="E100" s="126">
        <v>1632.6493799999998</v>
      </c>
      <c r="F100" s="126">
        <v>584.65518000000009</v>
      </c>
      <c r="G100" s="126">
        <v>4051.6316000000002</v>
      </c>
      <c r="I100" s="126">
        <v>1891.4031399999999</v>
      </c>
      <c r="J100" s="126">
        <v>2103.3618999999999</v>
      </c>
      <c r="K100" s="126">
        <v>307.14663000000002</v>
      </c>
      <c r="L100" s="119"/>
      <c r="M100" s="126"/>
      <c r="N100" s="126"/>
      <c r="O100" s="126"/>
      <c r="P100" s="126"/>
      <c r="Q100" s="126"/>
      <c r="R100" s="126"/>
      <c r="S100" s="126"/>
      <c r="T100" s="126"/>
      <c r="U100" s="152"/>
      <c r="V100" s="152"/>
      <c r="W100" s="152"/>
      <c r="X100" s="152"/>
      <c r="Y100" s="152"/>
      <c r="Z100" s="152"/>
      <c r="AA100" s="152"/>
      <c r="AB100" s="120"/>
      <c r="AK100" s="120"/>
      <c r="AL100" s="120"/>
      <c r="AM100" s="120"/>
      <c r="AN100" s="120"/>
      <c r="AO100" s="120"/>
    </row>
    <row r="101" spans="1:41" s="24" customFormat="1" ht="8.25" customHeight="1">
      <c r="A101" s="32"/>
      <c r="B101" s="38">
        <v>2011</v>
      </c>
      <c r="D101" s="126">
        <v>29.337</v>
      </c>
      <c r="E101" s="126">
        <v>1536.654</v>
      </c>
      <c r="F101" s="126">
        <v>630.53300000000002</v>
      </c>
      <c r="G101" s="126">
        <v>4079.6779999999999</v>
      </c>
      <c r="I101" s="126">
        <v>2132.922</v>
      </c>
      <c r="J101" s="126">
        <v>2138.6869999999999</v>
      </c>
      <c r="K101" s="126">
        <v>281.14499999999998</v>
      </c>
      <c r="L101" s="119"/>
      <c r="M101" s="126"/>
      <c r="N101" s="126"/>
      <c r="O101" s="126"/>
      <c r="P101" s="126"/>
      <c r="Q101" s="126"/>
      <c r="R101" s="126"/>
      <c r="S101" s="126"/>
      <c r="T101" s="126"/>
      <c r="U101" s="152"/>
      <c r="V101" s="152"/>
      <c r="W101" s="152"/>
      <c r="X101" s="152"/>
      <c r="Y101" s="152"/>
      <c r="Z101" s="152"/>
      <c r="AA101" s="152"/>
      <c r="AB101" s="120"/>
      <c r="AK101" s="120"/>
      <c r="AL101" s="120"/>
      <c r="AM101" s="120"/>
      <c r="AN101" s="120"/>
      <c r="AO101" s="120"/>
    </row>
    <row r="102" spans="1:41" s="24" customFormat="1" ht="8.25" customHeight="1">
      <c r="A102" s="32"/>
      <c r="B102" s="38">
        <v>2012</v>
      </c>
      <c r="D102" s="126">
        <v>44.939109999999999</v>
      </c>
      <c r="E102" s="126">
        <v>1465.1903500000001</v>
      </c>
      <c r="F102" s="126">
        <v>375.04490000000004</v>
      </c>
      <c r="G102" s="126">
        <v>3666.7896299999998</v>
      </c>
      <c r="I102" s="126">
        <v>2055.2088899999999</v>
      </c>
      <c r="J102" s="126">
        <v>2203.8614199999997</v>
      </c>
      <c r="K102" s="126">
        <v>375.29840000000002</v>
      </c>
      <c r="L102" s="119"/>
      <c r="M102" s="126"/>
      <c r="N102" s="126"/>
      <c r="O102" s="126"/>
      <c r="P102" s="126"/>
      <c r="Q102" s="126"/>
      <c r="R102" s="126"/>
      <c r="S102" s="126"/>
      <c r="T102" s="126"/>
      <c r="U102" s="152"/>
      <c r="V102" s="152"/>
      <c r="W102" s="152"/>
      <c r="X102" s="152"/>
      <c r="Y102" s="152"/>
      <c r="Z102" s="152"/>
      <c r="AA102" s="152"/>
      <c r="AB102" s="120"/>
      <c r="AK102" s="120"/>
      <c r="AL102" s="120"/>
      <c r="AM102" s="120"/>
      <c r="AN102" s="120"/>
      <c r="AO102" s="120"/>
    </row>
    <row r="103" spans="1:41" s="24" customFormat="1" ht="3" customHeight="1">
      <c r="A103" s="32"/>
      <c r="B103" s="38"/>
      <c r="C103" s="103"/>
      <c r="D103" s="103"/>
      <c r="E103" s="103"/>
      <c r="F103" s="103"/>
      <c r="G103" s="103"/>
      <c r="H103" s="103"/>
      <c r="I103" s="103"/>
      <c r="J103" s="103"/>
      <c r="K103" s="103"/>
      <c r="L103" s="34"/>
    </row>
    <row r="104" spans="1:41" s="24" customFormat="1" ht="3" customHeight="1">
      <c r="A104" s="32"/>
      <c r="B104" s="36"/>
      <c r="C104" s="36"/>
      <c r="D104" s="36"/>
      <c r="E104" s="36"/>
      <c r="F104" s="36"/>
      <c r="G104" s="36"/>
      <c r="H104" s="36"/>
      <c r="I104" s="36"/>
      <c r="J104" s="36"/>
      <c r="K104" s="36"/>
      <c r="L104" s="34"/>
    </row>
    <row r="105" spans="1:41" s="24" customFormat="1" ht="9" customHeight="1">
      <c r="A105" s="32"/>
      <c r="B105" s="57" t="s">
        <v>116</v>
      </c>
      <c r="C105" s="345"/>
      <c r="D105" s="345"/>
      <c r="E105" s="345"/>
      <c r="F105" s="345"/>
      <c r="G105" s="345"/>
      <c r="H105" s="345"/>
      <c r="I105" s="345"/>
      <c r="J105" s="345"/>
      <c r="K105" s="345"/>
      <c r="L105" s="34"/>
    </row>
    <row r="106" spans="1:41" s="24" customFormat="1" ht="9" customHeight="1">
      <c r="A106" s="32"/>
      <c r="B106" s="345" t="s">
        <v>85</v>
      </c>
      <c r="C106" s="345"/>
      <c r="D106" s="345"/>
      <c r="E106" s="345"/>
      <c r="F106" s="345"/>
      <c r="G106" s="345"/>
      <c r="H106" s="345"/>
      <c r="I106" s="345"/>
      <c r="J106" s="345"/>
      <c r="K106" s="345"/>
      <c r="L106" s="34"/>
    </row>
    <row r="107" spans="1:41" s="24" customFormat="1" ht="4.6500000000000004" customHeight="1">
      <c r="A107" s="45"/>
      <c r="B107" s="33"/>
      <c r="C107" s="33"/>
      <c r="D107" s="33"/>
      <c r="E107" s="33"/>
      <c r="F107" s="33"/>
      <c r="G107" s="33"/>
      <c r="H107" s="33"/>
      <c r="I107" s="33"/>
      <c r="J107" s="33"/>
      <c r="K107" s="33"/>
      <c r="L107" s="46"/>
    </row>
    <row r="108" spans="1:41" ht="6" customHeight="1"/>
  </sheetData>
  <sheetProtection sheet="1" objects="1" scenarios="1"/>
  <mergeCells count="20">
    <mergeCell ref="G10:G11"/>
    <mergeCell ref="I10:I11"/>
    <mergeCell ref="J10:J11"/>
    <mergeCell ref="K42:K43"/>
    <mergeCell ref="B76:B79"/>
    <mergeCell ref="D76:K76"/>
    <mergeCell ref="F78:F79"/>
    <mergeCell ref="K10:K11"/>
    <mergeCell ref="B40:B44"/>
    <mergeCell ref="I40:K40"/>
    <mergeCell ref="C42:C43"/>
    <mergeCell ref="D42:D43"/>
    <mergeCell ref="E42:E43"/>
    <mergeCell ref="F42:F44"/>
    <mergeCell ref="G42:G43"/>
    <mergeCell ref="I42:I43"/>
    <mergeCell ref="J42:J43"/>
    <mergeCell ref="B8:B11"/>
    <mergeCell ref="D10:D11"/>
    <mergeCell ref="F10:F11"/>
  </mergeCells>
  <hyperlinks>
    <hyperlink ref="K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rowBreaks count="1" manualBreakCount="1">
    <brk id="68" max="16383" man="1"/>
  </rowBreaks>
</worksheet>
</file>

<file path=xl/worksheets/sheet9.xml><?xml version="1.0" encoding="utf-8"?>
<worksheet xmlns="http://schemas.openxmlformats.org/spreadsheetml/2006/main" xmlns:r="http://schemas.openxmlformats.org/officeDocument/2006/relationships">
  <dimension ref="A1:AZ115"/>
  <sheetViews>
    <sheetView showGridLines="0" showRowColHeaders="0" zoomScale="140" zoomScaleNormal="140" workbookViewId="0"/>
  </sheetViews>
  <sheetFormatPr baseColWidth="10" defaultColWidth="0" defaultRowHeight="12.75" customHeight="1" zeroHeight="1"/>
  <cols>
    <col min="1" max="1" width="0.88671875" style="48" customWidth="1"/>
    <col min="2" max="2" width="5.5546875" style="48" customWidth="1"/>
    <col min="3" max="3" width="4.88671875" style="48" customWidth="1"/>
    <col min="4" max="4" width="1.6640625" style="48" customWidth="1"/>
    <col min="5" max="5" width="4.109375" style="48" customWidth="1"/>
    <col min="6" max="6" width="5.5546875" style="48" customWidth="1"/>
    <col min="7" max="7" width="5.6640625" style="48" customWidth="1"/>
    <col min="8" max="8" width="5.5546875" style="48" customWidth="1"/>
    <col min="9" max="9" width="5.44140625" style="48" customWidth="1"/>
    <col min="10" max="10" width="1.5546875" style="48" customWidth="1"/>
    <col min="11" max="11" width="5" style="48" customWidth="1"/>
    <col min="12" max="12" width="1.88671875" style="48" customWidth="1"/>
    <col min="13" max="13" width="4.88671875" style="48" customWidth="1"/>
    <col min="14" max="14" width="5.88671875" style="48" customWidth="1"/>
    <col min="15" max="16" width="0.88671875" style="48" customWidth="1"/>
    <col min="17" max="24" width="5.88671875" style="48" hidden="1" customWidth="1"/>
    <col min="25" max="16384" width="11.44140625" style="48" hidden="1"/>
  </cols>
  <sheetData>
    <row r="1" spans="1:49" s="24" customFormat="1" ht="4.6500000000000004" customHeight="1">
      <c r="A1" s="21"/>
      <c r="B1" s="22"/>
      <c r="C1" s="22"/>
      <c r="D1" s="22"/>
      <c r="E1" s="22"/>
      <c r="F1" s="22"/>
      <c r="G1" s="22"/>
      <c r="H1" s="22"/>
      <c r="I1" s="22"/>
      <c r="J1" s="22"/>
      <c r="K1" s="22"/>
      <c r="L1" s="22"/>
      <c r="M1" s="22"/>
      <c r="N1" s="22"/>
      <c r="O1" s="23"/>
    </row>
    <row r="2" spans="1:49" s="30" customFormat="1" ht="11.1" customHeight="1">
      <c r="A2" s="25"/>
      <c r="B2" s="89" t="s">
        <v>124</v>
      </c>
      <c r="C2" s="28"/>
      <c r="D2" s="28"/>
      <c r="E2" s="28"/>
      <c r="F2" s="28"/>
      <c r="G2" s="28"/>
      <c r="H2" s="28"/>
      <c r="I2" s="28"/>
      <c r="J2" s="28"/>
      <c r="K2" s="28"/>
      <c r="L2" s="28"/>
      <c r="M2" s="28"/>
      <c r="N2" s="331" t="s">
        <v>125</v>
      </c>
      <c r="O2" s="29"/>
      <c r="Q2" s="90"/>
    </row>
    <row r="3" spans="1:49" s="30" customFormat="1" ht="11.1" customHeight="1">
      <c r="A3" s="25"/>
      <c r="B3" s="89" t="s">
        <v>88</v>
      </c>
      <c r="C3" s="28"/>
      <c r="D3" s="28"/>
      <c r="E3" s="28"/>
      <c r="F3" s="28"/>
      <c r="G3" s="28"/>
      <c r="H3" s="28"/>
      <c r="I3" s="28"/>
      <c r="J3" s="28"/>
      <c r="K3" s="28"/>
      <c r="L3" s="28"/>
      <c r="M3" s="28"/>
      <c r="N3" s="35" t="s">
        <v>67</v>
      </c>
      <c r="O3" s="29"/>
    </row>
    <row r="4" spans="1:49" s="30" customFormat="1" ht="11.1" customHeight="1">
      <c r="A4" s="25"/>
      <c r="B4" s="89" t="s">
        <v>74</v>
      </c>
      <c r="C4" s="28"/>
      <c r="D4" s="28"/>
      <c r="E4" s="28"/>
      <c r="F4" s="28"/>
      <c r="G4" s="28"/>
      <c r="H4" s="28"/>
      <c r="I4" s="28"/>
      <c r="J4" s="28"/>
      <c r="K4" s="28"/>
      <c r="L4" s="28"/>
      <c r="M4" s="28"/>
      <c r="O4" s="29"/>
    </row>
    <row r="5" spans="1:49" s="30" customFormat="1" ht="11.1" customHeight="1">
      <c r="A5" s="25"/>
      <c r="B5" s="51" t="s">
        <v>126</v>
      </c>
      <c r="C5" s="28"/>
      <c r="D5" s="28"/>
      <c r="E5" s="28"/>
      <c r="F5" s="28"/>
      <c r="G5" s="28"/>
      <c r="H5" s="28"/>
      <c r="I5" s="28"/>
      <c r="J5" s="28"/>
      <c r="K5" s="28"/>
      <c r="L5" s="28"/>
      <c r="M5" s="28"/>
      <c r="N5" s="28"/>
      <c r="O5" s="29"/>
    </row>
    <row r="6" spans="1:49" s="24" customFormat="1" ht="3" customHeight="1">
      <c r="A6" s="32"/>
      <c r="B6" s="33"/>
      <c r="C6" s="33"/>
      <c r="D6" s="33"/>
      <c r="E6" s="33"/>
      <c r="F6" s="33"/>
      <c r="G6" s="33"/>
      <c r="H6" s="33"/>
      <c r="I6" s="33"/>
      <c r="J6" s="33"/>
      <c r="K6" s="33"/>
      <c r="L6" s="33"/>
      <c r="M6" s="33"/>
      <c r="N6" s="33"/>
      <c r="O6" s="34"/>
    </row>
    <row r="7" spans="1:49" s="24" customFormat="1" ht="3" customHeight="1">
      <c r="A7" s="32"/>
      <c r="B7" s="345"/>
      <c r="C7" s="345"/>
      <c r="D7" s="345"/>
      <c r="E7" s="345"/>
      <c r="F7" s="345"/>
      <c r="G7" s="345"/>
      <c r="H7" s="345"/>
      <c r="I7" s="345"/>
      <c r="J7" s="345"/>
      <c r="K7" s="345"/>
      <c r="L7" s="345"/>
      <c r="M7" s="345"/>
      <c r="N7" s="345"/>
      <c r="O7" s="34"/>
    </row>
    <row r="8" spans="1:49" s="24" customFormat="1" ht="8.25" customHeight="1">
      <c r="A8" s="32"/>
      <c r="B8" s="354" t="s">
        <v>6</v>
      </c>
      <c r="C8" s="114" t="s">
        <v>90</v>
      </c>
      <c r="D8" s="114"/>
      <c r="E8" s="114"/>
      <c r="F8" s="114"/>
      <c r="G8" s="114"/>
      <c r="H8" s="114"/>
      <c r="I8" s="114"/>
      <c r="J8" s="114"/>
      <c r="K8" s="114"/>
      <c r="L8" s="114"/>
      <c r="M8" s="114"/>
      <c r="N8" s="114"/>
      <c r="O8" s="34"/>
    </row>
    <row r="9" spans="1:49" s="24" customFormat="1" ht="2.1" customHeight="1">
      <c r="A9" s="32"/>
      <c r="B9" s="359"/>
      <c r="C9" s="116"/>
      <c r="D9" s="116"/>
      <c r="E9" s="116"/>
      <c r="F9" s="116"/>
      <c r="G9" s="116"/>
      <c r="H9" s="116"/>
      <c r="I9" s="116"/>
      <c r="J9" s="116"/>
      <c r="K9" s="116"/>
      <c r="L9" s="116"/>
      <c r="M9" s="116"/>
      <c r="N9" s="116"/>
      <c r="O9" s="34"/>
    </row>
    <row r="10" spans="1:49" s="24" customFormat="1" ht="8.6999999999999993" customHeight="1">
      <c r="A10" s="32"/>
      <c r="B10" s="359"/>
      <c r="C10" s="358" t="s">
        <v>3</v>
      </c>
      <c r="D10" s="343"/>
      <c r="E10" s="151" t="s">
        <v>91</v>
      </c>
      <c r="F10" s="358" t="s">
        <v>92</v>
      </c>
      <c r="G10" s="151" t="s">
        <v>93</v>
      </c>
      <c r="H10" s="358" t="s">
        <v>94</v>
      </c>
      <c r="I10" s="153" t="s">
        <v>95</v>
      </c>
      <c r="J10" s="343"/>
      <c r="K10" s="358" t="s">
        <v>96</v>
      </c>
      <c r="L10" s="343"/>
      <c r="M10" s="358" t="s">
        <v>97</v>
      </c>
      <c r="N10" s="358" t="s">
        <v>98</v>
      </c>
      <c r="O10" s="34"/>
    </row>
    <row r="11" spans="1:49" s="24" customFormat="1" ht="8.6999999999999993" customHeight="1">
      <c r="A11" s="32"/>
      <c r="B11" s="359"/>
      <c r="C11" s="358"/>
      <c r="D11" s="343"/>
      <c r="E11" s="151"/>
      <c r="F11" s="358"/>
      <c r="G11" s="343"/>
      <c r="H11" s="358"/>
      <c r="J11" s="343"/>
      <c r="K11" s="358"/>
      <c r="L11" s="343"/>
      <c r="M11" s="358"/>
      <c r="N11" s="358"/>
      <c r="O11" s="34"/>
    </row>
    <row r="12" spans="1:49" s="24" customFormat="1" ht="3" customHeight="1">
      <c r="A12" s="32"/>
      <c r="B12" s="42"/>
      <c r="C12" s="118" t="s">
        <v>8</v>
      </c>
      <c r="D12" s="118"/>
      <c r="E12" s="118"/>
      <c r="F12" s="118"/>
      <c r="G12" s="118"/>
      <c r="H12" s="118"/>
      <c r="I12" s="118"/>
      <c r="J12" s="118"/>
      <c r="K12" s="118"/>
      <c r="L12" s="118"/>
      <c r="M12" s="118"/>
      <c r="N12" s="118"/>
      <c r="O12" s="119"/>
      <c r="P12" s="87"/>
      <c r="Q12" s="87"/>
      <c r="AA12" s="87"/>
      <c r="AN12" s="87"/>
    </row>
    <row r="13" spans="1:49" s="24" customFormat="1" ht="3" customHeight="1">
      <c r="A13" s="32"/>
      <c r="B13" s="38"/>
      <c r="C13" s="120" t="s">
        <v>8</v>
      </c>
      <c r="D13" s="120"/>
      <c r="E13" s="120"/>
      <c r="F13" s="120"/>
      <c r="G13" s="120"/>
      <c r="H13" s="120"/>
      <c r="I13" s="120"/>
      <c r="J13" s="120"/>
      <c r="K13" s="120"/>
      <c r="L13" s="120"/>
      <c r="M13" s="120"/>
      <c r="N13" s="120"/>
      <c r="O13" s="119"/>
      <c r="P13" s="87"/>
      <c r="Q13" s="87"/>
      <c r="R13" s="87"/>
      <c r="S13" s="87"/>
      <c r="T13" s="87"/>
      <c r="U13" s="87"/>
      <c r="V13" s="87"/>
      <c r="W13" s="87"/>
      <c r="X13" s="87"/>
      <c r="AA13" s="87"/>
      <c r="AN13" s="87"/>
    </row>
    <row r="14" spans="1:49" s="24" customFormat="1" ht="8.25" customHeight="1">
      <c r="A14" s="32"/>
      <c r="B14" s="38">
        <v>1995</v>
      </c>
      <c r="C14" s="120">
        <f t="shared" ref="C14:C24" si="0">SUM(E14:N14,C50:I50)</f>
        <v>50889.611263999992</v>
      </c>
      <c r="D14" s="154"/>
      <c r="E14" s="120">
        <v>107.739372</v>
      </c>
      <c r="F14" s="120">
        <v>391.29162300000002</v>
      </c>
      <c r="G14" s="120">
        <v>149.07996499999999</v>
      </c>
      <c r="H14" s="120">
        <v>487.89982700000002</v>
      </c>
      <c r="I14" s="103">
        <v>193.61471299999999</v>
      </c>
      <c r="J14" s="120"/>
      <c r="K14" s="120">
        <v>2778.572717</v>
      </c>
      <c r="L14" s="120"/>
      <c r="M14" s="120">
        <v>20033.390739999999</v>
      </c>
      <c r="N14" s="120">
        <v>3926.121893</v>
      </c>
      <c r="O14" s="119"/>
      <c r="P14" s="120"/>
      <c r="Q14" s="87"/>
      <c r="R14" s="155"/>
      <c r="S14" s="103"/>
      <c r="T14" s="103"/>
      <c r="U14" s="103"/>
      <c r="V14" s="103"/>
      <c r="W14" s="103"/>
      <c r="X14" s="103"/>
      <c r="Y14" s="155"/>
      <c r="Z14" s="155"/>
      <c r="AA14" s="155"/>
      <c r="AB14" s="155"/>
      <c r="AC14" s="155"/>
      <c r="AD14" s="155"/>
      <c r="AE14" s="155"/>
      <c r="AF14" s="155"/>
      <c r="AG14" s="120"/>
      <c r="AH14" s="120"/>
      <c r="AI14" s="120"/>
      <c r="AJ14" s="120"/>
      <c r="AN14" s="120"/>
      <c r="AO14" s="120"/>
      <c r="AP14" s="120"/>
      <c r="AQ14" s="120"/>
      <c r="AR14" s="120"/>
      <c r="AS14" s="120"/>
      <c r="AT14" s="156"/>
      <c r="AU14" s="120"/>
      <c r="AV14" s="120"/>
      <c r="AW14" s="120"/>
    </row>
    <row r="15" spans="1:49" s="24" customFormat="1" ht="8.25" customHeight="1">
      <c r="A15" s="32"/>
      <c r="B15" s="38">
        <v>1996</v>
      </c>
      <c r="C15" s="120">
        <f t="shared" si="0"/>
        <v>77054.221333820024</v>
      </c>
      <c r="D15" s="120"/>
      <c r="E15" s="120">
        <v>217.88832353999999</v>
      </c>
      <c r="F15" s="120">
        <v>637.06923888999995</v>
      </c>
      <c r="G15" s="120">
        <v>362.16191810999999</v>
      </c>
      <c r="H15" s="120">
        <v>831.67161194000005</v>
      </c>
      <c r="I15" s="103">
        <v>224.62576949999999</v>
      </c>
      <c r="J15" s="120"/>
      <c r="K15" s="120">
        <v>5753.8994800399996</v>
      </c>
      <c r="L15" s="120"/>
      <c r="M15" s="120">
        <v>25860.287746099999</v>
      </c>
      <c r="N15" s="120">
        <v>7770.1216984599996</v>
      </c>
      <c r="O15" s="119"/>
      <c r="P15" s="120"/>
      <c r="Q15" s="87"/>
      <c r="R15" s="155"/>
      <c r="S15" s="103"/>
      <c r="T15" s="103"/>
      <c r="U15" s="103"/>
      <c r="V15" s="103"/>
      <c r="W15" s="103"/>
      <c r="X15" s="103"/>
      <c r="Y15" s="155"/>
      <c r="Z15" s="155"/>
      <c r="AA15" s="155"/>
      <c r="AB15" s="155"/>
      <c r="AC15" s="155"/>
      <c r="AD15" s="155"/>
      <c r="AE15" s="155"/>
      <c r="AF15" s="155"/>
      <c r="AG15" s="120"/>
      <c r="AH15" s="120"/>
      <c r="AI15" s="120"/>
      <c r="AJ15" s="120"/>
      <c r="AN15" s="120"/>
      <c r="AO15" s="120"/>
      <c r="AP15" s="120"/>
      <c r="AQ15" s="120"/>
      <c r="AR15" s="120"/>
      <c r="AS15" s="120"/>
      <c r="AT15" s="156"/>
      <c r="AU15" s="120"/>
      <c r="AV15" s="120"/>
      <c r="AW15" s="120"/>
    </row>
    <row r="16" spans="1:49" s="24" customFormat="1" ht="8.25" customHeight="1">
      <c r="A16" s="32"/>
      <c r="B16" s="38">
        <v>1997</v>
      </c>
      <c r="C16" s="120">
        <f t="shared" si="0"/>
        <v>77678.882648269995</v>
      </c>
      <c r="D16" s="120"/>
      <c r="E16" s="120">
        <v>93.020829180000007</v>
      </c>
      <c r="F16" s="120">
        <v>711.75710658000003</v>
      </c>
      <c r="G16" s="120">
        <v>339.48346398000001</v>
      </c>
      <c r="H16" s="120">
        <v>648.70558999000002</v>
      </c>
      <c r="I16" s="103">
        <v>204.53879437999998</v>
      </c>
      <c r="J16" s="120"/>
      <c r="K16" s="120">
        <v>5279.43891988</v>
      </c>
      <c r="L16" s="120"/>
      <c r="M16" s="120">
        <v>23902.205596029999</v>
      </c>
      <c r="N16" s="120">
        <v>5607.65973459</v>
      </c>
      <c r="O16" s="119"/>
      <c r="P16" s="120"/>
      <c r="Q16" s="87"/>
      <c r="R16" s="155"/>
      <c r="S16" s="103"/>
      <c r="T16" s="103"/>
      <c r="U16" s="103"/>
      <c r="V16" s="103"/>
      <c r="W16" s="103"/>
      <c r="X16" s="103"/>
      <c r="Y16" s="155"/>
      <c r="Z16" s="155"/>
      <c r="AA16" s="155"/>
      <c r="AB16" s="155"/>
      <c r="AC16" s="155"/>
      <c r="AD16" s="155"/>
      <c r="AE16" s="155"/>
      <c r="AF16" s="155"/>
      <c r="AG16" s="120"/>
      <c r="AH16" s="120"/>
      <c r="AI16" s="120"/>
      <c r="AJ16" s="120"/>
      <c r="AN16" s="120"/>
      <c r="AO16" s="120"/>
      <c r="AP16" s="120"/>
      <c r="AQ16" s="120"/>
      <c r="AR16" s="120"/>
      <c r="AS16" s="120"/>
      <c r="AT16" s="156"/>
      <c r="AU16" s="120"/>
      <c r="AV16" s="120"/>
      <c r="AW16" s="120"/>
    </row>
    <row r="17" spans="1:49" s="24" customFormat="1" ht="8.25" customHeight="1">
      <c r="A17" s="32"/>
      <c r="B17" s="38">
        <v>1998</v>
      </c>
      <c r="C17" s="120">
        <f t="shared" si="0"/>
        <v>95153.100165829994</v>
      </c>
      <c r="D17" s="120"/>
      <c r="E17" s="120">
        <v>156.30531134</v>
      </c>
      <c r="F17" s="120">
        <v>751.52059078000002</v>
      </c>
      <c r="G17" s="120">
        <v>373.08768170999997</v>
      </c>
      <c r="H17" s="120">
        <v>592.75735378999991</v>
      </c>
      <c r="I17" s="103">
        <v>379.28517796</v>
      </c>
      <c r="J17" s="120"/>
      <c r="K17" s="120">
        <v>7615.3296755800002</v>
      </c>
      <c r="L17" s="120"/>
      <c r="M17" s="120">
        <v>26688.74870213</v>
      </c>
      <c r="N17" s="120">
        <v>6593.4680926199999</v>
      </c>
      <c r="O17" s="119"/>
      <c r="P17" s="120"/>
      <c r="Q17" s="87"/>
      <c r="R17" s="155"/>
      <c r="S17" s="103"/>
      <c r="T17" s="103"/>
      <c r="U17" s="103"/>
      <c r="V17" s="103"/>
      <c r="W17" s="103"/>
      <c r="X17" s="103"/>
      <c r="Y17" s="155"/>
      <c r="Z17" s="155"/>
      <c r="AA17" s="155"/>
      <c r="AB17" s="155"/>
      <c r="AC17" s="155"/>
      <c r="AD17" s="155"/>
      <c r="AE17" s="155"/>
      <c r="AF17" s="155"/>
      <c r="AG17" s="120"/>
      <c r="AH17" s="120"/>
      <c r="AI17" s="120"/>
      <c r="AJ17" s="120"/>
      <c r="AN17" s="120"/>
      <c r="AO17" s="120"/>
      <c r="AP17" s="120"/>
      <c r="AQ17" s="120"/>
      <c r="AR17" s="120"/>
      <c r="AS17" s="120"/>
      <c r="AT17" s="156"/>
      <c r="AU17" s="120"/>
      <c r="AV17" s="120"/>
      <c r="AW17" s="120"/>
    </row>
    <row r="18" spans="1:49" s="24" customFormat="1" ht="8.25" customHeight="1">
      <c r="A18" s="32"/>
      <c r="B18" s="38">
        <v>1999</v>
      </c>
      <c r="C18" s="120">
        <f t="shared" si="0"/>
        <v>90747.985669619986</v>
      </c>
      <c r="D18" s="120"/>
      <c r="E18" s="120">
        <v>180.13126063999999</v>
      </c>
      <c r="F18" s="120">
        <v>579.79313862000004</v>
      </c>
      <c r="G18" s="120">
        <v>513.29559921999999</v>
      </c>
      <c r="H18" s="120">
        <v>653.92067351000003</v>
      </c>
      <c r="I18" s="103">
        <v>506.92238288999999</v>
      </c>
      <c r="J18" s="120"/>
      <c r="K18" s="120">
        <v>5565.1012822600005</v>
      </c>
      <c r="L18" s="120"/>
      <c r="M18" s="120">
        <v>25753.49055327</v>
      </c>
      <c r="N18" s="120">
        <v>5600.6489138999996</v>
      </c>
      <c r="O18" s="119"/>
      <c r="P18" s="120"/>
      <c r="Q18" s="87"/>
      <c r="R18" s="155"/>
      <c r="S18" s="103"/>
      <c r="T18" s="103"/>
      <c r="U18" s="103"/>
      <c r="V18" s="103"/>
      <c r="W18" s="103"/>
      <c r="X18" s="103"/>
      <c r="Y18" s="155"/>
      <c r="Z18" s="155"/>
      <c r="AA18" s="155"/>
      <c r="AB18" s="155"/>
      <c r="AC18" s="155"/>
      <c r="AD18" s="155"/>
      <c r="AE18" s="155"/>
      <c r="AF18" s="155"/>
      <c r="AG18" s="120"/>
      <c r="AH18" s="120"/>
      <c r="AI18" s="120"/>
      <c r="AJ18" s="120"/>
      <c r="AN18" s="120"/>
      <c r="AO18" s="120"/>
      <c r="AP18" s="120"/>
      <c r="AQ18" s="120"/>
      <c r="AR18" s="120"/>
      <c r="AS18" s="126"/>
      <c r="AT18" s="156"/>
      <c r="AU18" s="120"/>
      <c r="AV18" s="120"/>
      <c r="AW18" s="120"/>
    </row>
    <row r="19" spans="1:49" s="24" customFormat="1" ht="8.25" customHeight="1">
      <c r="A19" s="32"/>
      <c r="B19" s="38"/>
      <c r="C19" s="120">
        <f t="shared" si="0"/>
        <v>0</v>
      </c>
      <c r="D19" s="120"/>
      <c r="E19" s="120"/>
      <c r="F19" s="120"/>
      <c r="G19" s="120"/>
      <c r="H19" s="120"/>
      <c r="I19" s="87"/>
      <c r="J19" s="120"/>
      <c r="K19" s="120"/>
      <c r="L19" s="120"/>
      <c r="M19" s="120"/>
      <c r="N19" s="120"/>
      <c r="O19" s="119"/>
      <c r="P19" s="120"/>
      <c r="Q19" s="103"/>
      <c r="R19" s="155"/>
      <c r="S19" s="103"/>
      <c r="T19" s="103"/>
      <c r="U19" s="103"/>
      <c r="V19" s="103"/>
      <c r="W19" s="44"/>
      <c r="X19" s="87"/>
      <c r="Y19" s="155"/>
      <c r="Z19" s="155"/>
      <c r="AA19" s="155"/>
      <c r="AB19" s="155"/>
      <c r="AC19" s="155"/>
      <c r="AD19" s="155"/>
      <c r="AE19" s="155"/>
      <c r="AF19" s="155"/>
      <c r="AG19" s="126"/>
      <c r="AI19" s="120"/>
      <c r="AJ19" s="120"/>
      <c r="AN19" s="120"/>
      <c r="AO19" s="120"/>
      <c r="AP19" s="120"/>
      <c r="AQ19" s="120"/>
      <c r="AR19" s="120"/>
      <c r="AS19" s="120"/>
      <c r="AT19" s="156"/>
      <c r="AU19" s="120"/>
      <c r="AV19" s="120"/>
      <c r="AW19" s="120"/>
    </row>
    <row r="20" spans="1:49" s="24" customFormat="1" ht="8.25" customHeight="1">
      <c r="A20" s="32"/>
      <c r="B20" s="38">
        <v>2000</v>
      </c>
      <c r="C20" s="120">
        <f t="shared" si="0"/>
        <v>89840.736952619991</v>
      </c>
      <c r="D20" s="120"/>
      <c r="E20" s="120">
        <v>230.99474537</v>
      </c>
      <c r="F20" s="120">
        <v>515.70095666999998</v>
      </c>
      <c r="G20" s="120">
        <v>155.29615819</v>
      </c>
      <c r="H20" s="120">
        <v>1057.3042411199999</v>
      </c>
      <c r="I20" s="103">
        <v>625.15602787</v>
      </c>
      <c r="J20" s="120"/>
      <c r="K20" s="120">
        <v>4637.7992576300003</v>
      </c>
      <c r="L20" s="120"/>
      <c r="M20" s="120">
        <v>26471.879651430001</v>
      </c>
      <c r="N20" s="120">
        <v>6143.3634799700003</v>
      </c>
      <c r="O20" s="119"/>
      <c r="P20" s="120"/>
      <c r="Q20" s="87"/>
      <c r="R20" s="155"/>
      <c r="S20" s="103"/>
      <c r="T20" s="103"/>
      <c r="U20" s="103"/>
      <c r="V20" s="103"/>
      <c r="W20" s="103"/>
      <c r="X20" s="103"/>
      <c r="Y20" s="155"/>
      <c r="Z20" s="155"/>
      <c r="AA20" s="155"/>
      <c r="AB20" s="155"/>
      <c r="AC20" s="155"/>
      <c r="AD20" s="155"/>
      <c r="AE20" s="155"/>
      <c r="AF20" s="155"/>
      <c r="AG20" s="120"/>
      <c r="AH20" s="120"/>
      <c r="AI20" s="120"/>
      <c r="AJ20" s="120"/>
      <c r="AN20" s="157"/>
      <c r="AO20" s="120"/>
      <c r="AP20" s="120"/>
      <c r="AQ20" s="120"/>
      <c r="AR20" s="120"/>
      <c r="AS20" s="126"/>
      <c r="AT20" s="156"/>
      <c r="AU20" s="120"/>
      <c r="AV20" s="120"/>
      <c r="AW20" s="120"/>
    </row>
    <row r="21" spans="1:49" s="24" customFormat="1" ht="8.25" customHeight="1">
      <c r="A21" s="32"/>
      <c r="B21" s="38">
        <v>2001</v>
      </c>
      <c r="C21" s="120">
        <f t="shared" si="0"/>
        <v>96775.563441539998</v>
      </c>
      <c r="D21" s="154"/>
      <c r="E21" s="120">
        <v>212.55502365999999</v>
      </c>
      <c r="F21" s="120">
        <v>335.65764106</v>
      </c>
      <c r="G21" s="120">
        <v>146.50468629</v>
      </c>
      <c r="H21" s="120">
        <v>1238.9468791300001</v>
      </c>
      <c r="I21" s="103">
        <v>641.95863749</v>
      </c>
      <c r="J21" s="120"/>
      <c r="K21" s="120">
        <v>6638.8363031000008</v>
      </c>
      <c r="L21" s="120"/>
      <c r="M21" s="120">
        <v>29216.396465379999</v>
      </c>
      <c r="N21" s="120">
        <v>6507.3460520299996</v>
      </c>
      <c r="O21" s="119"/>
      <c r="P21" s="120"/>
      <c r="Q21" s="87"/>
      <c r="R21" s="155"/>
      <c r="S21" s="103"/>
      <c r="T21" s="103"/>
      <c r="U21" s="103"/>
      <c r="V21" s="103"/>
      <c r="W21" s="103"/>
      <c r="X21" s="103"/>
      <c r="Y21" s="155"/>
      <c r="Z21" s="155"/>
      <c r="AA21" s="155"/>
      <c r="AB21" s="155"/>
      <c r="AC21" s="155"/>
      <c r="AD21" s="155"/>
      <c r="AE21" s="155"/>
      <c r="AF21" s="155"/>
      <c r="AG21" s="120"/>
      <c r="AH21" s="120"/>
      <c r="AI21" s="120"/>
      <c r="AJ21" s="120"/>
      <c r="AN21" s="157"/>
      <c r="AO21" s="120"/>
      <c r="AP21" s="120"/>
      <c r="AQ21" s="120"/>
      <c r="AR21" s="120"/>
      <c r="AS21" s="126"/>
      <c r="AT21" s="156"/>
      <c r="AU21" s="120"/>
      <c r="AV21" s="120"/>
      <c r="AW21" s="120"/>
    </row>
    <row r="22" spans="1:49" s="24" customFormat="1" ht="8.25" customHeight="1">
      <c r="A22" s="32"/>
      <c r="B22" s="38">
        <v>2002</v>
      </c>
      <c r="C22" s="120">
        <f t="shared" si="0"/>
        <v>95762.983308280003</v>
      </c>
      <c r="D22" s="154"/>
      <c r="E22" s="120">
        <v>104.42792546</v>
      </c>
      <c r="F22" s="120">
        <v>372.41739560000002</v>
      </c>
      <c r="G22" s="120">
        <v>94.162869400000005</v>
      </c>
      <c r="H22" s="120">
        <v>1157.1986692</v>
      </c>
      <c r="I22" s="103">
        <v>738.63388062000001</v>
      </c>
      <c r="J22" s="120"/>
      <c r="K22" s="120">
        <v>8875.2208728700007</v>
      </c>
      <c r="L22" s="120"/>
      <c r="M22" s="120">
        <v>28957.497531009998</v>
      </c>
      <c r="N22" s="120">
        <v>6219.1169221400005</v>
      </c>
      <c r="O22" s="119"/>
      <c r="P22" s="120"/>
      <c r="Q22" s="87"/>
      <c r="R22" s="155"/>
      <c r="S22" s="103"/>
      <c r="T22" s="103"/>
      <c r="U22" s="103"/>
      <c r="V22" s="103"/>
      <c r="W22" s="103"/>
      <c r="X22" s="103"/>
      <c r="Y22" s="155"/>
      <c r="Z22" s="155"/>
      <c r="AA22" s="155"/>
      <c r="AB22" s="155"/>
      <c r="AC22" s="155"/>
      <c r="AD22" s="155"/>
      <c r="AE22" s="155"/>
      <c r="AF22" s="155"/>
      <c r="AG22" s="120"/>
      <c r="AH22" s="120"/>
      <c r="AI22" s="120"/>
      <c r="AJ22" s="120"/>
      <c r="AN22" s="157"/>
      <c r="AO22" s="120"/>
      <c r="AP22" s="120"/>
      <c r="AQ22" s="120"/>
      <c r="AR22" s="120"/>
      <c r="AS22" s="126"/>
      <c r="AT22" s="156"/>
      <c r="AU22" s="120"/>
      <c r="AV22" s="120"/>
      <c r="AW22" s="120"/>
    </row>
    <row r="23" spans="1:49" s="24" customFormat="1" ht="8.25" customHeight="1">
      <c r="A23" s="32"/>
      <c r="B23" s="38">
        <v>2003</v>
      </c>
      <c r="C23" s="120">
        <f t="shared" si="0"/>
        <v>111566.41160837001</v>
      </c>
      <c r="D23" s="154"/>
      <c r="E23" s="120">
        <v>193.90420484000001</v>
      </c>
      <c r="F23" s="120">
        <v>454.08710724999997</v>
      </c>
      <c r="G23" s="120">
        <v>455.703802</v>
      </c>
      <c r="H23" s="120">
        <v>1786.5529544999999</v>
      </c>
      <c r="I23" s="103">
        <v>879.47872762999998</v>
      </c>
      <c r="J23" s="120"/>
      <c r="K23" s="120">
        <v>7183.8761180399997</v>
      </c>
      <c r="L23" s="120"/>
      <c r="M23" s="120">
        <v>33495.11409589</v>
      </c>
      <c r="N23" s="120">
        <v>8765.9254702800008</v>
      </c>
      <c r="O23" s="119"/>
      <c r="P23" s="120"/>
      <c r="Q23" s="87"/>
      <c r="R23" s="155"/>
      <c r="S23" s="103"/>
      <c r="T23" s="103"/>
      <c r="U23" s="103"/>
      <c r="V23" s="103"/>
      <c r="W23" s="103"/>
      <c r="X23" s="103"/>
      <c r="Y23" s="155"/>
      <c r="Z23" s="155"/>
      <c r="AA23" s="155"/>
      <c r="AB23" s="155"/>
      <c r="AC23" s="155"/>
      <c r="AD23" s="155"/>
      <c r="AE23" s="155"/>
      <c r="AF23" s="155"/>
      <c r="AG23" s="120"/>
      <c r="AH23" s="120"/>
      <c r="AI23" s="120"/>
      <c r="AJ23" s="120"/>
      <c r="AN23" s="157"/>
      <c r="AO23" s="120"/>
      <c r="AP23" s="120"/>
      <c r="AQ23" s="120"/>
      <c r="AR23" s="120"/>
      <c r="AS23" s="126"/>
      <c r="AT23" s="156"/>
      <c r="AU23" s="120"/>
      <c r="AV23" s="120"/>
      <c r="AW23" s="120"/>
    </row>
    <row r="24" spans="1:49" s="24" customFormat="1" ht="8.25" customHeight="1">
      <c r="A24" s="32"/>
      <c r="B24" s="38">
        <v>2004</v>
      </c>
      <c r="C24" s="120">
        <f t="shared" si="0"/>
        <v>125120.02497771001</v>
      </c>
      <c r="D24" s="154"/>
      <c r="E24" s="120">
        <v>254.00391999999999</v>
      </c>
      <c r="F24" s="120">
        <v>505.99998199999999</v>
      </c>
      <c r="G24" s="120">
        <v>543.61522149999996</v>
      </c>
      <c r="H24" s="120">
        <v>1667.7201434999999</v>
      </c>
      <c r="I24" s="103">
        <v>969.36690012999998</v>
      </c>
      <c r="J24" s="120"/>
      <c r="K24" s="120">
        <v>6663.3309211699998</v>
      </c>
      <c r="L24" s="120"/>
      <c r="M24" s="120">
        <v>36401.628234050004</v>
      </c>
      <c r="N24" s="120">
        <v>9308.1323102299993</v>
      </c>
      <c r="O24" s="119"/>
      <c r="P24" s="120"/>
      <c r="Q24" s="87"/>
      <c r="R24" s="155"/>
      <c r="S24" s="103"/>
      <c r="T24" s="103"/>
      <c r="U24" s="103"/>
      <c r="V24" s="103"/>
      <c r="W24" s="103"/>
      <c r="X24" s="103"/>
      <c r="Y24" s="155"/>
      <c r="Z24" s="155"/>
      <c r="AA24" s="155"/>
      <c r="AB24" s="155"/>
      <c r="AC24" s="155"/>
      <c r="AD24" s="155"/>
      <c r="AE24" s="155"/>
      <c r="AF24" s="155"/>
      <c r="AG24" s="120"/>
      <c r="AH24" s="120"/>
      <c r="AI24" s="120"/>
      <c r="AJ24" s="120"/>
      <c r="AN24" s="157"/>
      <c r="AO24" s="120"/>
      <c r="AP24" s="120"/>
      <c r="AQ24" s="120"/>
      <c r="AR24" s="120"/>
      <c r="AS24" s="126"/>
      <c r="AT24" s="156"/>
      <c r="AU24" s="120"/>
      <c r="AV24" s="120"/>
      <c r="AW24" s="120"/>
    </row>
    <row r="25" spans="1:49" s="24" customFormat="1" ht="8.25" customHeight="1">
      <c r="A25" s="32"/>
      <c r="B25" s="38"/>
      <c r="C25" s="120"/>
      <c r="D25" s="120"/>
      <c r="E25" s="120"/>
      <c r="F25" s="120"/>
      <c r="G25" s="120"/>
      <c r="H25" s="120"/>
      <c r="I25" s="87"/>
      <c r="J25" s="120"/>
      <c r="K25" s="120"/>
      <c r="L25" s="120"/>
      <c r="M25" s="120"/>
      <c r="N25" s="120"/>
      <c r="O25" s="119"/>
      <c r="P25" s="120"/>
      <c r="Q25" s="103"/>
      <c r="R25" s="155"/>
      <c r="S25" s="103"/>
      <c r="T25" s="103"/>
      <c r="U25" s="103"/>
      <c r="V25" s="103"/>
      <c r="W25" s="44"/>
      <c r="X25" s="87"/>
      <c r="Y25" s="155"/>
      <c r="Z25" s="155"/>
      <c r="AA25" s="155"/>
      <c r="AB25" s="155"/>
      <c r="AC25" s="155"/>
      <c r="AD25" s="155"/>
      <c r="AE25" s="155"/>
      <c r="AF25" s="155"/>
      <c r="AG25" s="126"/>
      <c r="AI25" s="120"/>
      <c r="AJ25" s="120"/>
      <c r="AN25" s="120"/>
      <c r="AO25" s="120"/>
      <c r="AP25" s="120"/>
      <c r="AQ25" s="120"/>
      <c r="AR25" s="120"/>
      <c r="AS25" s="120"/>
      <c r="AT25" s="156"/>
      <c r="AU25" s="120"/>
      <c r="AV25" s="120"/>
      <c r="AW25" s="120"/>
    </row>
    <row r="26" spans="1:49" s="24" customFormat="1" ht="8.25" customHeight="1">
      <c r="A26" s="32"/>
      <c r="B26" s="38">
        <v>2005</v>
      </c>
      <c r="C26" s="120">
        <f>SUM(E26:N26,C62:I62)</f>
        <v>111489.82522652997</v>
      </c>
      <c r="D26" s="120"/>
      <c r="E26" s="120">
        <v>159.29557</v>
      </c>
      <c r="F26" s="120">
        <v>554.24669400000005</v>
      </c>
      <c r="G26" s="120">
        <v>212.965857</v>
      </c>
      <c r="H26" s="120">
        <v>1356.430533</v>
      </c>
      <c r="I26" s="103">
        <v>1220.305764</v>
      </c>
      <c r="J26" s="120"/>
      <c r="K26" s="120">
        <v>5707.6788690000003</v>
      </c>
      <c r="L26" s="120"/>
      <c r="M26" s="120">
        <v>30515.115367999999</v>
      </c>
      <c r="N26" s="120">
        <v>6607.1332460000003</v>
      </c>
      <c r="O26" s="119"/>
      <c r="P26" s="120"/>
      <c r="Q26" s="87"/>
      <c r="R26" s="87"/>
      <c r="S26" s="87"/>
      <c r="T26" s="87"/>
      <c r="U26" s="87"/>
      <c r="V26" s="87"/>
      <c r="W26" s="87"/>
      <c r="X26" s="87"/>
      <c r="Y26" s="155"/>
      <c r="Z26" s="155"/>
      <c r="AA26" s="155"/>
      <c r="AB26" s="155"/>
      <c r="AC26" s="155"/>
      <c r="AD26" s="155"/>
      <c r="AE26" s="155"/>
      <c r="AF26" s="155"/>
      <c r="AG26" s="120"/>
      <c r="AH26" s="120"/>
      <c r="AI26" s="120"/>
      <c r="AJ26" s="120"/>
      <c r="AN26" s="157"/>
      <c r="AO26" s="120"/>
      <c r="AP26" s="120"/>
      <c r="AQ26" s="120"/>
      <c r="AR26" s="120"/>
      <c r="AS26" s="126"/>
      <c r="AT26" s="156"/>
      <c r="AU26" s="120"/>
      <c r="AV26" s="120"/>
      <c r="AW26" s="120"/>
    </row>
    <row r="27" spans="1:49" s="24" customFormat="1" ht="8.25" customHeight="1">
      <c r="A27" s="32"/>
      <c r="B27" s="38">
        <v>2006</v>
      </c>
      <c r="C27" s="120">
        <f>SUM(E27:N27,C63:I63)</f>
        <v>135574.19211120001</v>
      </c>
      <c r="D27" s="120"/>
      <c r="E27" s="120">
        <v>148.69640100000001</v>
      </c>
      <c r="F27" s="120">
        <v>642.87599876000002</v>
      </c>
      <c r="G27" s="120">
        <v>171.904248</v>
      </c>
      <c r="H27" s="120">
        <v>1662.1623822399999</v>
      </c>
      <c r="I27" s="103">
        <v>1387.4538897</v>
      </c>
      <c r="J27" s="120"/>
      <c r="K27" s="120">
        <v>8732.5001393600014</v>
      </c>
      <c r="L27" s="120"/>
      <c r="M27" s="120">
        <v>44017.36212654</v>
      </c>
      <c r="N27" s="120">
        <v>8637.350752209999</v>
      </c>
      <c r="O27" s="119"/>
      <c r="P27" s="120"/>
      <c r="Q27" s="87"/>
      <c r="R27" s="87"/>
      <c r="S27" s="87"/>
      <c r="T27" s="87"/>
      <c r="U27" s="87"/>
      <c r="V27" s="87"/>
      <c r="W27" s="87"/>
      <c r="X27" s="87"/>
      <c r="Y27" s="155"/>
      <c r="Z27" s="155"/>
      <c r="AA27" s="155"/>
      <c r="AB27" s="155"/>
      <c r="AC27" s="155"/>
      <c r="AD27" s="155"/>
      <c r="AE27" s="155"/>
      <c r="AF27" s="155"/>
      <c r="AG27" s="120"/>
      <c r="AH27" s="120"/>
      <c r="AI27" s="120"/>
      <c r="AJ27" s="120"/>
      <c r="AN27" s="157"/>
      <c r="AO27" s="120"/>
      <c r="AP27" s="120"/>
      <c r="AQ27" s="120"/>
      <c r="AR27" s="120"/>
      <c r="AS27" s="126"/>
      <c r="AT27" s="156"/>
      <c r="AU27" s="120"/>
      <c r="AV27" s="120"/>
      <c r="AW27" s="120"/>
    </row>
    <row r="28" spans="1:49" s="24" customFormat="1" ht="8.25" customHeight="1">
      <c r="A28" s="32"/>
      <c r="B28" s="38">
        <v>2007</v>
      </c>
      <c r="C28" s="120">
        <f>SUM(E28:N28,C64:I64)</f>
        <v>157472.06696505001</v>
      </c>
      <c r="D28" s="120"/>
      <c r="E28" s="120">
        <v>232.39775599999999</v>
      </c>
      <c r="F28" s="120">
        <v>611.84903699999995</v>
      </c>
      <c r="G28" s="120">
        <v>267.63436100000001</v>
      </c>
      <c r="H28" s="120">
        <v>1415.8165919999999</v>
      </c>
      <c r="I28" s="103">
        <v>1087.484154</v>
      </c>
      <c r="J28" s="120"/>
      <c r="K28" s="120">
        <v>6942.1436640000002</v>
      </c>
      <c r="L28" s="120"/>
      <c r="M28" s="120">
        <v>57417.90249</v>
      </c>
      <c r="N28" s="120">
        <v>11935.457736</v>
      </c>
      <c r="O28" s="119"/>
      <c r="P28" s="120"/>
      <c r="Q28" s="103"/>
      <c r="R28" s="87"/>
      <c r="S28" s="87"/>
      <c r="T28" s="87"/>
      <c r="U28" s="87"/>
      <c r="V28" s="87"/>
      <c r="W28" s="87"/>
      <c r="X28" s="87"/>
      <c r="Y28" s="155"/>
      <c r="Z28" s="155"/>
      <c r="AA28" s="155"/>
      <c r="AB28" s="155"/>
      <c r="AC28" s="155"/>
      <c r="AD28" s="155"/>
      <c r="AE28" s="155"/>
      <c r="AF28" s="155"/>
      <c r="AG28" s="120"/>
      <c r="AH28" s="120"/>
      <c r="AI28" s="120"/>
      <c r="AJ28" s="120"/>
      <c r="AN28" s="120"/>
      <c r="AO28" s="120"/>
      <c r="AP28" s="120"/>
      <c r="AQ28" s="120"/>
      <c r="AR28" s="120"/>
      <c r="AS28" s="126"/>
      <c r="AT28" s="156"/>
      <c r="AU28" s="120"/>
      <c r="AV28" s="120"/>
      <c r="AW28" s="120"/>
    </row>
    <row r="29" spans="1:49" s="24" customFormat="1" ht="8.25" customHeight="1">
      <c r="A29" s="32"/>
      <c r="B29" s="38">
        <v>2008</v>
      </c>
      <c r="C29" s="120">
        <f>SUM(E29:N29,C65:I65)</f>
        <v>189854.91825764999</v>
      </c>
      <c r="D29" s="120"/>
      <c r="E29" s="120">
        <v>332.28280127999994</v>
      </c>
      <c r="F29" s="120">
        <v>813.71214999999995</v>
      </c>
      <c r="G29" s="120">
        <v>355.15927386000004</v>
      </c>
      <c r="H29" s="120">
        <v>2547.2124269599999</v>
      </c>
      <c r="I29" s="103">
        <v>1228.6642234999999</v>
      </c>
      <c r="J29" s="120"/>
      <c r="K29" s="120">
        <v>10179.36977266</v>
      </c>
      <c r="L29" s="120"/>
      <c r="M29" s="120">
        <v>68764.850606660009</v>
      </c>
      <c r="N29" s="120">
        <v>15235.310260479999</v>
      </c>
      <c r="O29" s="119"/>
      <c r="P29" s="120"/>
      <c r="Q29" s="103"/>
      <c r="R29" s="87"/>
      <c r="S29" s="87"/>
      <c r="T29" s="87"/>
      <c r="U29" s="87"/>
      <c r="V29" s="87"/>
      <c r="W29" s="87"/>
      <c r="X29" s="87"/>
      <c r="AE29" s="155"/>
      <c r="AF29" s="155"/>
      <c r="AG29" s="120"/>
      <c r="AH29" s="120"/>
      <c r="AI29" s="120"/>
      <c r="AJ29" s="120"/>
      <c r="AN29" s="120"/>
      <c r="AO29" s="120"/>
      <c r="AP29" s="120"/>
      <c r="AQ29" s="120"/>
      <c r="AR29" s="120"/>
      <c r="AS29" s="126"/>
      <c r="AT29" s="156"/>
      <c r="AU29" s="120"/>
      <c r="AV29" s="120"/>
      <c r="AW29" s="120"/>
    </row>
    <row r="30" spans="1:49" s="24" customFormat="1" ht="8.25" customHeight="1">
      <c r="A30" s="32"/>
      <c r="B30" s="38">
        <v>2009</v>
      </c>
      <c r="C30" s="120">
        <f>SUM(E30:N30,C66:I66)</f>
        <v>174677.07091658999</v>
      </c>
      <c r="D30" s="120"/>
      <c r="E30" s="120">
        <v>343.53122439999999</v>
      </c>
      <c r="F30" s="120">
        <v>905.42548583999996</v>
      </c>
      <c r="G30" s="120">
        <v>322.09895770000003</v>
      </c>
      <c r="H30" s="120">
        <v>1658.91250876</v>
      </c>
      <c r="I30" s="103">
        <v>1688.85274</v>
      </c>
      <c r="J30" s="120"/>
      <c r="K30" s="120">
        <v>12536.98589288</v>
      </c>
      <c r="L30" s="120"/>
      <c r="M30" s="120">
        <v>56441.235190250001</v>
      </c>
      <c r="N30" s="120">
        <v>13188.388766370001</v>
      </c>
      <c r="O30" s="119"/>
      <c r="P30" s="120"/>
      <c r="Q30" s="103"/>
      <c r="R30" s="87"/>
      <c r="S30" s="87"/>
      <c r="T30" s="87"/>
      <c r="U30" s="87"/>
      <c r="V30" s="87"/>
      <c r="W30" s="87"/>
      <c r="X30" s="87"/>
      <c r="Y30" s="155"/>
      <c r="Z30" s="155"/>
      <c r="AA30" s="155"/>
      <c r="AB30" s="155"/>
      <c r="AC30" s="155"/>
      <c r="AD30" s="155"/>
      <c r="AE30" s="155"/>
      <c r="AF30" s="155"/>
      <c r="AG30" s="120"/>
      <c r="AH30" s="120"/>
      <c r="AI30" s="120"/>
      <c r="AJ30" s="120"/>
      <c r="AN30" s="120"/>
      <c r="AO30" s="120"/>
      <c r="AP30" s="120"/>
      <c r="AQ30" s="120"/>
      <c r="AR30" s="120"/>
      <c r="AS30" s="126"/>
      <c r="AT30" s="156"/>
      <c r="AU30" s="120"/>
      <c r="AV30" s="120"/>
      <c r="AW30" s="120"/>
    </row>
    <row r="31" spans="1:49" s="24" customFormat="1" ht="8.25" customHeight="1">
      <c r="A31" s="32"/>
      <c r="C31" s="120"/>
      <c r="D31" s="120"/>
      <c r="E31" s="120"/>
      <c r="F31" s="120"/>
      <c r="G31" s="120"/>
      <c r="H31" s="120"/>
      <c r="I31" s="103"/>
      <c r="J31" s="120"/>
      <c r="K31" s="120"/>
      <c r="L31" s="120"/>
      <c r="M31" s="120"/>
      <c r="N31" s="120"/>
      <c r="O31" s="119"/>
      <c r="P31" s="120"/>
      <c r="Q31" s="103"/>
      <c r="R31" s="87"/>
      <c r="S31" s="87"/>
      <c r="T31" s="87"/>
      <c r="U31" s="87"/>
      <c r="V31" s="87"/>
      <c r="W31" s="87"/>
      <c r="X31" s="87"/>
      <c r="Y31" s="155"/>
      <c r="Z31" s="155"/>
      <c r="AA31" s="155"/>
      <c r="AB31" s="155"/>
      <c r="AC31" s="155"/>
      <c r="AD31" s="155"/>
      <c r="AE31" s="155"/>
      <c r="AF31" s="155"/>
      <c r="AG31" s="120"/>
      <c r="AH31" s="120"/>
      <c r="AI31" s="120"/>
      <c r="AJ31" s="120"/>
      <c r="AN31" s="120"/>
      <c r="AO31" s="120"/>
      <c r="AP31" s="120"/>
      <c r="AQ31" s="120"/>
      <c r="AR31" s="120"/>
      <c r="AS31" s="126"/>
      <c r="AT31" s="156"/>
      <c r="AU31" s="120"/>
      <c r="AV31" s="120"/>
      <c r="AW31" s="120"/>
    </row>
    <row r="32" spans="1:49" s="24" customFormat="1" ht="8.25" customHeight="1">
      <c r="A32" s="32"/>
      <c r="B32" s="38">
        <v>2010</v>
      </c>
      <c r="C32" s="103">
        <f>SUM(E32:N32,C68:I68)</f>
        <v>195910.40097120003</v>
      </c>
      <c r="D32" s="120"/>
      <c r="E32" s="120">
        <v>444.10576623000003</v>
      </c>
      <c r="F32" s="120">
        <v>688.20698021999999</v>
      </c>
      <c r="G32" s="120">
        <v>421.70164563999998</v>
      </c>
      <c r="H32" s="120">
        <v>2094.8849207799999</v>
      </c>
      <c r="I32" s="103">
        <v>1842.0481916800002</v>
      </c>
      <c r="K32" s="120">
        <v>10160.359161889999</v>
      </c>
      <c r="L32" s="120"/>
      <c r="M32" s="120">
        <v>65629.387626480006</v>
      </c>
      <c r="N32" s="120">
        <v>15752.80359091</v>
      </c>
      <c r="O32" s="119"/>
      <c r="P32" s="120"/>
      <c r="Q32" s="103"/>
      <c r="R32" s="87"/>
      <c r="S32" s="87"/>
      <c r="T32" s="87"/>
      <c r="U32" s="87"/>
      <c r="V32" s="87"/>
      <c r="W32" s="87"/>
      <c r="X32" s="87"/>
      <c r="Y32" s="155"/>
      <c r="Z32" s="155"/>
      <c r="AA32" s="155"/>
      <c r="AB32" s="155"/>
      <c r="AC32" s="155"/>
      <c r="AD32" s="155"/>
      <c r="AE32" s="155"/>
      <c r="AF32" s="155"/>
      <c r="AG32" s="120"/>
      <c r="AH32" s="120"/>
      <c r="AI32" s="120"/>
      <c r="AJ32" s="120"/>
      <c r="AN32" s="120"/>
      <c r="AO32" s="120"/>
      <c r="AP32" s="120"/>
      <c r="AQ32" s="120"/>
      <c r="AR32" s="120"/>
      <c r="AS32" s="126"/>
      <c r="AT32" s="156"/>
      <c r="AU32" s="120"/>
      <c r="AV32" s="120"/>
      <c r="AW32" s="120"/>
    </row>
    <row r="33" spans="1:49" s="24" customFormat="1" ht="8.25" customHeight="1">
      <c r="A33" s="32"/>
      <c r="B33" s="38">
        <v>2011</v>
      </c>
      <c r="C33" s="103">
        <f>SUM(E33:N33,C69:I69)</f>
        <v>202472.20911599998</v>
      </c>
      <c r="D33" s="120"/>
      <c r="E33" s="120">
        <v>536.12280199999998</v>
      </c>
      <c r="F33" s="120">
        <v>653.49344599999995</v>
      </c>
      <c r="G33" s="120">
        <v>732.17959099999996</v>
      </c>
      <c r="H33" s="120">
        <v>1750.884746</v>
      </c>
      <c r="I33" s="103">
        <v>2173.6537069999999</v>
      </c>
      <c r="K33" s="120">
        <v>6889.7658359999996</v>
      </c>
      <c r="L33" s="120"/>
      <c r="M33" s="120">
        <v>71913.855240000004</v>
      </c>
      <c r="N33" s="120">
        <v>22185.072123000002</v>
      </c>
      <c r="O33" s="119"/>
      <c r="P33" s="120"/>
      <c r="Q33" s="103"/>
      <c r="R33" s="87"/>
      <c r="S33" s="87"/>
      <c r="T33" s="87"/>
      <c r="U33" s="87"/>
      <c r="V33" s="87"/>
      <c r="W33" s="87"/>
      <c r="X33" s="87"/>
      <c r="Y33" s="155"/>
      <c r="Z33" s="155"/>
      <c r="AA33" s="155"/>
      <c r="AB33" s="155"/>
      <c r="AC33" s="155"/>
      <c r="AD33" s="155"/>
      <c r="AE33" s="155"/>
      <c r="AF33" s="155"/>
      <c r="AG33" s="120"/>
      <c r="AH33" s="120"/>
      <c r="AI33" s="120"/>
      <c r="AJ33" s="120"/>
      <c r="AN33" s="120"/>
      <c r="AO33" s="120"/>
      <c r="AP33" s="120"/>
      <c r="AQ33" s="120"/>
      <c r="AR33" s="120"/>
      <c r="AS33" s="126"/>
      <c r="AT33" s="156"/>
      <c r="AU33" s="120"/>
      <c r="AV33" s="120"/>
      <c r="AW33" s="120"/>
    </row>
    <row r="34" spans="1:49" s="24" customFormat="1" ht="8.25" customHeight="1">
      <c r="A34" s="32"/>
      <c r="B34" s="38">
        <v>2012</v>
      </c>
      <c r="C34" s="103">
        <f>SUM(E34:N34,C70:I70)</f>
        <v>247578.45326145002</v>
      </c>
      <c r="D34" s="120"/>
      <c r="E34" s="120">
        <v>580.49085594000007</v>
      </c>
      <c r="F34" s="120">
        <v>674.91348772000003</v>
      </c>
      <c r="G34" s="120">
        <v>1558.1637172200001</v>
      </c>
      <c r="H34" s="120">
        <v>3944.7697284999999</v>
      </c>
      <c r="I34" s="103">
        <v>3888.3760379099999</v>
      </c>
      <c r="K34" s="120">
        <v>13784.247262229999</v>
      </c>
      <c r="M34" s="120">
        <v>88489.574633710014</v>
      </c>
      <c r="N34" s="120">
        <v>23782.114514560002</v>
      </c>
      <c r="O34" s="119"/>
      <c r="P34" s="120"/>
      <c r="Q34" s="103"/>
      <c r="R34" s="87"/>
      <c r="S34" s="87"/>
      <c r="T34" s="87"/>
      <c r="U34" s="87"/>
      <c r="V34" s="87"/>
      <c r="W34" s="87"/>
      <c r="X34" s="87"/>
      <c r="Y34" s="155"/>
      <c r="Z34" s="155"/>
      <c r="AA34" s="155"/>
      <c r="AB34" s="155"/>
      <c r="AC34" s="155"/>
      <c r="AD34" s="155"/>
      <c r="AE34" s="155"/>
      <c r="AF34" s="155"/>
      <c r="AG34" s="120"/>
      <c r="AH34" s="120"/>
      <c r="AI34" s="120"/>
      <c r="AJ34" s="120"/>
      <c r="AN34" s="120"/>
      <c r="AO34" s="120"/>
      <c r="AP34" s="120"/>
      <c r="AQ34" s="120"/>
      <c r="AR34" s="120"/>
      <c r="AS34" s="126"/>
      <c r="AT34" s="156"/>
      <c r="AU34" s="120"/>
      <c r="AV34" s="120"/>
      <c r="AW34" s="120"/>
    </row>
    <row r="35" spans="1:49" s="24" customFormat="1" ht="4.6500000000000004" customHeight="1">
      <c r="A35" s="45"/>
      <c r="B35" s="42"/>
      <c r="C35" s="118"/>
      <c r="D35" s="118"/>
      <c r="E35" s="118"/>
      <c r="F35" s="118"/>
      <c r="G35" s="118"/>
      <c r="H35" s="118"/>
      <c r="I35" s="118"/>
      <c r="J35" s="129"/>
      <c r="K35" s="129"/>
      <c r="L35" s="129"/>
      <c r="M35" s="118"/>
      <c r="N35" s="118"/>
      <c r="O35" s="137"/>
      <c r="P35" s="120"/>
      <c r="AN35" s="120"/>
      <c r="AO35" s="120"/>
      <c r="AP35" s="120"/>
      <c r="AQ35" s="120"/>
      <c r="AR35" s="120"/>
      <c r="AS35" s="120"/>
      <c r="AT35" s="126"/>
    </row>
    <row r="36" spans="1:49" s="24" customFormat="1" ht="4.6500000000000004" customHeight="1">
      <c r="A36" s="21"/>
      <c r="B36" s="158"/>
      <c r="C36" s="138"/>
      <c r="D36" s="138"/>
      <c r="E36" s="139"/>
      <c r="F36" s="139"/>
      <c r="G36" s="139"/>
      <c r="H36" s="139"/>
      <c r="I36" s="139"/>
      <c r="J36" s="139"/>
      <c r="K36" s="138"/>
      <c r="L36" s="138"/>
      <c r="M36" s="138"/>
      <c r="N36" s="37"/>
      <c r="O36" s="140"/>
      <c r="P36" s="87"/>
      <c r="Q36" s="87"/>
      <c r="AA36" s="87"/>
      <c r="AN36" s="87"/>
    </row>
    <row r="37" spans="1:49" s="24" customFormat="1" ht="11.1" customHeight="1">
      <c r="A37" s="32"/>
      <c r="B37" s="141" t="s">
        <v>124</v>
      </c>
      <c r="C37" s="126"/>
      <c r="D37" s="126"/>
      <c r="E37" s="120"/>
      <c r="F37" s="120"/>
      <c r="G37" s="120"/>
      <c r="H37" s="120"/>
      <c r="I37" s="120"/>
      <c r="J37" s="120"/>
      <c r="K37" s="126"/>
      <c r="L37" s="126"/>
      <c r="M37" s="126"/>
      <c r="N37" s="35" t="s">
        <v>125</v>
      </c>
      <c r="O37" s="119"/>
      <c r="P37" s="87"/>
      <c r="Q37" s="87"/>
      <c r="AA37" s="87"/>
      <c r="AN37" s="87"/>
    </row>
    <row r="38" spans="1:49" s="24" customFormat="1" ht="11.1" customHeight="1">
      <c r="A38" s="32"/>
      <c r="B38" s="89" t="s">
        <v>88</v>
      </c>
      <c r="C38" s="126"/>
      <c r="D38" s="126"/>
      <c r="E38" s="120"/>
      <c r="F38" s="120"/>
      <c r="G38" s="120"/>
      <c r="H38" s="120"/>
      <c r="I38" s="120"/>
      <c r="J38" s="120"/>
      <c r="K38" s="126"/>
      <c r="L38" s="126"/>
      <c r="M38" s="126"/>
      <c r="N38" s="35" t="s">
        <v>99</v>
      </c>
      <c r="O38" s="119"/>
      <c r="P38" s="87"/>
      <c r="Q38" s="87"/>
      <c r="AA38" s="87"/>
      <c r="AN38" s="87"/>
    </row>
    <row r="39" spans="1:49" s="24" customFormat="1" ht="11.1" customHeight="1">
      <c r="A39" s="32"/>
      <c r="B39" s="89" t="s">
        <v>74</v>
      </c>
      <c r="C39" s="126"/>
      <c r="D39" s="126"/>
      <c r="E39" s="120"/>
      <c r="F39" s="120"/>
      <c r="G39" s="120"/>
      <c r="H39" s="120"/>
      <c r="I39" s="120"/>
      <c r="J39" s="120"/>
      <c r="K39" s="126"/>
      <c r="L39" s="126"/>
      <c r="M39" s="126"/>
      <c r="N39" s="35"/>
      <c r="O39" s="119"/>
      <c r="P39" s="87"/>
      <c r="Q39" s="87"/>
      <c r="AA39" s="87"/>
      <c r="AN39" s="87"/>
    </row>
    <row r="40" spans="1:49" s="24" customFormat="1" ht="11.1" customHeight="1">
      <c r="A40" s="32"/>
      <c r="B40" s="51" t="s">
        <v>126</v>
      </c>
      <c r="C40" s="126"/>
      <c r="D40" s="126"/>
      <c r="E40" s="120"/>
      <c r="F40" s="120"/>
      <c r="G40" s="120"/>
      <c r="H40" s="120"/>
      <c r="I40" s="120"/>
      <c r="J40" s="120"/>
      <c r="K40" s="126"/>
      <c r="L40" s="126"/>
      <c r="M40" s="126"/>
      <c r="N40" s="47"/>
      <c r="O40" s="119"/>
      <c r="P40" s="87"/>
      <c r="Q40" s="87"/>
      <c r="AA40" s="87"/>
      <c r="AN40" s="87"/>
    </row>
    <row r="41" spans="1:49" s="24" customFormat="1" ht="3" customHeight="1">
      <c r="A41" s="32"/>
      <c r="B41" s="42"/>
      <c r="C41" s="129"/>
      <c r="D41" s="129"/>
      <c r="E41" s="118"/>
      <c r="F41" s="118"/>
      <c r="G41" s="118"/>
      <c r="H41" s="118"/>
      <c r="I41" s="118"/>
      <c r="J41" s="118"/>
      <c r="K41" s="118"/>
      <c r="L41" s="118"/>
      <c r="M41" s="118"/>
      <c r="N41" s="118"/>
      <c r="O41" s="119"/>
      <c r="P41" s="87"/>
      <c r="Q41" s="87"/>
      <c r="AA41" s="87"/>
      <c r="AN41" s="87"/>
    </row>
    <row r="42" spans="1:49" s="24" customFormat="1" ht="3" customHeight="1">
      <c r="A42" s="32"/>
      <c r="B42" s="38"/>
      <c r="C42" s="120"/>
      <c r="D42" s="120"/>
      <c r="E42" s="120"/>
      <c r="F42" s="120"/>
      <c r="G42" s="120"/>
      <c r="H42" s="98"/>
      <c r="I42" s="120"/>
      <c r="J42" s="120"/>
      <c r="K42" s="120"/>
      <c r="L42" s="120"/>
      <c r="M42" s="120"/>
      <c r="N42" s="120"/>
      <c r="O42" s="119"/>
      <c r="P42" s="87"/>
      <c r="Q42" s="87"/>
      <c r="AA42" s="87"/>
      <c r="AN42" s="87"/>
    </row>
    <row r="43" spans="1:49" s="24" customFormat="1" ht="8.25" customHeight="1">
      <c r="A43" s="32"/>
      <c r="B43" s="354" t="s">
        <v>6</v>
      </c>
      <c r="C43" s="114" t="s">
        <v>81</v>
      </c>
      <c r="D43" s="114"/>
      <c r="E43" s="114"/>
      <c r="F43" s="114"/>
      <c r="G43" s="114"/>
      <c r="H43" s="114"/>
      <c r="I43" s="114"/>
      <c r="J43" s="130"/>
      <c r="K43" s="360" t="s">
        <v>82</v>
      </c>
      <c r="L43" s="360"/>
      <c r="M43" s="360"/>
      <c r="N43" s="360"/>
      <c r="O43" s="119"/>
      <c r="P43" s="87"/>
      <c r="Q43" s="87"/>
      <c r="AA43" s="87"/>
      <c r="AN43" s="87"/>
    </row>
    <row r="44" spans="1:49" s="24" customFormat="1" ht="2.1" customHeight="1">
      <c r="A44" s="32"/>
      <c r="B44" s="359"/>
      <c r="C44" s="131"/>
      <c r="D44" s="131"/>
      <c r="E44" s="131"/>
      <c r="F44" s="131"/>
      <c r="G44" s="131"/>
      <c r="H44" s="131"/>
      <c r="I44" s="131"/>
      <c r="J44" s="130"/>
      <c r="K44" s="130"/>
      <c r="L44" s="130"/>
      <c r="M44" s="130"/>
      <c r="N44" s="130"/>
      <c r="O44" s="119"/>
      <c r="P44" s="87"/>
      <c r="Q44" s="87"/>
      <c r="AA44" s="87"/>
      <c r="AN44" s="87"/>
    </row>
    <row r="45" spans="1:49" s="24" customFormat="1" ht="8.6999999999999993" customHeight="1">
      <c r="A45" s="32"/>
      <c r="B45" s="359"/>
      <c r="C45" s="358" t="s">
        <v>100</v>
      </c>
      <c r="D45" s="343"/>
      <c r="E45" s="358" t="s">
        <v>101</v>
      </c>
      <c r="F45" s="358" t="s">
        <v>102</v>
      </c>
      <c r="G45" s="358" t="s">
        <v>103</v>
      </c>
      <c r="H45" s="358" t="s">
        <v>104</v>
      </c>
      <c r="I45" s="358" t="s">
        <v>105</v>
      </c>
      <c r="J45" s="343"/>
      <c r="K45" s="358" t="s">
        <v>3</v>
      </c>
      <c r="L45" s="343"/>
      <c r="M45" s="361" t="s">
        <v>106</v>
      </c>
      <c r="N45" s="362" t="s">
        <v>107</v>
      </c>
      <c r="O45" s="119"/>
      <c r="P45" s="87"/>
      <c r="Q45" s="87"/>
      <c r="R45" s="159"/>
      <c r="S45" s="159"/>
      <c r="AA45" s="87"/>
      <c r="AB45" s="159"/>
      <c r="AC45" s="159"/>
      <c r="AN45" s="87"/>
      <c r="AO45" s="159"/>
      <c r="AP45" s="159"/>
    </row>
    <row r="46" spans="1:49" s="24" customFormat="1" ht="8.6999999999999993" customHeight="1">
      <c r="A46" s="32"/>
      <c r="B46" s="359"/>
      <c r="C46" s="358"/>
      <c r="D46" s="343"/>
      <c r="E46" s="358"/>
      <c r="F46" s="358"/>
      <c r="G46" s="358"/>
      <c r="H46" s="358"/>
      <c r="I46" s="358"/>
      <c r="J46" s="343"/>
      <c r="K46" s="358"/>
      <c r="L46" s="343"/>
      <c r="M46" s="358"/>
      <c r="N46" s="362"/>
      <c r="O46" s="119"/>
      <c r="P46" s="87"/>
      <c r="Q46" s="87"/>
      <c r="AA46" s="87"/>
      <c r="AN46" s="87"/>
    </row>
    <row r="47" spans="1:49" s="24" customFormat="1" ht="8.6999999999999993" customHeight="1">
      <c r="A47" s="32"/>
      <c r="B47" s="359"/>
      <c r="C47" s="343"/>
      <c r="D47" s="343"/>
      <c r="E47" s="343"/>
      <c r="F47" s="343"/>
      <c r="G47" s="358"/>
      <c r="H47" s="343"/>
      <c r="I47" s="343"/>
      <c r="J47" s="343"/>
      <c r="K47" s="343"/>
      <c r="L47" s="343"/>
      <c r="M47" s="343"/>
      <c r="N47" s="343"/>
      <c r="O47" s="119"/>
      <c r="P47" s="87"/>
      <c r="Q47" s="87"/>
      <c r="AA47" s="87"/>
      <c r="AN47" s="87"/>
    </row>
    <row r="48" spans="1:49" s="24" customFormat="1" ht="3" customHeight="1">
      <c r="A48" s="32"/>
      <c r="B48" s="132"/>
      <c r="C48" s="133"/>
      <c r="D48" s="133"/>
      <c r="E48" s="133"/>
      <c r="F48" s="133"/>
      <c r="G48" s="133"/>
      <c r="H48" s="133"/>
      <c r="I48" s="133"/>
      <c r="J48" s="133"/>
      <c r="K48" s="133"/>
      <c r="L48" s="133"/>
      <c r="M48" s="133"/>
      <c r="N48" s="133"/>
      <c r="O48" s="119"/>
      <c r="P48" s="87"/>
      <c r="Q48" s="87"/>
      <c r="AA48" s="87"/>
      <c r="AN48" s="87"/>
    </row>
    <row r="49" spans="1:52" s="24" customFormat="1" ht="3" customHeight="1">
      <c r="A49" s="32"/>
      <c r="B49" s="134"/>
      <c r="C49" s="135"/>
      <c r="D49" s="135"/>
      <c r="E49" s="135"/>
      <c r="F49" s="135"/>
      <c r="G49" s="135"/>
      <c r="H49" s="135"/>
      <c r="I49" s="135"/>
      <c r="J49" s="135"/>
      <c r="K49" s="135"/>
      <c r="L49" s="135"/>
      <c r="M49" s="135"/>
      <c r="N49" s="135"/>
      <c r="O49" s="119"/>
      <c r="P49" s="87"/>
      <c r="Q49" s="87"/>
      <c r="AA49" s="87"/>
      <c r="AN49" s="87"/>
    </row>
    <row r="50" spans="1:52" s="24" customFormat="1" ht="9" customHeight="1">
      <c r="A50" s="32"/>
      <c r="B50" s="38">
        <v>1995</v>
      </c>
      <c r="C50" s="120">
        <v>279.65273500000001</v>
      </c>
      <c r="D50" s="120"/>
      <c r="E50" s="120">
        <v>3130.28188</v>
      </c>
      <c r="F50" s="120">
        <v>2514.328231</v>
      </c>
      <c r="G50" s="120">
        <v>2564.225038</v>
      </c>
      <c r="H50" s="120">
        <v>2248.4827580000001</v>
      </c>
      <c r="I50" s="120">
        <v>12084.929772</v>
      </c>
      <c r="J50" s="120"/>
      <c r="K50" s="126">
        <f t="shared" ref="K50:K60" si="1">SUM(M50:N50,C81:N81)</f>
        <v>31963.684096999998</v>
      </c>
      <c r="L50" s="126"/>
      <c r="M50" s="120">
        <v>1101.2561490000001</v>
      </c>
      <c r="N50" s="120">
        <v>3842.8906590000001</v>
      </c>
      <c r="O50" s="119"/>
      <c r="P50" s="120"/>
      <c r="Q50" s="87"/>
      <c r="R50" s="160"/>
      <c r="S50" s="146"/>
      <c r="T50" s="146"/>
      <c r="U50" s="120"/>
      <c r="X50" s="136"/>
      <c r="Y50" s="136"/>
      <c r="Z50" s="136"/>
      <c r="AA50" s="136"/>
      <c r="AB50" s="136"/>
      <c r="AC50" s="136"/>
      <c r="AD50" s="120"/>
      <c r="AE50" s="120"/>
      <c r="AN50" s="120"/>
      <c r="AO50" s="120"/>
      <c r="AP50" s="120"/>
      <c r="AQ50" s="120"/>
      <c r="AR50" s="120">
        <v>193614713</v>
      </c>
      <c r="AS50" s="120">
        <v>2778572717</v>
      </c>
      <c r="AT50" s="120">
        <v>20033390740</v>
      </c>
      <c r="AU50" s="24">
        <v>3926121893</v>
      </c>
      <c r="AV50" s="24">
        <v>279652735</v>
      </c>
      <c r="AW50" s="24">
        <v>3130281880</v>
      </c>
      <c r="AX50" s="24">
        <v>2514328231</v>
      </c>
      <c r="AY50" s="24">
        <v>2564225038</v>
      </c>
      <c r="AZ50" s="24">
        <v>2248482758</v>
      </c>
    </row>
    <row r="51" spans="1:52" s="24" customFormat="1" ht="9" customHeight="1">
      <c r="A51" s="32"/>
      <c r="B51" s="38">
        <v>1996</v>
      </c>
      <c r="C51" s="120">
        <v>119.263139</v>
      </c>
      <c r="D51" s="120"/>
      <c r="E51" s="120">
        <v>5990.4753370500002</v>
      </c>
      <c r="F51" s="120">
        <v>2945.39012938</v>
      </c>
      <c r="G51" s="120">
        <v>4549.3027748500008</v>
      </c>
      <c r="H51" s="120">
        <v>3111.5590083800003</v>
      </c>
      <c r="I51" s="120">
        <v>18680.50515858001</v>
      </c>
      <c r="J51" s="120"/>
      <c r="K51" s="126">
        <f t="shared" si="1"/>
        <v>43157.308727910007</v>
      </c>
      <c r="L51" s="126"/>
      <c r="M51" s="120">
        <v>1765.2151123199999</v>
      </c>
      <c r="N51" s="120">
        <v>6079.6373129200001</v>
      </c>
      <c r="O51" s="119"/>
      <c r="P51" s="120"/>
      <c r="Q51" s="87"/>
      <c r="R51" s="160"/>
      <c r="S51" s="146"/>
      <c r="T51" s="146"/>
      <c r="U51" s="120"/>
      <c r="X51" s="136"/>
      <c r="Y51" s="136"/>
      <c r="Z51" s="136"/>
      <c r="AA51" s="136"/>
      <c r="AB51" s="136"/>
      <c r="AC51" s="136"/>
      <c r="AD51" s="120"/>
      <c r="AE51" s="120"/>
      <c r="AN51" s="120"/>
      <c r="AO51" s="120"/>
      <c r="AP51" s="120"/>
      <c r="AQ51" s="120"/>
      <c r="AR51" s="120">
        <v>224625769.5</v>
      </c>
      <c r="AS51" s="120">
        <v>5753899480.04</v>
      </c>
      <c r="AT51" s="120">
        <v>25860287746.099998</v>
      </c>
      <c r="AU51" s="24">
        <v>7770121698.46</v>
      </c>
      <c r="AV51" s="24">
        <v>119263139</v>
      </c>
      <c r="AW51" s="24">
        <v>5990475337.0500002</v>
      </c>
      <c r="AX51" s="24">
        <v>2945390129.3800001</v>
      </c>
      <c r="AY51" s="24">
        <v>4549302774.8500004</v>
      </c>
      <c r="AZ51" s="24">
        <v>3111559008.3800001</v>
      </c>
    </row>
    <row r="52" spans="1:52" s="24" customFormat="1" ht="9" customHeight="1">
      <c r="A52" s="32"/>
      <c r="B52" s="38">
        <v>1997</v>
      </c>
      <c r="C52" s="120">
        <v>411.24781524999997</v>
      </c>
      <c r="D52" s="120"/>
      <c r="E52" s="120">
        <v>4824.9184630399996</v>
      </c>
      <c r="F52" s="120">
        <v>6343.8763914799993</v>
      </c>
      <c r="G52" s="120">
        <v>6624.1622996899996</v>
      </c>
      <c r="H52" s="120">
        <v>2846.8039711000001</v>
      </c>
      <c r="I52" s="120">
        <v>19841.063673099998</v>
      </c>
      <c r="J52" s="120"/>
      <c r="K52" s="126">
        <f t="shared" si="1"/>
        <v>49510.308538080004</v>
      </c>
      <c r="L52" s="126"/>
      <c r="M52" s="120">
        <v>3255.30910752</v>
      </c>
      <c r="N52" s="120">
        <v>7104.8501223599997</v>
      </c>
      <c r="O52" s="119"/>
      <c r="P52" s="120"/>
      <c r="Q52" s="87"/>
      <c r="R52" s="160"/>
      <c r="S52" s="146"/>
      <c r="T52" s="146"/>
      <c r="U52" s="120"/>
      <c r="X52" s="136"/>
      <c r="Y52" s="136"/>
      <c r="Z52" s="136"/>
      <c r="AA52" s="136"/>
      <c r="AB52" s="136"/>
      <c r="AC52" s="136"/>
      <c r="AD52" s="120"/>
      <c r="AE52" s="120"/>
      <c r="AN52" s="120"/>
      <c r="AO52" s="120"/>
      <c r="AP52" s="120"/>
      <c r="AQ52" s="120"/>
      <c r="AR52" s="120">
        <v>204538794.38</v>
      </c>
      <c r="AS52" s="120">
        <v>5279438919.8800001</v>
      </c>
      <c r="AT52" s="120">
        <v>23902205596.029999</v>
      </c>
      <c r="AU52" s="24">
        <v>5607659734.5900002</v>
      </c>
      <c r="AV52" s="24">
        <v>411247815.25</v>
      </c>
      <c r="AW52" s="24">
        <v>4824918463.04</v>
      </c>
      <c r="AX52" s="24">
        <v>6343876391.4799995</v>
      </c>
      <c r="AY52" s="24">
        <v>6624162299.6899996</v>
      </c>
      <c r="AZ52" s="24">
        <v>2846803971.0999999</v>
      </c>
    </row>
    <row r="53" spans="1:52" s="24" customFormat="1" ht="9" customHeight="1">
      <c r="A53" s="32"/>
      <c r="B53" s="38">
        <v>1998</v>
      </c>
      <c r="C53" s="120">
        <v>343.60238485000002</v>
      </c>
      <c r="D53" s="120"/>
      <c r="E53" s="120">
        <v>4447.1207203200001</v>
      </c>
      <c r="F53" s="120">
        <v>7166.1111461</v>
      </c>
      <c r="G53" s="120">
        <v>9295.8739669400002</v>
      </c>
      <c r="H53" s="120">
        <v>4068.48827626</v>
      </c>
      <c r="I53" s="120">
        <v>26681.401085449997</v>
      </c>
      <c r="J53" s="120"/>
      <c r="K53" s="126">
        <f t="shared" si="1"/>
        <v>57816.963908589998</v>
      </c>
      <c r="L53" s="126"/>
      <c r="M53" s="120">
        <v>3422.2954816900001</v>
      </c>
      <c r="N53" s="120">
        <v>6330.4785213499999</v>
      </c>
      <c r="O53" s="119"/>
      <c r="P53" s="120"/>
      <c r="Q53" s="87"/>
      <c r="R53" s="160"/>
      <c r="S53" s="146"/>
      <c r="T53" s="146"/>
      <c r="U53" s="120"/>
      <c r="X53" s="136"/>
      <c r="Y53" s="136"/>
      <c r="Z53" s="136"/>
      <c r="AA53" s="136"/>
      <c r="AB53" s="136"/>
      <c r="AC53" s="136"/>
      <c r="AD53" s="120"/>
      <c r="AE53" s="120"/>
      <c r="AN53" s="120"/>
      <c r="AO53" s="120"/>
      <c r="AP53" s="120"/>
      <c r="AQ53" s="120"/>
      <c r="AR53" s="120">
        <v>379285177.95999998</v>
      </c>
      <c r="AS53" s="120">
        <v>7615329675.5799999</v>
      </c>
      <c r="AT53" s="120">
        <v>26688748702.130001</v>
      </c>
      <c r="AU53" s="24">
        <v>6593468092.6199999</v>
      </c>
      <c r="AV53" s="24">
        <v>343602384.85000002</v>
      </c>
      <c r="AW53" s="24">
        <v>4447120720.3199997</v>
      </c>
      <c r="AX53" s="24">
        <v>7166111146.1000004</v>
      </c>
      <c r="AY53" s="24">
        <v>9295873966.9400005</v>
      </c>
      <c r="AZ53" s="24">
        <v>4068488276.2600002</v>
      </c>
    </row>
    <row r="54" spans="1:52" s="24" customFormat="1" ht="9" customHeight="1">
      <c r="A54" s="32"/>
      <c r="B54" s="38">
        <v>1999</v>
      </c>
      <c r="C54" s="120">
        <v>327.33384561999998</v>
      </c>
      <c r="D54" s="120"/>
      <c r="E54" s="120">
        <v>4134.3370150999999</v>
      </c>
      <c r="F54" s="120">
        <v>6512.4080927100003</v>
      </c>
      <c r="G54" s="120">
        <v>9009.3389274599995</v>
      </c>
      <c r="H54" s="120">
        <v>5383.58990455</v>
      </c>
      <c r="I54" s="120">
        <v>26027.674079869994</v>
      </c>
      <c r="J54" s="126"/>
      <c r="K54" s="126">
        <f t="shared" si="1"/>
        <v>73158.207966329996</v>
      </c>
      <c r="L54" s="126"/>
      <c r="M54" s="120">
        <v>7364.8375497700008</v>
      </c>
      <c r="N54" s="120">
        <v>6882.8429467299993</v>
      </c>
      <c r="O54" s="119"/>
      <c r="P54" s="120"/>
      <c r="Q54" s="87"/>
      <c r="R54" s="160"/>
      <c r="S54" s="146"/>
      <c r="T54" s="146"/>
      <c r="U54" s="120"/>
      <c r="X54" s="136"/>
      <c r="Y54" s="136"/>
      <c r="Z54" s="136"/>
      <c r="AA54" s="136"/>
      <c r="AB54" s="136"/>
      <c r="AC54" s="136"/>
      <c r="AD54" s="120"/>
      <c r="AE54" s="120"/>
      <c r="AN54" s="120"/>
      <c r="AO54" s="120"/>
      <c r="AP54" s="120"/>
      <c r="AQ54" s="120"/>
      <c r="AR54" s="120">
        <v>506922382.88999999</v>
      </c>
      <c r="AS54" s="120">
        <v>5565101282.2600002</v>
      </c>
      <c r="AT54" s="126">
        <v>25753490553.27</v>
      </c>
      <c r="AU54" s="24">
        <v>5600648913.8999996</v>
      </c>
      <c r="AV54" s="24">
        <v>327333845.62</v>
      </c>
      <c r="AW54" s="24">
        <v>4134337015.0999999</v>
      </c>
      <c r="AX54" s="24">
        <v>6512408092.71</v>
      </c>
      <c r="AY54" s="24">
        <v>9009338927.4599991</v>
      </c>
      <c r="AZ54" s="24">
        <v>5383589904.5500002</v>
      </c>
    </row>
    <row r="55" spans="1:52" s="24" customFormat="1" ht="5.0999999999999996" customHeight="1">
      <c r="A55" s="32"/>
      <c r="B55" s="38"/>
      <c r="C55" s="120"/>
      <c r="D55" s="120"/>
      <c r="E55" s="120"/>
      <c r="F55" s="120"/>
      <c r="G55" s="120"/>
      <c r="H55" s="120"/>
      <c r="I55" s="120"/>
      <c r="J55" s="126"/>
      <c r="K55" s="126">
        <f t="shared" si="1"/>
        <v>0</v>
      </c>
      <c r="L55" s="126"/>
      <c r="M55" s="120"/>
      <c r="N55" s="120"/>
      <c r="O55" s="119"/>
      <c r="P55" s="120"/>
      <c r="R55" s="160"/>
      <c r="S55" s="146"/>
      <c r="T55" s="146"/>
      <c r="X55" s="136"/>
      <c r="Y55" s="136"/>
      <c r="Z55" s="136"/>
      <c r="AA55" s="136"/>
      <c r="AB55" s="136"/>
      <c r="AC55" s="136"/>
      <c r="AN55" s="120"/>
      <c r="AO55" s="120"/>
      <c r="AP55" s="120"/>
      <c r="AQ55" s="120"/>
      <c r="AR55" s="120">
        <v>625156027.87</v>
      </c>
      <c r="AS55" s="120">
        <v>4637799257.6300001</v>
      </c>
      <c r="AT55" s="126">
        <v>26471879651.43</v>
      </c>
      <c r="AU55" s="24">
        <v>6143363479.9700003</v>
      </c>
      <c r="AV55" s="24">
        <v>184503666.46000001</v>
      </c>
      <c r="AW55" s="24">
        <v>5126151477.54</v>
      </c>
      <c r="AX55" s="24">
        <v>7337795227.4200001</v>
      </c>
      <c r="AY55" s="24">
        <v>8002226338.46</v>
      </c>
      <c r="AZ55" s="24">
        <v>5401838567.46</v>
      </c>
    </row>
    <row r="56" spans="1:52" s="24" customFormat="1" ht="9" customHeight="1">
      <c r="A56" s="32"/>
      <c r="B56" s="38">
        <v>2000</v>
      </c>
      <c r="C56" s="120">
        <v>184.50366646000001</v>
      </c>
      <c r="D56" s="120"/>
      <c r="E56" s="120">
        <v>5126.1514775400001</v>
      </c>
      <c r="F56" s="120">
        <v>7337.7952274199997</v>
      </c>
      <c r="G56" s="120">
        <v>8002.2263384600001</v>
      </c>
      <c r="H56" s="120">
        <v>5401.8385674600004</v>
      </c>
      <c r="I56" s="120">
        <v>23950.727157029993</v>
      </c>
      <c r="J56" s="126"/>
      <c r="K56" s="126">
        <f t="shared" si="1"/>
        <v>70133.99371278999</v>
      </c>
      <c r="L56" s="126"/>
      <c r="M56" s="120">
        <v>4215.7832146800001</v>
      </c>
      <c r="N56" s="120">
        <v>5297.2340265299999</v>
      </c>
      <c r="O56" s="119"/>
      <c r="P56" s="120"/>
      <c r="Q56" s="87"/>
      <c r="R56" s="160"/>
      <c r="S56" s="146"/>
      <c r="T56" s="146"/>
      <c r="U56" s="120"/>
      <c r="X56" s="136"/>
      <c r="Y56" s="136"/>
      <c r="Z56" s="136"/>
      <c r="AA56" s="136"/>
      <c r="AB56" s="136"/>
      <c r="AC56" s="136"/>
      <c r="AD56" s="120"/>
      <c r="AE56" s="120"/>
      <c r="AN56" s="120"/>
      <c r="AO56" s="120"/>
      <c r="AP56" s="120"/>
      <c r="AQ56" s="120"/>
      <c r="AR56" s="120">
        <v>641958637.49000001</v>
      </c>
      <c r="AS56" s="120">
        <v>6638836303.1000004</v>
      </c>
      <c r="AT56" s="126">
        <v>29216396465.380001</v>
      </c>
      <c r="AU56" s="24">
        <v>6507346052.0299997</v>
      </c>
      <c r="AV56" s="24">
        <v>224754540.50999999</v>
      </c>
      <c r="AW56" s="24">
        <v>4012166331.96</v>
      </c>
      <c r="AX56" s="24">
        <v>6901497251.8400002</v>
      </c>
      <c r="AY56" s="24">
        <v>6552432449.9099998</v>
      </c>
      <c r="AZ56" s="24">
        <v>5354930273.0799999</v>
      </c>
    </row>
    <row r="57" spans="1:52" s="24" customFormat="1" ht="9" customHeight="1">
      <c r="A57" s="32"/>
      <c r="B57" s="38">
        <v>2001</v>
      </c>
      <c r="C57" s="120">
        <v>224.75454051</v>
      </c>
      <c r="D57" s="120"/>
      <c r="E57" s="120">
        <v>4012.1663319600002</v>
      </c>
      <c r="F57" s="120">
        <v>6901.4972519399998</v>
      </c>
      <c r="G57" s="120">
        <v>6552.4324499100003</v>
      </c>
      <c r="H57" s="120">
        <v>5354.93027308</v>
      </c>
      <c r="I57" s="120">
        <v>28791.580905999999</v>
      </c>
      <c r="J57" s="126"/>
      <c r="K57" s="126">
        <f t="shared" si="1"/>
        <v>74074.635612359983</v>
      </c>
      <c r="L57" s="154"/>
      <c r="M57" s="120">
        <v>5030.8640606300005</v>
      </c>
      <c r="N57" s="120">
        <v>3053.1696853400003</v>
      </c>
      <c r="O57" s="119"/>
      <c r="P57" s="120"/>
      <c r="Q57" s="120"/>
      <c r="R57" s="160"/>
      <c r="S57" s="146"/>
      <c r="T57" s="146"/>
      <c r="U57" s="120"/>
      <c r="X57" s="136"/>
      <c r="Y57" s="136"/>
      <c r="Z57" s="136"/>
      <c r="AA57" s="136"/>
      <c r="AB57" s="136"/>
      <c r="AC57" s="136"/>
      <c r="AD57" s="120"/>
      <c r="AE57" s="120"/>
      <c r="AN57" s="120"/>
      <c r="AO57" s="120"/>
      <c r="AP57" s="120"/>
      <c r="AQ57" s="120"/>
      <c r="AR57" s="120">
        <v>738633880.62</v>
      </c>
      <c r="AS57" s="120">
        <v>8875220872.8700008</v>
      </c>
      <c r="AT57" s="126">
        <v>28957497531.009998</v>
      </c>
      <c r="AU57" s="24">
        <v>6219116922.1400003</v>
      </c>
      <c r="AV57" s="24">
        <v>175764710.78999999</v>
      </c>
      <c r="AW57" s="24">
        <v>3930401659.4099998</v>
      </c>
      <c r="AX57" s="24">
        <v>6111338922.9200001</v>
      </c>
      <c r="AY57" s="24">
        <v>6216529323.0900002</v>
      </c>
      <c r="AZ57" s="24">
        <v>6528753022.7700005</v>
      </c>
    </row>
    <row r="58" spans="1:52" s="24" customFormat="1" ht="9" customHeight="1">
      <c r="A58" s="32"/>
      <c r="B58" s="38">
        <v>2002</v>
      </c>
      <c r="C58" s="120">
        <v>175.76471078999998</v>
      </c>
      <c r="D58" s="120"/>
      <c r="E58" s="120">
        <v>3930.4016594099999</v>
      </c>
      <c r="F58" s="120">
        <v>6111.3389229200002</v>
      </c>
      <c r="G58" s="120">
        <v>6216.5293230899997</v>
      </c>
      <c r="H58" s="120">
        <v>6528.7530227700008</v>
      </c>
      <c r="I58" s="120">
        <v>26281.519603000001</v>
      </c>
      <c r="J58" s="126"/>
      <c r="K58" s="126">
        <f t="shared" si="1"/>
        <v>73821.694112249999</v>
      </c>
      <c r="L58" s="126"/>
      <c r="M58" s="120">
        <v>4039.3050687300001</v>
      </c>
      <c r="N58" s="120">
        <v>2748.3098179099998</v>
      </c>
      <c r="O58" s="119"/>
      <c r="P58" s="120"/>
      <c r="Q58" s="120"/>
      <c r="R58" s="160"/>
      <c r="S58" s="146"/>
      <c r="T58" s="146"/>
      <c r="U58" s="120"/>
      <c r="X58" s="136"/>
      <c r="Y58" s="136"/>
      <c r="Z58" s="136"/>
      <c r="AA58" s="136"/>
      <c r="AB58" s="136"/>
      <c r="AC58" s="136"/>
      <c r="AD58" s="120"/>
      <c r="AE58" s="120"/>
      <c r="AN58" s="120"/>
      <c r="AO58" s="120"/>
      <c r="AP58" s="120"/>
      <c r="AQ58" s="120"/>
      <c r="AR58" s="120">
        <v>879478727.63</v>
      </c>
      <c r="AS58" s="120">
        <v>7183876118.04</v>
      </c>
      <c r="AT58" s="126">
        <v>33495114095.889999</v>
      </c>
      <c r="AU58" s="24">
        <v>8765925470.2800007</v>
      </c>
      <c r="AV58" s="24">
        <v>377779710</v>
      </c>
      <c r="AW58" s="24">
        <v>3850857759</v>
      </c>
      <c r="AX58" s="24">
        <v>7394867684.3100004</v>
      </c>
      <c r="AY58" s="24">
        <v>9175721320.0300007</v>
      </c>
      <c r="AZ58" s="24">
        <v>7273885405.6000004</v>
      </c>
    </row>
    <row r="59" spans="1:52" s="24" customFormat="1" ht="9" customHeight="1">
      <c r="A59" s="32"/>
      <c r="B59" s="38">
        <v>2003</v>
      </c>
      <c r="C59" s="120">
        <v>377.77971000000002</v>
      </c>
      <c r="D59" s="120"/>
      <c r="E59" s="120">
        <v>3850.857759</v>
      </c>
      <c r="F59" s="120">
        <v>7394.8676843100002</v>
      </c>
      <c r="G59" s="120">
        <v>9175.7213200300012</v>
      </c>
      <c r="H59" s="120">
        <v>7273.8854056</v>
      </c>
      <c r="I59" s="120">
        <v>30278.657249</v>
      </c>
      <c r="J59" s="126"/>
      <c r="K59" s="126">
        <f t="shared" si="1"/>
        <v>80854.120335929998</v>
      </c>
      <c r="L59" s="126"/>
      <c r="M59" s="120">
        <v>5373.5816677499997</v>
      </c>
      <c r="N59" s="120">
        <v>2968.7456693499998</v>
      </c>
      <c r="O59" s="119"/>
      <c r="P59" s="120"/>
      <c r="Q59" s="120"/>
      <c r="R59" s="160"/>
      <c r="S59" s="146"/>
      <c r="T59" s="146"/>
      <c r="U59" s="120"/>
      <c r="X59" s="136"/>
      <c r="Y59" s="136"/>
      <c r="Z59" s="136"/>
      <c r="AA59" s="136"/>
      <c r="AB59" s="136"/>
      <c r="AC59" s="136"/>
      <c r="AD59" s="120"/>
      <c r="AE59" s="120"/>
      <c r="AN59" s="120"/>
      <c r="AO59" s="120"/>
      <c r="AP59" s="120"/>
      <c r="AQ59" s="120"/>
      <c r="AR59" s="120">
        <v>969366900.13</v>
      </c>
      <c r="AS59" s="120">
        <v>6663330921.1700001</v>
      </c>
      <c r="AT59" s="126">
        <v>36401628234.050003</v>
      </c>
      <c r="AU59" s="24">
        <v>9308132310.2299995</v>
      </c>
      <c r="AV59" s="24">
        <v>362589604</v>
      </c>
      <c r="AW59" s="24">
        <v>3851672798.7600002</v>
      </c>
      <c r="AX59" s="24">
        <v>11021150531.51</v>
      </c>
      <c r="AY59" s="24">
        <v>14374884132.360001</v>
      </c>
      <c r="AZ59" s="24">
        <v>6533390933.5</v>
      </c>
    </row>
    <row r="60" spans="1:52" s="24" customFormat="1" ht="9" customHeight="1">
      <c r="A60" s="32"/>
      <c r="B60" s="38">
        <v>2004</v>
      </c>
      <c r="C60" s="120">
        <v>362.58960400000001</v>
      </c>
      <c r="D60" s="120"/>
      <c r="E60" s="120">
        <v>3851.6727987600002</v>
      </c>
      <c r="F60" s="120">
        <v>11021.15053151</v>
      </c>
      <c r="G60" s="120">
        <v>14374.884132360001</v>
      </c>
      <c r="H60" s="120">
        <v>6533.3909334999998</v>
      </c>
      <c r="I60" s="120">
        <v>32662.539345000001</v>
      </c>
      <c r="J60" s="120"/>
      <c r="K60" s="126">
        <f t="shared" si="1"/>
        <v>85519.975740350012</v>
      </c>
      <c r="L60" s="126"/>
      <c r="M60" s="120">
        <v>6085.7612668700003</v>
      </c>
      <c r="N60" s="120">
        <v>2866.2927958600003</v>
      </c>
      <c r="O60" s="119"/>
      <c r="P60" s="120"/>
      <c r="Q60" s="120"/>
      <c r="R60" s="160"/>
      <c r="S60" s="146"/>
      <c r="T60" s="146"/>
      <c r="U60" s="120"/>
      <c r="X60" s="136"/>
      <c r="Y60" s="136"/>
      <c r="Z60" s="136"/>
      <c r="AA60" s="136"/>
      <c r="AB60" s="136"/>
      <c r="AC60" s="136"/>
      <c r="AD60" s="120"/>
      <c r="AE60" s="120"/>
      <c r="AN60" s="120"/>
      <c r="AO60" s="120"/>
      <c r="AP60" s="120"/>
      <c r="AQ60" s="120"/>
      <c r="AR60" s="120">
        <v>1220305763.8099999</v>
      </c>
      <c r="AS60" s="120">
        <v>5707678868.5</v>
      </c>
      <c r="AT60" s="120">
        <v>30515115367.540001</v>
      </c>
      <c r="AU60" s="24">
        <v>6607133246.3400002</v>
      </c>
      <c r="AV60" s="24">
        <v>429385390.5</v>
      </c>
      <c r="AW60" s="24">
        <v>4895023289.21</v>
      </c>
      <c r="AX60" s="24">
        <v>9852015680.8700008</v>
      </c>
      <c r="AY60" s="24">
        <v>9914273072.6900005</v>
      </c>
      <c r="AZ60" s="24">
        <v>7551119270.0699997</v>
      </c>
    </row>
    <row r="61" spans="1:52" s="24" customFormat="1" ht="5.0999999999999996" customHeight="1">
      <c r="A61" s="32"/>
      <c r="B61" s="38"/>
      <c r="C61" s="120"/>
      <c r="D61" s="120"/>
      <c r="E61" s="120"/>
      <c r="F61" s="120"/>
      <c r="G61" s="120"/>
      <c r="H61" s="120"/>
      <c r="I61" s="120">
        <v>0</v>
      </c>
      <c r="J61" s="126"/>
      <c r="K61" s="126"/>
      <c r="L61" s="126"/>
      <c r="M61" s="120"/>
      <c r="N61" s="120"/>
      <c r="O61" s="119"/>
      <c r="P61" s="120"/>
      <c r="R61" s="160"/>
      <c r="S61" s="146"/>
      <c r="T61" s="146"/>
      <c r="X61" s="136"/>
      <c r="Y61" s="136"/>
      <c r="Z61" s="136"/>
      <c r="AA61" s="136"/>
      <c r="AB61" s="136"/>
      <c r="AC61" s="136"/>
      <c r="AN61" s="120"/>
      <c r="AO61" s="120"/>
      <c r="AP61" s="120"/>
      <c r="AQ61" s="120"/>
      <c r="AR61" s="120">
        <v>1387453889.7</v>
      </c>
      <c r="AS61" s="120">
        <v>8732500139.3600006</v>
      </c>
      <c r="AT61" s="126">
        <v>44017362126.540001</v>
      </c>
      <c r="AU61" s="24">
        <v>8637350752.2099991</v>
      </c>
      <c r="AV61" s="24">
        <v>211438737.5</v>
      </c>
      <c r="AW61" s="24">
        <v>5663751577.8699999</v>
      </c>
      <c r="AX61" s="24">
        <v>8047076759.3999996</v>
      </c>
      <c r="AY61" s="24">
        <v>12314414213.75</v>
      </c>
      <c r="AZ61" s="24">
        <v>7276045679.8699999</v>
      </c>
    </row>
    <row r="62" spans="1:52" s="24" customFormat="1" ht="9" customHeight="1">
      <c r="A62" s="32"/>
      <c r="B62" s="38">
        <v>2005</v>
      </c>
      <c r="C62" s="120">
        <v>429.38539100000003</v>
      </c>
      <c r="D62" s="120"/>
      <c r="E62" s="120">
        <v>4895.0232889999997</v>
      </c>
      <c r="F62" s="120">
        <v>9852.0156808700012</v>
      </c>
      <c r="G62" s="120">
        <v>9914.2730730000003</v>
      </c>
      <c r="H62" s="120">
        <v>7551.1192700000001</v>
      </c>
      <c r="I62" s="120">
        <v>32514.836621659968</v>
      </c>
      <c r="J62" s="120"/>
      <c r="K62" s="126">
        <f>SUM(M62:N62,C93:N93)</f>
        <v>88760.764535580005</v>
      </c>
      <c r="L62" s="126"/>
      <c r="M62" s="120">
        <v>7617.1504180000002</v>
      </c>
      <c r="N62" s="120">
        <v>3614.474389</v>
      </c>
      <c r="O62" s="119"/>
      <c r="P62" s="87"/>
      <c r="Q62" s="120"/>
      <c r="R62" s="120"/>
      <c r="S62" s="155"/>
      <c r="T62" s="155"/>
      <c r="U62" s="120"/>
      <c r="X62" s="136"/>
      <c r="Y62" s="136"/>
      <c r="Z62" s="136"/>
      <c r="AA62" s="136"/>
      <c r="AB62" s="136"/>
      <c r="AC62" s="136"/>
      <c r="AD62" s="120"/>
      <c r="AE62" s="120"/>
      <c r="AN62" s="87"/>
      <c r="AR62" s="24">
        <v>1087484154</v>
      </c>
      <c r="AS62" s="24">
        <v>6942143664.2299995</v>
      </c>
      <c r="AT62" s="24">
        <v>57417902490.209999</v>
      </c>
      <c r="AU62" s="24">
        <v>11935457736.32</v>
      </c>
      <c r="AV62" s="24">
        <v>321853001.75</v>
      </c>
      <c r="AW62" s="24">
        <v>7288033736.5600004</v>
      </c>
      <c r="AX62" s="24">
        <v>12004045952.049999</v>
      </c>
      <c r="AY62" s="24">
        <v>11527680037.139999</v>
      </c>
      <c r="AZ62" s="24">
        <v>7762137762.8699999</v>
      </c>
    </row>
    <row r="63" spans="1:52" s="24" customFormat="1" ht="9" customHeight="1">
      <c r="A63" s="32"/>
      <c r="B63" s="38">
        <v>2006</v>
      </c>
      <c r="C63" s="120">
        <v>211.4387375</v>
      </c>
      <c r="D63" s="120"/>
      <c r="E63" s="120">
        <v>5663.7515778699999</v>
      </c>
      <c r="F63" s="120">
        <v>8047.0767593999999</v>
      </c>
      <c r="G63" s="120">
        <v>12314.41421375</v>
      </c>
      <c r="H63" s="120">
        <v>7276.0456798699997</v>
      </c>
      <c r="I63" s="120">
        <v>36661.159205000004</v>
      </c>
      <c r="J63" s="120"/>
      <c r="K63" s="126">
        <f>SUM(M63:N63,C94:N94)</f>
        <v>97134.780082990008</v>
      </c>
      <c r="L63" s="126"/>
      <c r="M63" s="120">
        <v>9122.9635972999986</v>
      </c>
      <c r="N63" s="120">
        <v>4053.0158480599998</v>
      </c>
      <c r="O63" s="119"/>
      <c r="P63" s="87"/>
      <c r="Q63" s="120"/>
      <c r="R63" s="120"/>
      <c r="S63" s="155"/>
      <c r="T63" s="155"/>
      <c r="U63" s="120"/>
      <c r="X63" s="136"/>
      <c r="Y63" s="136"/>
      <c r="Z63" s="136"/>
      <c r="AA63" s="136"/>
      <c r="AB63" s="136"/>
      <c r="AC63" s="136"/>
      <c r="AD63" s="120"/>
      <c r="AE63" s="120"/>
      <c r="AN63" s="87"/>
      <c r="AR63" s="24">
        <v>1228664223.5</v>
      </c>
      <c r="AS63" s="24">
        <v>10179369772.66</v>
      </c>
      <c r="AT63" s="24">
        <v>68764850606.660004</v>
      </c>
      <c r="AU63" s="24">
        <v>15235310260.48</v>
      </c>
      <c r="AV63" s="24">
        <v>696763632.5</v>
      </c>
      <c r="AW63" s="24">
        <v>15505441156.040001</v>
      </c>
      <c r="AX63" s="24">
        <v>11277701672.440001</v>
      </c>
      <c r="AY63" s="24">
        <v>12699612987.4</v>
      </c>
      <c r="AZ63" s="24">
        <v>7844706277.8699999</v>
      </c>
    </row>
    <row r="64" spans="1:52" s="24" customFormat="1" ht="9" customHeight="1">
      <c r="A64" s="32"/>
      <c r="B64" s="38">
        <v>2007</v>
      </c>
      <c r="C64" s="120">
        <v>321.853002</v>
      </c>
      <c r="D64" s="120"/>
      <c r="E64" s="120">
        <v>7288.0337369999997</v>
      </c>
      <c r="F64" s="120">
        <v>12004.045952049999</v>
      </c>
      <c r="G64" s="120">
        <v>11527.680037</v>
      </c>
      <c r="H64" s="120">
        <v>7762.1377629999997</v>
      </c>
      <c r="I64" s="120">
        <v>38657.630684000003</v>
      </c>
      <c r="J64" s="120"/>
      <c r="K64" s="126">
        <f>SUM(M64:N64,C95:N95)</f>
        <v>112478.91425549002</v>
      </c>
      <c r="L64" s="126"/>
      <c r="M64" s="120">
        <v>12019.378280999999</v>
      </c>
      <c r="N64" s="120">
        <v>4865.6934659999997</v>
      </c>
      <c r="O64" s="119"/>
      <c r="P64" s="87"/>
      <c r="Q64" s="120"/>
      <c r="R64" s="120"/>
      <c r="S64" s="155"/>
      <c r="T64" s="155"/>
      <c r="U64" s="120"/>
      <c r="X64" s="136"/>
      <c r="Y64" s="136"/>
      <c r="Z64" s="136"/>
      <c r="AA64" s="136"/>
      <c r="AB64" s="136"/>
      <c r="AC64" s="136"/>
      <c r="AD64" s="120"/>
      <c r="AE64" s="120"/>
      <c r="AN64" s="87"/>
    </row>
    <row r="65" spans="1:40" s="24" customFormat="1" ht="9" customHeight="1">
      <c r="A65" s="32"/>
      <c r="B65" s="38">
        <v>2008</v>
      </c>
      <c r="C65" s="120">
        <v>696.76363249999997</v>
      </c>
      <c r="D65" s="120"/>
      <c r="E65" s="120">
        <v>15505.44115604</v>
      </c>
      <c r="F65" s="120">
        <v>11277.70167244</v>
      </c>
      <c r="G65" s="120">
        <v>12699.6129874</v>
      </c>
      <c r="H65" s="120">
        <v>7844.7062778700001</v>
      </c>
      <c r="I65" s="120">
        <v>42374.131015999999</v>
      </c>
      <c r="J65" s="120"/>
      <c r="K65" s="126">
        <f>SUM(M65:N65,C96:N96)</f>
        <v>116095.72764582001</v>
      </c>
      <c r="L65" s="126"/>
      <c r="M65" s="120">
        <v>12459.37062286</v>
      </c>
      <c r="N65" s="120">
        <v>5542.6653243400006</v>
      </c>
      <c r="O65" s="119"/>
      <c r="P65" s="87"/>
      <c r="Q65" s="120"/>
      <c r="R65" s="120"/>
      <c r="S65" s="155"/>
      <c r="T65" s="155"/>
      <c r="U65" s="120"/>
      <c r="V65" s="155"/>
      <c r="W65" s="155"/>
      <c r="X65" s="155"/>
      <c r="Y65" s="155"/>
      <c r="Z65" s="136"/>
      <c r="AA65" s="136"/>
      <c r="AB65" s="136"/>
      <c r="AC65" s="136"/>
      <c r="AD65" s="120"/>
      <c r="AE65" s="120"/>
      <c r="AN65" s="87"/>
    </row>
    <row r="66" spans="1:40" s="24" customFormat="1" ht="9" customHeight="1">
      <c r="A66" s="32"/>
      <c r="B66" s="38">
        <v>2009</v>
      </c>
      <c r="C66" s="120">
        <v>596.0624722</v>
      </c>
      <c r="D66" s="120"/>
      <c r="E66" s="120">
        <v>11905.06208974</v>
      </c>
      <c r="F66" s="120">
        <v>11039.08335644</v>
      </c>
      <c r="G66" s="120">
        <v>12233.405881459999</v>
      </c>
      <c r="H66" s="120">
        <v>11335.553316080001</v>
      </c>
      <c r="I66" s="120">
        <v>40482.473034469993</v>
      </c>
      <c r="J66" s="120"/>
      <c r="K66" s="126">
        <f>SUM(M66:N66,C97:N97)</f>
        <v>119984.85967809</v>
      </c>
      <c r="L66" s="126"/>
      <c r="M66" s="120">
        <v>15073.316456459999</v>
      </c>
      <c r="N66" s="120">
        <v>5346.5958441100001</v>
      </c>
      <c r="O66" s="119"/>
      <c r="P66" s="87"/>
      <c r="Q66" s="120"/>
      <c r="R66" s="120"/>
      <c r="S66" s="155"/>
      <c r="T66" s="155"/>
      <c r="U66" s="120"/>
      <c r="X66" s="136"/>
      <c r="Y66" s="136"/>
      <c r="Z66" s="136"/>
      <c r="AA66" s="136"/>
      <c r="AB66" s="136"/>
      <c r="AC66" s="136"/>
      <c r="AD66" s="120"/>
      <c r="AE66" s="120"/>
      <c r="AN66" s="87"/>
    </row>
    <row r="67" spans="1:40" s="24" customFormat="1" ht="5.0999999999999996" customHeight="1">
      <c r="A67" s="32"/>
      <c r="C67" s="120"/>
      <c r="D67" s="120"/>
      <c r="E67" s="120"/>
      <c r="F67" s="120"/>
      <c r="G67" s="120"/>
      <c r="H67" s="120"/>
      <c r="I67" s="120">
        <v>0</v>
      </c>
      <c r="J67" s="120"/>
      <c r="K67" s="126"/>
      <c r="L67" s="126"/>
      <c r="M67" s="120"/>
      <c r="N67" s="120"/>
      <c r="O67" s="119"/>
      <c r="P67" s="87"/>
      <c r="Q67" s="120"/>
      <c r="R67" s="120"/>
      <c r="S67" s="155"/>
      <c r="T67" s="155"/>
      <c r="U67" s="120"/>
      <c r="X67" s="136"/>
      <c r="Y67" s="136"/>
      <c r="Z67" s="136"/>
      <c r="AA67" s="136"/>
      <c r="AB67" s="136"/>
      <c r="AC67" s="136"/>
      <c r="AD67" s="120"/>
      <c r="AE67" s="120"/>
      <c r="AN67" s="87"/>
    </row>
    <row r="68" spans="1:40" s="24" customFormat="1" ht="9" customHeight="1">
      <c r="A68" s="32"/>
      <c r="B68" s="38">
        <v>2010</v>
      </c>
      <c r="C68" s="120">
        <v>918.06151390000002</v>
      </c>
      <c r="D68" s="120"/>
      <c r="E68" s="120">
        <v>9909.4175193299998</v>
      </c>
      <c r="F68" s="120">
        <v>13224.802928129999</v>
      </c>
      <c r="G68" s="120">
        <v>14887.127574620001</v>
      </c>
      <c r="H68" s="120">
        <v>11622.04795851</v>
      </c>
      <c r="I68" s="120">
        <v>48315.445592880016</v>
      </c>
      <c r="J68" s="120"/>
      <c r="K68" s="44">
        <f>SUM(M68:N68,C99:N99)</f>
        <v>135875.61831778</v>
      </c>
      <c r="L68" s="44"/>
      <c r="M68" s="120">
        <v>14165.758093959999</v>
      </c>
      <c r="N68" s="120">
        <v>5727.51907183</v>
      </c>
      <c r="O68" s="119"/>
      <c r="P68" s="87"/>
      <c r="Q68" s="120"/>
      <c r="R68" s="120"/>
      <c r="S68" s="155"/>
      <c r="T68" s="155"/>
      <c r="U68" s="120"/>
      <c r="X68" s="136"/>
      <c r="Y68" s="136"/>
      <c r="Z68" s="136"/>
      <c r="AA68" s="136"/>
      <c r="AB68" s="136"/>
      <c r="AC68" s="136"/>
      <c r="AD68" s="120"/>
      <c r="AE68" s="120"/>
      <c r="AN68" s="87"/>
    </row>
    <row r="69" spans="1:40" s="24" customFormat="1" ht="9" customHeight="1">
      <c r="A69" s="32"/>
      <c r="B69" s="38">
        <v>2011</v>
      </c>
      <c r="C69" s="120">
        <v>1289.273835</v>
      </c>
      <c r="D69" s="120"/>
      <c r="E69" s="120">
        <v>13043.285282000001</v>
      </c>
      <c r="F69" s="120">
        <v>12099.213704</v>
      </c>
      <c r="G69" s="120">
        <v>10336.853071</v>
      </c>
      <c r="H69" s="120">
        <v>9069.6471330000004</v>
      </c>
      <c r="I69" s="120">
        <v>49798.908600000002</v>
      </c>
      <c r="J69" s="120"/>
      <c r="K69" s="44">
        <f>SUM(M69:N69,C100:N100)</f>
        <v>152184.64970399998</v>
      </c>
      <c r="L69" s="44"/>
      <c r="M69" s="120">
        <v>18136.404248999999</v>
      </c>
      <c r="N69" s="120">
        <v>6815.8785719999996</v>
      </c>
      <c r="O69" s="119"/>
      <c r="P69" s="87"/>
      <c r="Q69" s="120"/>
      <c r="R69" s="120"/>
      <c r="S69" s="155"/>
      <c r="T69" s="155"/>
      <c r="U69" s="120"/>
      <c r="X69" s="136"/>
      <c r="Y69" s="136"/>
      <c r="Z69" s="136"/>
      <c r="AA69" s="136"/>
      <c r="AB69" s="136"/>
      <c r="AC69" s="136"/>
      <c r="AD69" s="120"/>
      <c r="AE69" s="120"/>
      <c r="AN69" s="87"/>
    </row>
    <row r="70" spans="1:40" s="24" customFormat="1" ht="9" customHeight="1">
      <c r="A70" s="32"/>
      <c r="B70" s="38">
        <v>2012</v>
      </c>
      <c r="C70" s="120">
        <v>1745.3383176099999</v>
      </c>
      <c r="E70" s="120">
        <v>11814.13044189</v>
      </c>
      <c r="F70" s="120">
        <v>13284.426329280001</v>
      </c>
      <c r="G70" s="120">
        <v>13146.384850780001</v>
      </c>
      <c r="H70" s="120">
        <v>10679.026992899999</v>
      </c>
      <c r="I70" s="120">
        <v>60206.496091199981</v>
      </c>
      <c r="J70" s="120"/>
      <c r="K70" s="44">
        <f>SUM(M70:N70,C101:N101)</f>
        <v>162581.80104401999</v>
      </c>
      <c r="L70" s="44"/>
      <c r="M70" s="120">
        <v>16608.1467553</v>
      </c>
      <c r="N70" s="120">
        <v>8647.5803490499984</v>
      </c>
      <c r="O70" s="119"/>
      <c r="P70" s="87"/>
      <c r="Q70" s="120"/>
      <c r="R70" s="120"/>
      <c r="S70" s="155"/>
      <c r="T70" s="155"/>
      <c r="U70" s="120"/>
      <c r="X70" s="136"/>
      <c r="Y70" s="136"/>
      <c r="Z70" s="136"/>
      <c r="AA70" s="136"/>
      <c r="AB70" s="136"/>
      <c r="AC70" s="136"/>
      <c r="AD70" s="120"/>
      <c r="AE70" s="120"/>
      <c r="AN70" s="87"/>
    </row>
    <row r="71" spans="1:40" s="24" customFormat="1" ht="11.1" customHeight="1">
      <c r="A71" s="32"/>
      <c r="B71" s="141"/>
      <c r="C71" s="126"/>
      <c r="D71" s="126"/>
      <c r="E71" s="120"/>
      <c r="F71" s="120"/>
      <c r="G71" s="120"/>
      <c r="H71" s="120"/>
      <c r="I71" s="120"/>
      <c r="J71" s="120"/>
      <c r="K71" s="126"/>
      <c r="L71" s="126"/>
      <c r="M71" s="126"/>
      <c r="O71" s="119"/>
      <c r="P71" s="87"/>
      <c r="Q71" s="87"/>
      <c r="AA71" s="87"/>
      <c r="AN71" s="87"/>
    </row>
    <row r="72" spans="1:40" s="24" customFormat="1" ht="9" customHeight="1">
      <c r="A72" s="32"/>
      <c r="B72" s="89"/>
      <c r="C72" s="126"/>
      <c r="D72" s="126"/>
      <c r="E72" s="120"/>
      <c r="F72" s="120"/>
      <c r="G72" s="120"/>
      <c r="H72" s="120"/>
      <c r="I72" s="120"/>
      <c r="J72" s="120"/>
      <c r="K72" s="126"/>
      <c r="L72" s="126"/>
      <c r="M72" s="126"/>
      <c r="N72" s="35" t="s">
        <v>125</v>
      </c>
      <c r="O72" s="119"/>
      <c r="P72" s="87"/>
      <c r="Q72" s="87"/>
      <c r="AA72" s="87"/>
      <c r="AN72" s="87"/>
    </row>
    <row r="73" spans="1:40" s="24" customFormat="1" ht="9" customHeight="1">
      <c r="A73" s="32"/>
      <c r="B73" s="51"/>
      <c r="C73" s="126"/>
      <c r="D73" s="126"/>
      <c r="E73" s="120"/>
      <c r="F73" s="120"/>
      <c r="G73" s="120"/>
      <c r="H73" s="120"/>
      <c r="I73" s="120"/>
      <c r="J73" s="120"/>
      <c r="K73" s="126"/>
      <c r="L73" s="126"/>
      <c r="M73" s="126"/>
      <c r="N73" s="35" t="s">
        <v>108</v>
      </c>
      <c r="O73" s="119"/>
      <c r="P73" s="87"/>
      <c r="Q73" s="87"/>
      <c r="AA73" s="87"/>
      <c r="AN73" s="87"/>
    </row>
    <row r="74" spans="1:40" s="24" customFormat="1" ht="3" customHeight="1">
      <c r="A74" s="32"/>
      <c r="B74" s="42"/>
      <c r="C74" s="129"/>
      <c r="D74" s="129"/>
      <c r="E74" s="118"/>
      <c r="F74" s="118"/>
      <c r="G74" s="118"/>
      <c r="H74" s="118"/>
      <c r="I74" s="118"/>
      <c r="J74" s="118"/>
      <c r="K74" s="129"/>
      <c r="L74" s="129"/>
      <c r="M74" s="129"/>
      <c r="N74" s="58"/>
      <c r="O74" s="119"/>
      <c r="P74" s="87"/>
      <c r="Q74" s="87"/>
      <c r="AA74" s="87"/>
      <c r="AN74" s="87"/>
    </row>
    <row r="75" spans="1:40" s="24" customFormat="1" ht="3" customHeight="1">
      <c r="A75" s="32"/>
      <c r="B75" s="38"/>
      <c r="C75" s="126"/>
      <c r="D75" s="126"/>
      <c r="E75" s="120"/>
      <c r="F75" s="120"/>
      <c r="G75" s="120"/>
      <c r="H75" s="120"/>
      <c r="I75" s="120"/>
      <c r="J75" s="120"/>
      <c r="K75" s="126"/>
      <c r="L75" s="126"/>
      <c r="M75" s="126"/>
      <c r="N75" s="120"/>
      <c r="O75" s="119"/>
      <c r="P75" s="87"/>
      <c r="Q75" s="87"/>
      <c r="AA75" s="87"/>
      <c r="AN75" s="87"/>
    </row>
    <row r="76" spans="1:40" s="24" customFormat="1" ht="9" customHeight="1">
      <c r="A76" s="32"/>
      <c r="B76" s="354" t="s">
        <v>6</v>
      </c>
      <c r="C76" s="363" t="s">
        <v>82</v>
      </c>
      <c r="D76" s="363"/>
      <c r="E76" s="363"/>
      <c r="F76" s="363"/>
      <c r="G76" s="363"/>
      <c r="H76" s="363"/>
      <c r="I76" s="363"/>
      <c r="J76" s="363"/>
      <c r="K76" s="363"/>
      <c r="L76" s="363"/>
      <c r="M76" s="363"/>
      <c r="N76" s="363"/>
      <c r="O76" s="119"/>
      <c r="P76" s="87"/>
      <c r="Q76" s="87"/>
      <c r="AA76" s="87"/>
      <c r="AN76" s="87"/>
    </row>
    <row r="77" spans="1:40" s="24" customFormat="1" ht="2.4" customHeight="1">
      <c r="A77" s="32"/>
      <c r="B77" s="359"/>
      <c r="C77" s="142"/>
      <c r="D77" s="142"/>
      <c r="E77" s="142"/>
      <c r="F77" s="142"/>
      <c r="G77" s="142"/>
      <c r="H77" s="142"/>
      <c r="I77" s="142"/>
      <c r="J77" s="142"/>
      <c r="K77" s="142"/>
      <c r="L77" s="142"/>
      <c r="M77" s="142"/>
      <c r="N77" s="142"/>
      <c r="O77" s="119"/>
      <c r="P77" s="87"/>
      <c r="Q77" s="87"/>
      <c r="AA77" s="87"/>
      <c r="AN77" s="87"/>
    </row>
    <row r="78" spans="1:40" s="24" customFormat="1" ht="9" customHeight="1">
      <c r="A78" s="32"/>
      <c r="B78" s="359"/>
      <c r="C78" s="343" t="s">
        <v>109</v>
      </c>
      <c r="D78" s="343"/>
      <c r="E78" s="343" t="s">
        <v>95</v>
      </c>
      <c r="F78" s="344" t="s">
        <v>110</v>
      </c>
      <c r="G78" s="344" t="s">
        <v>111</v>
      </c>
      <c r="H78" s="344" t="s">
        <v>112</v>
      </c>
      <c r="I78" s="145" t="s">
        <v>113</v>
      </c>
      <c r="J78" s="343"/>
      <c r="K78" s="145" t="s">
        <v>114</v>
      </c>
      <c r="L78" s="145"/>
      <c r="M78" s="344" t="s">
        <v>115</v>
      </c>
      <c r="N78" s="343" t="s">
        <v>105</v>
      </c>
      <c r="O78" s="119"/>
      <c r="P78" s="87"/>
      <c r="Q78" s="87"/>
      <c r="AA78" s="87"/>
      <c r="AN78" s="87"/>
    </row>
    <row r="79" spans="1:40" s="24" customFormat="1" ht="3" customHeight="1">
      <c r="A79" s="32"/>
      <c r="B79" s="42"/>
      <c r="C79" s="118"/>
      <c r="D79" s="118"/>
      <c r="E79" s="118"/>
      <c r="F79" s="118"/>
      <c r="G79" s="118"/>
      <c r="H79" s="118"/>
      <c r="I79" s="118"/>
      <c r="J79" s="118"/>
      <c r="K79" s="129"/>
      <c r="L79" s="129"/>
      <c r="M79" s="129"/>
      <c r="N79" s="118"/>
      <c r="O79" s="119"/>
      <c r="P79" s="87"/>
      <c r="Q79" s="87"/>
      <c r="AA79" s="87"/>
      <c r="AN79" s="87"/>
    </row>
    <row r="80" spans="1:40" s="24" customFormat="1" ht="3" customHeight="1">
      <c r="A80" s="32"/>
      <c r="B80" s="38"/>
      <c r="C80" s="120"/>
      <c r="D80" s="120"/>
      <c r="E80" s="120"/>
      <c r="F80" s="120"/>
      <c r="G80" s="120"/>
      <c r="H80" s="120"/>
      <c r="I80" s="120"/>
      <c r="J80" s="120"/>
      <c r="K80" s="126"/>
      <c r="L80" s="126"/>
      <c r="M80" s="126"/>
      <c r="N80" s="120"/>
      <c r="O80" s="119"/>
      <c r="P80" s="87"/>
      <c r="Q80" s="87"/>
      <c r="AA80" s="87"/>
      <c r="AN80" s="87"/>
    </row>
    <row r="81" spans="1:50" s="24" customFormat="1" ht="9" customHeight="1">
      <c r="A81" s="32"/>
      <c r="B81" s="38">
        <v>1995</v>
      </c>
      <c r="C81" s="120">
        <v>366.65275300000002</v>
      </c>
      <c r="D81" s="120"/>
      <c r="E81" s="120">
        <v>45.675117</v>
      </c>
      <c r="F81" s="120">
        <v>1739.377326</v>
      </c>
      <c r="G81" s="120">
        <v>763.62923000000001</v>
      </c>
      <c r="H81" s="120">
        <v>1992.4927459999999</v>
      </c>
      <c r="I81" s="120">
        <v>986.999953</v>
      </c>
      <c r="J81" s="120"/>
      <c r="K81" s="120">
        <v>1992.4095440000001</v>
      </c>
      <c r="L81" s="120"/>
      <c r="M81" s="120">
        <v>1047.2710070000001</v>
      </c>
      <c r="N81" s="120">
        <v>18085.029612999999</v>
      </c>
      <c r="O81" s="119"/>
      <c r="P81" s="126"/>
      <c r="Q81" s="123"/>
      <c r="R81" s="123"/>
      <c r="S81" s="144"/>
      <c r="T81" s="144"/>
      <c r="U81" s="144"/>
      <c r="V81" s="144"/>
      <c r="W81" s="144"/>
      <c r="X81" s="144"/>
      <c r="Y81" s="123"/>
      <c r="Z81" s="146"/>
      <c r="AA81" s="146"/>
      <c r="AB81" s="146"/>
      <c r="AC81" s="146"/>
      <c r="AD81" s="146"/>
      <c r="AE81" s="146"/>
      <c r="AF81" s="146"/>
      <c r="AG81" s="146"/>
      <c r="AH81" s="146"/>
      <c r="AI81" s="120"/>
      <c r="AJ81" s="120"/>
      <c r="AK81" s="126"/>
      <c r="AN81" s="126"/>
      <c r="AO81" s="126"/>
      <c r="AP81" s="126"/>
      <c r="AQ81" s="126"/>
      <c r="AR81" s="126"/>
      <c r="AS81" s="126"/>
      <c r="AT81" s="126"/>
      <c r="AU81" s="126"/>
      <c r="AV81" s="120"/>
      <c r="AW81" s="120"/>
      <c r="AX81" s="126"/>
    </row>
    <row r="82" spans="1:50" s="24" customFormat="1" ht="9" customHeight="1">
      <c r="A82" s="32"/>
      <c r="B82" s="38">
        <v>1996</v>
      </c>
      <c r="C82" s="120">
        <v>570.55705957999999</v>
      </c>
      <c r="D82" s="120"/>
      <c r="E82" s="120">
        <v>153.12636524000001</v>
      </c>
      <c r="F82" s="120">
        <v>1794.95518666</v>
      </c>
      <c r="G82" s="120">
        <v>1101.11965366</v>
      </c>
      <c r="H82" s="120">
        <v>2773.75118969</v>
      </c>
      <c r="I82" s="120">
        <v>1255.68244525</v>
      </c>
      <c r="J82" s="120"/>
      <c r="K82" s="120">
        <v>2614.9342166599999</v>
      </c>
      <c r="L82" s="120"/>
      <c r="M82" s="120">
        <v>1132.3102474500001</v>
      </c>
      <c r="N82" s="120">
        <v>23916.019938480007</v>
      </c>
      <c r="O82" s="119"/>
      <c r="P82" s="126"/>
      <c r="Q82" s="123"/>
      <c r="R82" s="123"/>
      <c r="S82" s="144"/>
      <c r="T82" s="144"/>
      <c r="U82" s="144"/>
      <c r="V82" s="144"/>
      <c r="W82" s="144"/>
      <c r="X82" s="144"/>
      <c r="Y82" s="123"/>
      <c r="Z82" s="146"/>
      <c r="AA82" s="146"/>
      <c r="AB82" s="146"/>
      <c r="AC82" s="146"/>
      <c r="AD82" s="146"/>
      <c r="AE82" s="146"/>
      <c r="AF82" s="146"/>
      <c r="AG82" s="146"/>
      <c r="AH82" s="146"/>
      <c r="AI82" s="120"/>
      <c r="AJ82" s="120"/>
      <c r="AK82" s="120"/>
      <c r="AN82" s="126"/>
      <c r="AO82" s="126"/>
      <c r="AP82" s="126"/>
      <c r="AQ82" s="126"/>
      <c r="AR82" s="126"/>
      <c r="AS82" s="126"/>
      <c r="AT82" s="126"/>
      <c r="AU82" s="126"/>
      <c r="AV82" s="120"/>
      <c r="AW82" s="120"/>
      <c r="AX82" s="120"/>
    </row>
    <row r="83" spans="1:50" s="24" customFormat="1" ht="9" customHeight="1">
      <c r="A83" s="32"/>
      <c r="B83" s="38">
        <v>1997</v>
      </c>
      <c r="C83" s="120">
        <v>566.69351741999992</v>
      </c>
      <c r="D83" s="120"/>
      <c r="E83" s="120">
        <v>142.78762656999999</v>
      </c>
      <c r="F83" s="120">
        <v>2117.5074958199998</v>
      </c>
      <c r="G83" s="120">
        <v>1000.44729711</v>
      </c>
      <c r="H83" s="120">
        <v>2331.1142517899998</v>
      </c>
      <c r="I83" s="120">
        <v>1511.4131188399999</v>
      </c>
      <c r="J83" s="120"/>
      <c r="K83" s="120">
        <v>2117.5156600999999</v>
      </c>
      <c r="L83" s="120"/>
      <c r="M83" s="120">
        <v>1829.23900566</v>
      </c>
      <c r="N83" s="120">
        <v>27533.431334890007</v>
      </c>
      <c r="O83" s="119"/>
      <c r="P83" s="126"/>
      <c r="Q83" s="123"/>
      <c r="R83" s="123"/>
      <c r="S83" s="144"/>
      <c r="T83" s="144"/>
      <c r="U83" s="144"/>
      <c r="V83" s="144"/>
      <c r="W83" s="144"/>
      <c r="X83" s="144"/>
      <c r="Y83" s="123"/>
      <c r="Z83" s="146"/>
      <c r="AA83" s="146"/>
      <c r="AB83" s="146"/>
      <c r="AC83" s="146"/>
      <c r="AD83" s="146"/>
      <c r="AE83" s="146"/>
      <c r="AF83" s="146"/>
      <c r="AG83" s="146"/>
      <c r="AH83" s="146"/>
      <c r="AI83" s="120"/>
      <c r="AJ83" s="120"/>
      <c r="AK83" s="120"/>
      <c r="AN83" s="126"/>
      <c r="AO83" s="126"/>
      <c r="AP83" s="126"/>
      <c r="AQ83" s="126"/>
      <c r="AR83" s="126"/>
      <c r="AS83" s="126"/>
      <c r="AT83" s="126"/>
      <c r="AU83" s="126"/>
      <c r="AV83" s="120"/>
      <c r="AW83" s="120"/>
      <c r="AX83" s="120"/>
    </row>
    <row r="84" spans="1:50" s="24" customFormat="1" ht="9" customHeight="1">
      <c r="A84" s="32"/>
      <c r="B84" s="38">
        <v>1998</v>
      </c>
      <c r="C84" s="120">
        <v>533.76191341000003</v>
      </c>
      <c r="D84" s="120"/>
      <c r="E84" s="120">
        <v>164.51437684999999</v>
      </c>
      <c r="F84" s="120">
        <v>2792.6259996799999</v>
      </c>
      <c r="G84" s="120">
        <v>1245.90521431</v>
      </c>
      <c r="H84" s="120">
        <v>2589.3657262500001</v>
      </c>
      <c r="I84" s="120">
        <v>1914.6789392999999</v>
      </c>
      <c r="J84" s="120"/>
      <c r="K84" s="120">
        <v>2556.3699220500002</v>
      </c>
      <c r="L84" s="120"/>
      <c r="M84" s="120">
        <v>2382.9427283099999</v>
      </c>
      <c r="N84" s="120">
        <v>33884.02508539</v>
      </c>
      <c r="O84" s="119"/>
      <c r="P84" s="126"/>
      <c r="Q84" s="123"/>
      <c r="R84" s="123"/>
      <c r="S84" s="144"/>
      <c r="T84" s="144"/>
      <c r="U84" s="144"/>
      <c r="V84" s="144"/>
      <c r="W84" s="144"/>
      <c r="X84" s="144"/>
      <c r="Y84" s="123"/>
      <c r="Z84" s="146"/>
      <c r="AA84" s="146"/>
      <c r="AB84" s="146"/>
      <c r="AC84" s="146"/>
      <c r="AD84" s="146"/>
      <c r="AE84" s="146"/>
      <c r="AF84" s="146"/>
      <c r="AG84" s="146"/>
      <c r="AH84" s="146"/>
      <c r="AI84" s="120"/>
      <c r="AJ84" s="120"/>
      <c r="AK84" s="120"/>
      <c r="AN84" s="126"/>
      <c r="AO84" s="126"/>
      <c r="AP84" s="126"/>
      <c r="AQ84" s="126"/>
      <c r="AR84" s="126"/>
      <c r="AS84" s="126"/>
      <c r="AT84" s="126"/>
      <c r="AU84" s="126"/>
      <c r="AV84" s="120"/>
      <c r="AW84" s="120"/>
      <c r="AX84" s="120"/>
    </row>
    <row r="85" spans="1:50" s="24" customFormat="1" ht="9" customHeight="1">
      <c r="A85" s="32"/>
      <c r="B85" s="38">
        <v>1999</v>
      </c>
      <c r="C85" s="120">
        <v>727.61812699999996</v>
      </c>
      <c r="D85" s="120"/>
      <c r="E85" s="120">
        <v>184.61753195</v>
      </c>
      <c r="F85" s="120">
        <v>3214.2522007900002</v>
      </c>
      <c r="G85" s="120">
        <v>1593.8150072400001</v>
      </c>
      <c r="H85" s="120">
        <v>3833.2913361799997</v>
      </c>
      <c r="I85" s="120">
        <v>2865.2790102899999</v>
      </c>
      <c r="J85" s="120"/>
      <c r="K85" s="120">
        <v>3125.5429284000002</v>
      </c>
      <c r="L85" s="120"/>
      <c r="M85" s="120">
        <v>2062.98848752</v>
      </c>
      <c r="N85" s="120">
        <v>41303.122840459997</v>
      </c>
      <c r="O85" s="119"/>
      <c r="P85" s="126"/>
      <c r="Q85" s="123"/>
      <c r="R85" s="123"/>
      <c r="S85" s="144"/>
      <c r="T85" s="144"/>
      <c r="U85" s="144"/>
      <c r="V85" s="144"/>
      <c r="W85" s="144"/>
      <c r="X85" s="144"/>
      <c r="Y85" s="123"/>
      <c r="Z85" s="146"/>
      <c r="AA85" s="146"/>
      <c r="AB85" s="146"/>
      <c r="AC85" s="146"/>
      <c r="AD85" s="146"/>
      <c r="AE85" s="146"/>
      <c r="AF85" s="146"/>
      <c r="AG85" s="146"/>
      <c r="AH85" s="146"/>
      <c r="AI85" s="120"/>
      <c r="AJ85" s="120"/>
      <c r="AK85" s="126"/>
      <c r="AN85" s="126"/>
      <c r="AO85" s="126"/>
      <c r="AP85" s="126"/>
      <c r="AQ85" s="126"/>
      <c r="AR85" s="126"/>
      <c r="AS85" s="126"/>
      <c r="AT85" s="126"/>
      <c r="AU85" s="126"/>
      <c r="AV85" s="120"/>
      <c r="AW85" s="120"/>
      <c r="AX85" s="126"/>
    </row>
    <row r="86" spans="1:50" s="24" customFormat="1" ht="5.0999999999999996" customHeight="1">
      <c r="A86" s="32"/>
      <c r="B86" s="38"/>
      <c r="C86" s="120"/>
      <c r="D86" s="120"/>
      <c r="E86" s="120"/>
      <c r="F86" s="120"/>
      <c r="G86" s="120"/>
      <c r="H86" s="120"/>
      <c r="I86" s="120"/>
      <c r="J86" s="126"/>
      <c r="K86" s="126"/>
      <c r="L86" s="126"/>
      <c r="M86" s="120"/>
      <c r="N86" s="120"/>
      <c r="O86" s="119"/>
      <c r="P86" s="120"/>
      <c r="Q86" s="123"/>
      <c r="R86" s="123"/>
      <c r="S86" s="123"/>
      <c r="T86" s="123"/>
      <c r="U86" s="123"/>
      <c r="V86" s="123"/>
      <c r="W86" s="123"/>
      <c r="X86" s="123"/>
      <c r="Y86" s="123"/>
      <c r="Z86" s="146"/>
      <c r="AA86" s="146"/>
      <c r="AB86" s="146"/>
      <c r="AC86" s="146"/>
      <c r="AD86" s="146"/>
      <c r="AE86" s="146"/>
      <c r="AF86" s="146"/>
      <c r="AG86" s="146"/>
      <c r="AH86" s="146"/>
      <c r="AN86" s="120"/>
      <c r="AO86" s="120"/>
      <c r="AP86" s="120"/>
      <c r="AQ86" s="120"/>
      <c r="AR86" s="120"/>
      <c r="AS86" s="120"/>
      <c r="AT86" s="126"/>
    </row>
    <row r="87" spans="1:50" s="24" customFormat="1" ht="9" customHeight="1">
      <c r="A87" s="32"/>
      <c r="B87" s="38">
        <v>2000</v>
      </c>
      <c r="C87" s="120">
        <v>849.16788467999993</v>
      </c>
      <c r="D87" s="120"/>
      <c r="E87" s="120">
        <v>138.82424155999999</v>
      </c>
      <c r="F87" s="120">
        <v>3017.0373429199999</v>
      </c>
      <c r="G87" s="120">
        <v>1189.66525983</v>
      </c>
      <c r="H87" s="120">
        <v>3028.4275305100005</v>
      </c>
      <c r="I87" s="120">
        <v>3302.1726994899996</v>
      </c>
      <c r="J87" s="120"/>
      <c r="K87" s="120">
        <v>3014.6100819600001</v>
      </c>
      <c r="L87" s="120"/>
      <c r="M87" s="120">
        <v>1889.0686656300002</v>
      </c>
      <c r="N87" s="120">
        <v>44192.002764999997</v>
      </c>
      <c r="O87" s="119"/>
      <c r="P87" s="126"/>
      <c r="Q87" s="123"/>
      <c r="R87" s="123"/>
      <c r="S87" s="144"/>
      <c r="T87" s="144"/>
      <c r="U87" s="144"/>
      <c r="V87" s="144"/>
      <c r="W87" s="144"/>
      <c r="X87" s="144"/>
      <c r="Y87" s="123"/>
      <c r="Z87" s="146"/>
      <c r="AA87" s="146"/>
      <c r="AB87" s="146"/>
      <c r="AC87" s="146"/>
      <c r="AD87" s="146"/>
      <c r="AE87" s="146"/>
      <c r="AF87" s="146"/>
      <c r="AG87" s="146"/>
      <c r="AH87" s="146"/>
      <c r="AI87" s="120"/>
      <c r="AJ87" s="120"/>
      <c r="AK87" s="126"/>
      <c r="AN87" s="126"/>
      <c r="AO87" s="126"/>
      <c r="AP87" s="126"/>
      <c r="AQ87" s="126"/>
      <c r="AR87" s="126"/>
      <c r="AS87" s="126"/>
      <c r="AT87" s="126"/>
      <c r="AU87" s="126"/>
      <c r="AV87" s="120"/>
      <c r="AW87" s="120"/>
      <c r="AX87" s="126"/>
    </row>
    <row r="88" spans="1:50" s="24" customFormat="1" ht="9" customHeight="1">
      <c r="A88" s="32"/>
      <c r="B88" s="38">
        <v>2001</v>
      </c>
      <c r="C88" s="120">
        <v>891.22376388999999</v>
      </c>
      <c r="D88" s="120"/>
      <c r="E88" s="120">
        <v>149.79667042</v>
      </c>
      <c r="F88" s="120">
        <v>3088.7881411200001</v>
      </c>
      <c r="G88" s="120">
        <v>1243.84059628</v>
      </c>
      <c r="H88" s="120">
        <v>2441.1465291599998</v>
      </c>
      <c r="I88" s="120">
        <v>2205.0667668200003</v>
      </c>
      <c r="J88" s="120"/>
      <c r="K88" s="120">
        <v>3815.9212253699998</v>
      </c>
      <c r="L88" s="120"/>
      <c r="M88" s="120">
        <v>2524.3623135799999</v>
      </c>
      <c r="N88" s="120">
        <v>49630.455859749985</v>
      </c>
      <c r="O88" s="119"/>
      <c r="P88" s="126"/>
      <c r="Q88" s="123"/>
      <c r="R88" s="123"/>
      <c r="S88" s="144"/>
      <c r="T88" s="144"/>
      <c r="U88" s="144"/>
      <c r="V88" s="144"/>
      <c r="W88" s="144"/>
      <c r="X88" s="144"/>
      <c r="Y88" s="123"/>
      <c r="Z88" s="146"/>
      <c r="AA88" s="146"/>
      <c r="AB88" s="146"/>
      <c r="AC88" s="146"/>
      <c r="AD88" s="146"/>
      <c r="AE88" s="146"/>
      <c r="AF88" s="146"/>
      <c r="AG88" s="146"/>
      <c r="AH88" s="146"/>
      <c r="AI88" s="120"/>
      <c r="AJ88" s="120"/>
      <c r="AK88" s="126"/>
      <c r="AN88" s="126"/>
      <c r="AO88" s="126"/>
      <c r="AP88" s="126"/>
      <c r="AQ88" s="126"/>
      <c r="AR88" s="126"/>
      <c r="AS88" s="126"/>
      <c r="AT88" s="126"/>
      <c r="AU88" s="126"/>
      <c r="AV88" s="120"/>
      <c r="AW88" s="120"/>
      <c r="AX88" s="126"/>
    </row>
    <row r="89" spans="1:50" s="24" customFormat="1" ht="9" customHeight="1">
      <c r="A89" s="32"/>
      <c r="B89" s="38">
        <v>2002</v>
      </c>
      <c r="C89" s="120">
        <v>856.85861215</v>
      </c>
      <c r="D89" s="120"/>
      <c r="E89" s="120">
        <v>296.28835182</v>
      </c>
      <c r="F89" s="120">
        <v>3576.6273447199997</v>
      </c>
      <c r="G89" s="120">
        <v>1480.5629565300001</v>
      </c>
      <c r="H89" s="120">
        <v>2844.0750363699999</v>
      </c>
      <c r="I89" s="120">
        <v>2397.9588145799999</v>
      </c>
      <c r="J89" s="120"/>
      <c r="K89" s="120">
        <v>2643.45317389</v>
      </c>
      <c r="L89" s="120"/>
      <c r="M89" s="120">
        <v>3090.2033558200001</v>
      </c>
      <c r="N89" s="120">
        <v>49848.051579729996</v>
      </c>
      <c r="O89" s="119"/>
      <c r="P89" s="126"/>
      <c r="Q89" s="123"/>
      <c r="R89" s="123"/>
      <c r="S89" s="144"/>
      <c r="T89" s="144"/>
      <c r="U89" s="144"/>
      <c r="V89" s="144"/>
      <c r="W89" s="144"/>
      <c r="X89" s="144"/>
      <c r="Y89" s="123"/>
      <c r="Z89" s="146"/>
      <c r="AA89" s="146"/>
      <c r="AB89" s="146"/>
      <c r="AC89" s="146"/>
      <c r="AD89" s="146"/>
      <c r="AE89" s="146"/>
      <c r="AF89" s="146"/>
      <c r="AG89" s="146"/>
      <c r="AH89" s="146"/>
      <c r="AI89" s="120"/>
      <c r="AJ89" s="120"/>
      <c r="AK89" s="126"/>
      <c r="AN89" s="126"/>
      <c r="AO89" s="126"/>
      <c r="AP89" s="126"/>
      <c r="AQ89" s="126"/>
      <c r="AR89" s="126"/>
      <c r="AS89" s="126"/>
      <c r="AT89" s="126"/>
      <c r="AU89" s="126"/>
      <c r="AV89" s="120"/>
      <c r="AW89" s="120"/>
      <c r="AX89" s="126"/>
    </row>
    <row r="90" spans="1:50" s="24" customFormat="1" ht="9" customHeight="1">
      <c r="A90" s="32"/>
      <c r="B90" s="38">
        <v>2003</v>
      </c>
      <c r="C90" s="120">
        <v>926.45041008999999</v>
      </c>
      <c r="D90" s="120"/>
      <c r="E90" s="120">
        <v>154.78594000000001</v>
      </c>
      <c r="F90" s="120">
        <v>3149.0347147800003</v>
      </c>
      <c r="G90" s="120">
        <v>1652.23591678</v>
      </c>
      <c r="H90" s="120">
        <v>3417.0438507399999</v>
      </c>
      <c r="I90" s="120">
        <v>3048.0179514299998</v>
      </c>
      <c r="J90" s="120"/>
      <c r="K90" s="120">
        <v>2469.1808769099998</v>
      </c>
      <c r="L90" s="120"/>
      <c r="M90" s="120">
        <v>3584.2728221299999</v>
      </c>
      <c r="N90" s="120">
        <v>54110.770515969998</v>
      </c>
      <c r="O90" s="119"/>
      <c r="P90" s="126"/>
      <c r="Q90" s="123"/>
      <c r="R90" s="123"/>
      <c r="S90" s="144"/>
      <c r="T90" s="144"/>
      <c r="U90" s="144"/>
      <c r="V90" s="144"/>
      <c r="W90" s="144"/>
      <c r="X90" s="144"/>
      <c r="Y90" s="123"/>
      <c r="Z90" s="146"/>
      <c r="AA90" s="146"/>
      <c r="AB90" s="146"/>
      <c r="AC90" s="146"/>
      <c r="AD90" s="146"/>
      <c r="AE90" s="146"/>
      <c r="AF90" s="146"/>
      <c r="AG90" s="146"/>
      <c r="AH90" s="146"/>
      <c r="AI90" s="120"/>
      <c r="AJ90" s="120"/>
      <c r="AK90" s="126"/>
      <c r="AN90" s="126"/>
      <c r="AO90" s="126"/>
      <c r="AP90" s="126"/>
      <c r="AQ90" s="126"/>
      <c r="AR90" s="126"/>
      <c r="AS90" s="126"/>
      <c r="AT90" s="126"/>
      <c r="AU90" s="126"/>
      <c r="AV90" s="120"/>
      <c r="AW90" s="120"/>
      <c r="AX90" s="126"/>
    </row>
    <row r="91" spans="1:50" s="24" customFormat="1" ht="9" customHeight="1">
      <c r="A91" s="32"/>
      <c r="B91" s="38">
        <v>2004</v>
      </c>
      <c r="C91" s="120">
        <v>1117.0015912899999</v>
      </c>
      <c r="D91" s="120"/>
      <c r="E91" s="120">
        <v>232.9733622</v>
      </c>
      <c r="F91" s="120">
        <v>3411.4939567900001</v>
      </c>
      <c r="G91" s="120">
        <v>2035.5864749100001</v>
      </c>
      <c r="H91" s="120">
        <v>3120.0270306299999</v>
      </c>
      <c r="I91" s="120">
        <v>3120.2156503400001</v>
      </c>
      <c r="J91" s="120"/>
      <c r="K91" s="120">
        <v>3393.8191175000002</v>
      </c>
      <c r="L91" s="120"/>
      <c r="M91" s="120">
        <v>2399.60741809</v>
      </c>
      <c r="N91" s="120">
        <v>57737.197075870012</v>
      </c>
      <c r="O91" s="119"/>
      <c r="P91" s="126"/>
      <c r="Q91" s="123"/>
      <c r="R91" s="123"/>
      <c r="S91" s="144"/>
      <c r="T91" s="144"/>
      <c r="U91" s="144"/>
      <c r="V91" s="144"/>
      <c r="W91" s="144"/>
      <c r="X91" s="144"/>
      <c r="Y91" s="123"/>
      <c r="Z91" s="146"/>
      <c r="AA91" s="146"/>
      <c r="AB91" s="146"/>
      <c r="AC91" s="146"/>
      <c r="AD91" s="146"/>
      <c r="AE91" s="146"/>
      <c r="AF91" s="146"/>
      <c r="AG91" s="146"/>
      <c r="AH91" s="146"/>
      <c r="AI91" s="120"/>
      <c r="AJ91" s="120"/>
      <c r="AK91" s="126"/>
      <c r="AN91" s="126"/>
      <c r="AO91" s="126"/>
      <c r="AP91" s="126"/>
      <c r="AQ91" s="126"/>
      <c r="AR91" s="126"/>
      <c r="AS91" s="126"/>
      <c r="AT91" s="126"/>
      <c r="AU91" s="126"/>
      <c r="AV91" s="120"/>
      <c r="AW91" s="120"/>
      <c r="AX91" s="126"/>
    </row>
    <row r="92" spans="1:50" s="24" customFormat="1" ht="5.0999999999999996" customHeight="1">
      <c r="A92" s="32"/>
      <c r="B92" s="38"/>
      <c r="C92" s="120"/>
      <c r="D92" s="120"/>
      <c r="E92" s="120"/>
      <c r="F92" s="120"/>
      <c r="G92" s="120"/>
      <c r="H92" s="120"/>
      <c r="I92" s="120"/>
      <c r="J92" s="126"/>
      <c r="K92" s="126"/>
      <c r="L92" s="126"/>
      <c r="M92" s="120"/>
      <c r="N92" s="120"/>
      <c r="O92" s="119"/>
      <c r="P92" s="120"/>
      <c r="Q92" s="123"/>
      <c r="R92" s="123"/>
      <c r="S92" s="123"/>
      <c r="T92" s="123"/>
      <c r="U92" s="123"/>
      <c r="V92" s="123"/>
      <c r="W92" s="123"/>
      <c r="X92" s="123"/>
      <c r="Y92" s="123"/>
      <c r="Z92" s="146"/>
      <c r="AA92" s="146"/>
      <c r="AB92" s="146"/>
      <c r="AC92" s="146"/>
      <c r="AD92" s="146"/>
      <c r="AE92" s="146"/>
      <c r="AF92" s="146"/>
      <c r="AG92" s="146"/>
      <c r="AH92" s="146"/>
      <c r="AN92" s="120"/>
      <c r="AO92" s="120"/>
      <c r="AP92" s="120"/>
      <c r="AQ92" s="120"/>
      <c r="AR92" s="120"/>
      <c r="AS92" s="120"/>
      <c r="AT92" s="126"/>
    </row>
    <row r="93" spans="1:50" s="24" customFormat="1" ht="9" customHeight="1">
      <c r="A93" s="32"/>
      <c r="B93" s="38">
        <v>2005</v>
      </c>
      <c r="C93" s="120">
        <v>1196.93965</v>
      </c>
      <c r="D93" s="120"/>
      <c r="E93" s="120">
        <v>228.70048</v>
      </c>
      <c r="F93" s="120">
        <v>3405.000301</v>
      </c>
      <c r="G93" s="120">
        <v>2095.991505</v>
      </c>
      <c r="H93" s="120">
        <v>2681.7460919999999</v>
      </c>
      <c r="I93" s="120">
        <v>2579.5566779999999</v>
      </c>
      <c r="J93" s="120"/>
      <c r="K93" s="120">
        <v>3978.1870920000001</v>
      </c>
      <c r="L93" s="120"/>
      <c r="M93" s="120">
        <v>3030.6542720000002</v>
      </c>
      <c r="N93" s="120">
        <v>58332.363658579998</v>
      </c>
      <c r="O93" s="119"/>
      <c r="P93" s="126"/>
      <c r="Q93" s="120"/>
      <c r="R93" s="120"/>
      <c r="S93" s="120"/>
      <c r="T93" s="120"/>
      <c r="U93" s="120"/>
      <c r="V93" s="120"/>
      <c r="W93" s="120"/>
      <c r="X93" s="120"/>
      <c r="Y93" s="123"/>
      <c r="Z93" s="146"/>
      <c r="AA93" s="146"/>
      <c r="AB93" s="146"/>
      <c r="AC93" s="146"/>
      <c r="AD93" s="146"/>
      <c r="AE93" s="146"/>
      <c r="AF93" s="146"/>
      <c r="AG93" s="146"/>
      <c r="AH93" s="146"/>
      <c r="AI93" s="120"/>
      <c r="AJ93" s="120"/>
      <c r="AK93" s="126"/>
      <c r="AN93" s="126"/>
      <c r="AO93" s="126"/>
      <c r="AP93" s="126"/>
      <c r="AQ93" s="120"/>
      <c r="AR93" s="120"/>
      <c r="AS93" s="120"/>
      <c r="AT93" s="120"/>
      <c r="AU93" s="120"/>
      <c r="AV93" s="120"/>
      <c r="AW93" s="120"/>
      <c r="AX93" s="126"/>
    </row>
    <row r="94" spans="1:50" s="24" customFormat="1" ht="9" customHeight="1">
      <c r="A94" s="32"/>
      <c r="B94" s="38">
        <v>2006</v>
      </c>
      <c r="C94" s="120">
        <v>1316.5275210699999</v>
      </c>
      <c r="D94" s="120"/>
      <c r="E94" s="120">
        <v>358.2192</v>
      </c>
      <c r="F94" s="120">
        <v>3969.0901834199999</v>
      </c>
      <c r="G94" s="120">
        <v>2842.1121230999997</v>
      </c>
      <c r="H94" s="120">
        <v>3876.1662617600005</v>
      </c>
      <c r="I94" s="120">
        <v>3300.8224025900004</v>
      </c>
      <c r="J94" s="120"/>
      <c r="K94" s="120">
        <v>3798.36153878</v>
      </c>
      <c r="L94" s="120"/>
      <c r="M94" s="120">
        <v>2647.9865459000002</v>
      </c>
      <c r="N94" s="120">
        <v>61849.514861010008</v>
      </c>
      <c r="O94" s="119"/>
      <c r="P94" s="126"/>
      <c r="Q94" s="120"/>
      <c r="R94" s="120"/>
      <c r="S94" s="120"/>
      <c r="T94" s="120"/>
      <c r="U94" s="120"/>
      <c r="V94" s="120"/>
      <c r="W94" s="120"/>
      <c r="X94" s="120"/>
      <c r="Y94" s="123"/>
      <c r="Z94" s="146"/>
      <c r="AA94" s="146"/>
      <c r="AB94" s="146"/>
      <c r="AC94" s="146"/>
      <c r="AD94" s="146"/>
      <c r="AE94" s="146"/>
      <c r="AF94" s="146"/>
      <c r="AG94" s="146"/>
      <c r="AH94" s="146"/>
      <c r="AI94" s="120"/>
      <c r="AJ94" s="120"/>
      <c r="AK94" s="126"/>
      <c r="AN94" s="126"/>
      <c r="AO94" s="126"/>
      <c r="AP94" s="126"/>
      <c r="AQ94" s="120"/>
      <c r="AR94" s="120"/>
      <c r="AS94" s="120"/>
      <c r="AT94" s="120"/>
      <c r="AU94" s="120"/>
      <c r="AV94" s="120"/>
      <c r="AW94" s="120"/>
      <c r="AX94" s="126"/>
    </row>
    <row r="95" spans="1:50" s="24" customFormat="1" ht="9" customHeight="1">
      <c r="A95" s="32"/>
      <c r="B95" s="38">
        <v>2007</v>
      </c>
      <c r="C95" s="120">
        <v>1185.5583899999999</v>
      </c>
      <c r="D95" s="120"/>
      <c r="E95" s="120">
        <v>362.342693</v>
      </c>
      <c r="F95" s="120">
        <v>4100.3681880000004</v>
      </c>
      <c r="G95" s="120">
        <v>2837.2168579999998</v>
      </c>
      <c r="H95" s="120">
        <v>4549.3474260000003</v>
      </c>
      <c r="I95" s="120">
        <v>4085.6249349999998</v>
      </c>
      <c r="J95" s="120"/>
      <c r="K95" s="120">
        <v>5227.9204799999998</v>
      </c>
      <c r="L95" s="120"/>
      <c r="M95" s="120">
        <v>4518.4641270000002</v>
      </c>
      <c r="N95" s="120">
        <v>68726.999411490018</v>
      </c>
      <c r="O95" s="119"/>
      <c r="P95" s="126"/>
      <c r="Q95" s="120"/>
      <c r="R95" s="120"/>
      <c r="S95" s="120"/>
      <c r="T95" s="120"/>
      <c r="U95" s="120"/>
      <c r="V95" s="120"/>
      <c r="W95" s="120"/>
      <c r="X95" s="120"/>
      <c r="Y95" s="143"/>
      <c r="Z95" s="146"/>
      <c r="AA95" s="146"/>
      <c r="AB95" s="146"/>
      <c r="AC95" s="146"/>
      <c r="AD95" s="146"/>
      <c r="AE95" s="146"/>
      <c r="AF95" s="146"/>
      <c r="AG95" s="146"/>
      <c r="AH95" s="146"/>
      <c r="AI95" s="120"/>
      <c r="AJ95" s="120"/>
      <c r="AK95" s="126"/>
      <c r="AN95" s="126"/>
      <c r="AO95" s="126"/>
      <c r="AP95" s="126"/>
      <c r="AQ95" s="120"/>
      <c r="AR95" s="120"/>
      <c r="AS95" s="120"/>
      <c r="AT95" s="120"/>
      <c r="AU95" s="120"/>
      <c r="AV95" s="120"/>
      <c r="AW95" s="120"/>
      <c r="AX95" s="126"/>
    </row>
    <row r="96" spans="1:50" s="24" customFormat="1" ht="9" customHeight="1">
      <c r="A96" s="32"/>
      <c r="B96" s="38">
        <v>2008</v>
      </c>
      <c r="C96" s="120">
        <v>1183.6184524800001</v>
      </c>
      <c r="D96" s="120"/>
      <c r="E96" s="120">
        <v>254.1597032</v>
      </c>
      <c r="F96" s="120">
        <v>3782.0155528099999</v>
      </c>
      <c r="G96" s="120">
        <v>2724.3680255100003</v>
      </c>
      <c r="H96" s="120">
        <v>4080.2157336</v>
      </c>
      <c r="I96" s="120">
        <v>4830.3012808699996</v>
      </c>
      <c r="J96" s="120"/>
      <c r="K96" s="126">
        <v>4514.2928035699997</v>
      </c>
      <c r="L96" s="126"/>
      <c r="M96" s="120">
        <v>3459.4304219299997</v>
      </c>
      <c r="N96" s="120">
        <v>73265.289724650007</v>
      </c>
      <c r="O96" s="119"/>
      <c r="P96" s="126"/>
      <c r="Q96" s="120"/>
      <c r="R96" s="120"/>
      <c r="S96" s="120"/>
      <c r="T96" s="120"/>
      <c r="U96" s="120"/>
      <c r="V96" s="120"/>
      <c r="W96" s="120"/>
      <c r="X96" s="120"/>
      <c r="Y96" s="143"/>
      <c r="Z96" s="146"/>
      <c r="AA96" s="146"/>
      <c r="AB96" s="146"/>
      <c r="AC96" s="146"/>
      <c r="AD96" s="146"/>
      <c r="AE96" s="146"/>
      <c r="AF96" s="146"/>
      <c r="AG96" s="146"/>
      <c r="AH96" s="146"/>
      <c r="AI96" s="120"/>
      <c r="AJ96" s="120"/>
      <c r="AK96" s="126"/>
      <c r="AN96" s="126"/>
      <c r="AO96" s="126"/>
      <c r="AP96" s="126"/>
      <c r="AQ96" s="120"/>
      <c r="AR96" s="120"/>
      <c r="AS96" s="120"/>
      <c r="AT96" s="120"/>
      <c r="AU96" s="120"/>
      <c r="AV96" s="120"/>
      <c r="AW96" s="120"/>
      <c r="AX96" s="126"/>
    </row>
    <row r="97" spans="1:50" s="24" customFormat="1" ht="9" customHeight="1">
      <c r="A97" s="32"/>
      <c r="B97" s="38">
        <v>2009</v>
      </c>
      <c r="C97" s="120">
        <v>1335.3891881</v>
      </c>
      <c r="D97" s="120"/>
      <c r="E97" s="120">
        <v>264.62243689000002</v>
      </c>
      <c r="F97" s="120">
        <v>3991.8258383100001</v>
      </c>
      <c r="G97" s="120">
        <v>2333.1997512799999</v>
      </c>
      <c r="H97" s="120">
        <v>4160.71617367</v>
      </c>
      <c r="I97" s="120">
        <v>4919.5569721600004</v>
      </c>
      <c r="J97" s="120"/>
      <c r="K97" s="126">
        <v>5218.1492519000003</v>
      </c>
      <c r="L97" s="126"/>
      <c r="M97" s="120">
        <v>4914.3648986199996</v>
      </c>
      <c r="N97" s="120">
        <v>72427.122866589998</v>
      </c>
      <c r="O97" s="119"/>
      <c r="P97" s="126"/>
      <c r="Q97" s="120"/>
      <c r="R97" s="120"/>
      <c r="S97" s="120"/>
      <c r="T97" s="120"/>
      <c r="U97" s="120"/>
      <c r="V97" s="120"/>
      <c r="W97" s="120"/>
      <c r="X97" s="120"/>
      <c r="Y97" s="143"/>
      <c r="Z97" s="146"/>
      <c r="AA97" s="146"/>
      <c r="AB97" s="146"/>
      <c r="AC97" s="146"/>
      <c r="AD97" s="146"/>
      <c r="AE97" s="146"/>
      <c r="AF97" s="146"/>
      <c r="AG97" s="146"/>
      <c r="AH97" s="146"/>
      <c r="AI97" s="120"/>
      <c r="AJ97" s="120"/>
      <c r="AK97" s="126"/>
      <c r="AN97" s="126"/>
      <c r="AO97" s="126"/>
      <c r="AP97" s="126"/>
      <c r="AQ97" s="120"/>
      <c r="AR97" s="120"/>
      <c r="AS97" s="120"/>
      <c r="AT97" s="120"/>
      <c r="AU97" s="120"/>
      <c r="AV97" s="120"/>
      <c r="AW97" s="120"/>
      <c r="AX97" s="126"/>
    </row>
    <row r="98" spans="1:50" s="24" customFormat="1" ht="5.0999999999999996" customHeight="1">
      <c r="A98" s="32"/>
      <c r="C98" s="120"/>
      <c r="D98" s="120"/>
      <c r="E98" s="120"/>
      <c r="F98" s="120"/>
      <c r="G98" s="120"/>
      <c r="H98" s="120"/>
      <c r="I98" s="120"/>
      <c r="J98" s="120"/>
      <c r="K98" s="126"/>
      <c r="L98" s="126"/>
      <c r="M98" s="120"/>
      <c r="N98" s="120"/>
      <c r="O98" s="119"/>
      <c r="P98" s="126"/>
      <c r="Q98" s="120"/>
      <c r="R98" s="120"/>
      <c r="S98" s="120"/>
      <c r="T98" s="120"/>
      <c r="U98" s="120"/>
      <c r="V98" s="120"/>
      <c r="W98" s="120"/>
      <c r="X98" s="120"/>
      <c r="Y98" s="143"/>
      <c r="Z98" s="146"/>
      <c r="AA98" s="146"/>
      <c r="AB98" s="146"/>
      <c r="AC98" s="146"/>
      <c r="AD98" s="146"/>
      <c r="AE98" s="146"/>
      <c r="AF98" s="146"/>
      <c r="AG98" s="146"/>
      <c r="AH98" s="146"/>
      <c r="AI98" s="120"/>
      <c r="AJ98" s="120"/>
      <c r="AK98" s="126"/>
      <c r="AN98" s="126"/>
      <c r="AO98" s="126"/>
      <c r="AP98" s="126"/>
      <c r="AQ98" s="120"/>
      <c r="AR98" s="120"/>
      <c r="AS98" s="120"/>
      <c r="AT98" s="120"/>
      <c r="AU98" s="120"/>
      <c r="AV98" s="120"/>
      <c r="AW98" s="120"/>
      <c r="AX98" s="126"/>
    </row>
    <row r="99" spans="1:50" s="24" customFormat="1" ht="9" customHeight="1">
      <c r="A99" s="32"/>
      <c r="B99" s="38">
        <v>2010</v>
      </c>
      <c r="C99" s="120">
        <v>1528.6958557099999</v>
      </c>
      <c r="D99" s="120"/>
      <c r="E99" s="120">
        <v>260.62972585</v>
      </c>
      <c r="F99" s="120">
        <v>4347.6977741499995</v>
      </c>
      <c r="G99" s="120">
        <v>3253.06586479</v>
      </c>
      <c r="H99" s="120">
        <v>4876.9879399300007</v>
      </c>
      <c r="I99" s="120">
        <v>5437.0934790200008</v>
      </c>
      <c r="J99" s="120"/>
      <c r="K99" s="126">
        <v>4787.9686025600004</v>
      </c>
      <c r="L99" s="126"/>
      <c r="M99" s="120">
        <v>4220.3651077100003</v>
      </c>
      <c r="N99" s="120">
        <v>87269.836802270001</v>
      </c>
      <c r="O99" s="119"/>
      <c r="P99" s="126"/>
      <c r="Q99" s="120"/>
      <c r="R99" s="120"/>
      <c r="S99" s="120"/>
      <c r="T99" s="120"/>
      <c r="U99" s="120"/>
      <c r="V99" s="120"/>
      <c r="W99" s="120"/>
      <c r="X99" s="120"/>
      <c r="Y99" s="143"/>
      <c r="Z99" s="146"/>
      <c r="AA99" s="146"/>
      <c r="AB99" s="146"/>
      <c r="AC99" s="146"/>
      <c r="AD99" s="146"/>
      <c r="AE99" s="146"/>
      <c r="AF99" s="146"/>
      <c r="AG99" s="146"/>
      <c r="AH99" s="146"/>
      <c r="AI99" s="120"/>
      <c r="AJ99" s="120"/>
      <c r="AK99" s="126"/>
      <c r="AN99" s="126"/>
      <c r="AO99" s="126"/>
      <c r="AP99" s="126"/>
      <c r="AQ99" s="120"/>
      <c r="AR99" s="120"/>
      <c r="AS99" s="120"/>
      <c r="AT99" s="120"/>
      <c r="AU99" s="120"/>
      <c r="AV99" s="120"/>
      <c r="AW99" s="120"/>
      <c r="AX99" s="126"/>
    </row>
    <row r="100" spans="1:50" s="24" customFormat="1" ht="9" customHeight="1">
      <c r="A100" s="32"/>
      <c r="B100" s="38">
        <v>2011</v>
      </c>
      <c r="C100" s="120">
        <v>1205.964232</v>
      </c>
      <c r="D100" s="120"/>
      <c r="E100" s="120">
        <v>340.95563099999998</v>
      </c>
      <c r="F100" s="120">
        <v>4059.5951140000002</v>
      </c>
      <c r="G100" s="120">
        <v>3122.6986569999999</v>
      </c>
      <c r="H100" s="120">
        <v>5903.8476979999996</v>
      </c>
      <c r="I100" s="120">
        <v>6305.6587289999998</v>
      </c>
      <c r="J100" s="120"/>
      <c r="K100" s="126">
        <v>6163.0792920000004</v>
      </c>
      <c r="L100" s="126"/>
      <c r="M100" s="120">
        <v>4736.8295779999999</v>
      </c>
      <c r="N100" s="120">
        <v>95393.737951999996</v>
      </c>
      <c r="O100" s="119"/>
      <c r="P100" s="126"/>
      <c r="Q100" s="120"/>
      <c r="R100" s="120"/>
      <c r="S100" s="120"/>
      <c r="T100" s="120"/>
      <c r="U100" s="120"/>
      <c r="V100" s="120"/>
      <c r="W100" s="120"/>
      <c r="X100" s="120"/>
      <c r="Y100" s="143"/>
      <c r="Z100" s="146"/>
      <c r="AA100" s="146"/>
      <c r="AB100" s="146"/>
      <c r="AC100" s="146"/>
      <c r="AD100" s="146"/>
      <c r="AE100" s="146"/>
      <c r="AF100" s="146"/>
      <c r="AG100" s="146"/>
      <c r="AH100" s="146"/>
      <c r="AI100" s="120"/>
      <c r="AJ100" s="120"/>
      <c r="AK100" s="126"/>
      <c r="AN100" s="126"/>
      <c r="AO100" s="126"/>
      <c r="AP100" s="126"/>
      <c r="AQ100" s="120"/>
      <c r="AR100" s="120"/>
      <c r="AS100" s="120"/>
      <c r="AT100" s="120"/>
      <c r="AU100" s="120"/>
      <c r="AV100" s="120"/>
      <c r="AW100" s="120"/>
      <c r="AX100" s="126"/>
    </row>
    <row r="101" spans="1:50" s="24" customFormat="1" ht="9" customHeight="1">
      <c r="A101" s="32"/>
      <c r="B101" s="38">
        <v>2012</v>
      </c>
      <c r="C101" s="120">
        <v>1188.3712494500001</v>
      </c>
      <c r="E101" s="120">
        <v>448.01465284</v>
      </c>
      <c r="F101" s="120">
        <v>4109.9355259899994</v>
      </c>
      <c r="G101" s="120">
        <v>3008.8629935500003</v>
      </c>
      <c r="H101" s="120">
        <v>6024.1222571300004</v>
      </c>
      <c r="I101" s="120">
        <v>4909.0839024999996</v>
      </c>
      <c r="K101" s="120">
        <v>5780.1208346400008</v>
      </c>
      <c r="M101" s="120">
        <v>7093.6883598900004</v>
      </c>
      <c r="N101" s="120">
        <v>104763.87416367998</v>
      </c>
      <c r="O101" s="119"/>
      <c r="P101" s="126"/>
      <c r="Q101" s="120"/>
      <c r="R101" s="120"/>
      <c r="S101" s="120"/>
      <c r="T101" s="120"/>
      <c r="U101" s="120"/>
      <c r="V101" s="120"/>
      <c r="W101" s="120"/>
      <c r="X101" s="120"/>
      <c r="Y101" s="143"/>
      <c r="Z101" s="146"/>
      <c r="AA101" s="146"/>
      <c r="AB101" s="146"/>
      <c r="AC101" s="146"/>
      <c r="AD101" s="146"/>
      <c r="AE101" s="146"/>
      <c r="AF101" s="146"/>
      <c r="AG101" s="146"/>
      <c r="AH101" s="146"/>
      <c r="AI101" s="120"/>
      <c r="AJ101" s="120"/>
      <c r="AK101" s="126"/>
      <c r="AN101" s="126"/>
      <c r="AO101" s="126"/>
      <c r="AP101" s="126"/>
      <c r="AQ101" s="120"/>
      <c r="AR101" s="120"/>
      <c r="AS101" s="120"/>
      <c r="AT101" s="120"/>
      <c r="AU101" s="120"/>
      <c r="AV101" s="120"/>
      <c r="AW101" s="120"/>
      <c r="AX101" s="126"/>
    </row>
    <row r="102" spans="1:50" s="24" customFormat="1" ht="3" customHeight="1">
      <c r="A102" s="32"/>
      <c r="B102" s="38"/>
      <c r="C102" s="103"/>
      <c r="D102" s="103"/>
      <c r="E102" s="103"/>
      <c r="F102" s="103"/>
      <c r="G102" s="103"/>
      <c r="H102" s="103"/>
      <c r="I102" s="103"/>
      <c r="J102" s="103"/>
      <c r="K102" s="103"/>
      <c r="L102" s="103"/>
      <c r="M102" s="103"/>
      <c r="N102" s="103"/>
      <c r="O102" s="34"/>
      <c r="Q102" s="120"/>
      <c r="R102" s="120"/>
      <c r="S102" s="120"/>
      <c r="T102" s="120"/>
      <c r="U102" s="120"/>
      <c r="V102" s="120"/>
      <c r="W102" s="120"/>
      <c r="X102" s="120"/>
    </row>
    <row r="103" spans="1:50" s="24" customFormat="1" ht="3" customHeight="1">
      <c r="A103" s="32"/>
      <c r="B103" s="36"/>
      <c r="C103" s="36"/>
      <c r="D103" s="36"/>
      <c r="E103" s="36"/>
      <c r="F103" s="36"/>
      <c r="G103" s="36"/>
      <c r="H103" s="36"/>
      <c r="I103" s="36"/>
      <c r="J103" s="36"/>
      <c r="K103" s="36"/>
      <c r="L103" s="36"/>
      <c r="M103" s="36"/>
      <c r="N103" s="36"/>
      <c r="O103" s="34"/>
      <c r="Q103" s="120"/>
      <c r="R103" s="120"/>
      <c r="S103" s="120"/>
      <c r="T103" s="120"/>
      <c r="U103" s="120"/>
      <c r="V103" s="120"/>
      <c r="W103" s="120"/>
      <c r="X103" s="120"/>
    </row>
    <row r="104" spans="1:50" s="24" customFormat="1" ht="9" customHeight="1">
      <c r="A104" s="32"/>
      <c r="B104" s="57" t="s">
        <v>116</v>
      </c>
      <c r="C104" s="345"/>
      <c r="D104" s="345"/>
      <c r="E104" s="345"/>
      <c r="F104" s="345"/>
      <c r="G104" s="345"/>
      <c r="H104" s="345"/>
      <c r="I104" s="345"/>
      <c r="J104" s="345"/>
      <c r="K104" s="345"/>
      <c r="L104" s="345"/>
      <c r="M104" s="345"/>
      <c r="N104" s="345"/>
      <c r="O104" s="34"/>
      <c r="Q104" s="120"/>
      <c r="R104" s="120"/>
      <c r="S104" s="120"/>
      <c r="T104" s="120"/>
      <c r="U104" s="120"/>
      <c r="V104" s="120"/>
      <c r="W104" s="120"/>
      <c r="X104" s="120"/>
    </row>
    <row r="105" spans="1:50" s="24" customFormat="1" ht="9" customHeight="1">
      <c r="A105" s="32"/>
      <c r="B105" s="345" t="s">
        <v>85</v>
      </c>
      <c r="C105" s="345"/>
      <c r="D105" s="345"/>
      <c r="E105" s="345"/>
      <c r="F105" s="345"/>
      <c r="G105" s="345"/>
      <c r="H105" s="345"/>
      <c r="I105" s="345"/>
      <c r="J105" s="345"/>
      <c r="K105" s="345"/>
      <c r="L105" s="345"/>
      <c r="M105" s="345"/>
      <c r="N105" s="345"/>
      <c r="O105" s="34"/>
    </row>
    <row r="106" spans="1:50" s="24" customFormat="1" ht="4.6500000000000004" customHeight="1">
      <c r="A106" s="45"/>
      <c r="B106" s="33"/>
      <c r="C106" s="33"/>
      <c r="D106" s="33"/>
      <c r="E106" s="33"/>
      <c r="F106" s="33"/>
      <c r="G106" s="33"/>
      <c r="H106" s="33"/>
      <c r="I106" s="33"/>
      <c r="J106" s="33"/>
      <c r="K106" s="33"/>
      <c r="L106" s="33"/>
      <c r="M106" s="33"/>
      <c r="N106" s="33"/>
      <c r="O106" s="46"/>
    </row>
    <row r="107" spans="1:50" ht="12.75" hidden="1" customHeight="1"/>
    <row r="108" spans="1:50" ht="12.75" hidden="1" customHeight="1"/>
    <row r="109" spans="1:50" ht="12.75" hidden="1" customHeight="1"/>
    <row r="110" spans="1:50" ht="12.75" hidden="1" customHeight="1"/>
    <row r="111" spans="1:50" ht="12.75" hidden="1" customHeight="1"/>
    <row r="112" spans="1:50" ht="12.75" hidden="1" customHeight="1"/>
    <row r="113" spans="13:13" ht="12.75" hidden="1" customHeight="1"/>
    <row r="114" spans="13:13" ht="12.75" hidden="1" customHeight="1"/>
    <row r="115" spans="13:13" ht="13.2" hidden="1">
      <c r="M115" s="48" t="s">
        <v>8</v>
      </c>
    </row>
  </sheetData>
  <sheetProtection sheet="1" objects="1" scenarios="1"/>
  <mergeCells count="20">
    <mergeCell ref="C10:C11"/>
    <mergeCell ref="F10:F11"/>
    <mergeCell ref="H10:H11"/>
    <mergeCell ref="K10:K11"/>
    <mergeCell ref="M10:M11"/>
    <mergeCell ref="M45:M46"/>
    <mergeCell ref="N45:N46"/>
    <mergeCell ref="B76:B78"/>
    <mergeCell ref="C76:N76"/>
    <mergeCell ref="N10:N11"/>
    <mergeCell ref="B43:B47"/>
    <mergeCell ref="K43:N43"/>
    <mergeCell ref="C45:C46"/>
    <mergeCell ref="E45:E46"/>
    <mergeCell ref="F45:F46"/>
    <mergeCell ref="G45:G47"/>
    <mergeCell ref="H45:H46"/>
    <mergeCell ref="I45:I46"/>
    <mergeCell ref="K45:K46"/>
    <mergeCell ref="B8:B11"/>
  </mergeCells>
  <hyperlinks>
    <hyperlink ref="N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&amp;L&amp;"Arial,Normal"&amp;10&amp;K000080INEGI. Anuario estadístico y geográfico de los Estados Unidos Mexicanos 2013. 2014.</oddHeader>
  </headerFooter>
  <rowBreaks count="1" manualBreakCount="1">
    <brk id="35"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21</vt:i4>
      </vt:variant>
    </vt:vector>
  </HeadingPairs>
  <TitlesOfParts>
    <vt:vector size="43" baseType="lpstr">
      <vt:lpstr>Índice</vt:lpstr>
      <vt:lpstr>Texto</vt:lpstr>
      <vt:lpstr>14.1</vt:lpstr>
      <vt:lpstr>14.2</vt:lpstr>
      <vt:lpstr>14.3</vt:lpstr>
      <vt:lpstr>14.4</vt:lpstr>
      <vt:lpstr>14.5</vt:lpstr>
      <vt:lpstr>14.6</vt:lpstr>
      <vt:lpstr>14.7</vt:lpstr>
      <vt:lpstr>14.8</vt:lpstr>
      <vt:lpstr>14.9</vt:lpstr>
      <vt:lpstr>14.10</vt:lpstr>
      <vt:lpstr>14.11</vt:lpstr>
      <vt:lpstr>14.12</vt:lpstr>
      <vt:lpstr>14.13</vt:lpstr>
      <vt:lpstr>14.14</vt:lpstr>
      <vt:lpstr>14.15</vt:lpstr>
      <vt:lpstr>14.16</vt:lpstr>
      <vt:lpstr>14.17</vt:lpstr>
      <vt:lpstr>14.18</vt:lpstr>
      <vt:lpstr>14.19</vt:lpstr>
      <vt:lpstr>14.20</vt:lpstr>
      <vt:lpstr>'14.1'!Área_de_impresión</vt:lpstr>
      <vt:lpstr>'14.10'!Área_de_impresión</vt:lpstr>
      <vt:lpstr>'14.11'!Área_de_impresión</vt:lpstr>
      <vt:lpstr>'14.12'!Área_de_impresión</vt:lpstr>
      <vt:lpstr>'14.13'!Área_de_impresión</vt:lpstr>
      <vt:lpstr>'14.14'!Área_de_impresión</vt:lpstr>
      <vt:lpstr>'14.15'!Área_de_impresión</vt:lpstr>
      <vt:lpstr>'14.16'!Área_de_impresión</vt:lpstr>
      <vt:lpstr>'14.17'!Área_de_impresión</vt:lpstr>
      <vt:lpstr>'14.18'!Área_de_impresión</vt:lpstr>
      <vt:lpstr>'14.19'!Área_de_impresión</vt:lpstr>
      <vt:lpstr>'14.2'!Área_de_impresión</vt:lpstr>
      <vt:lpstr>'14.20'!Área_de_impresión</vt:lpstr>
      <vt:lpstr>'14.3'!Área_de_impresión</vt:lpstr>
      <vt:lpstr>'14.4'!Área_de_impresión</vt:lpstr>
      <vt:lpstr>'14.5'!Área_de_impresión</vt:lpstr>
      <vt:lpstr>'14.6'!Área_de_impresión</vt:lpstr>
      <vt:lpstr>'14.7'!Área_de_impresión</vt:lpstr>
      <vt:lpstr>'14.8'!Área_de_impresión</vt:lpstr>
      <vt:lpstr>'14.9'!Área_de_impresión</vt:lpstr>
      <vt:lpstr>Índice!Área_de_impresión</vt:lpstr>
    </vt:vector>
  </TitlesOfParts>
  <Company>INEGI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INEGI</cp:lastModifiedBy>
  <cp:lastPrinted>2014-01-29T21:15:22Z</cp:lastPrinted>
  <dcterms:created xsi:type="dcterms:W3CDTF">2013-04-16T15:48:04Z</dcterms:created>
  <dcterms:modified xsi:type="dcterms:W3CDTF">2014-01-29T22:09:27Z</dcterms:modified>
</cp:coreProperties>
</file>