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Dylan\OneDrive - Clemson University\Clemson Files\2019 - Spring\CPSC 3300 - Computer Systems Organization\"/>
    </mc:Choice>
  </mc:AlternateContent>
  <xr:revisionPtr revIDLastSave="81" documentId="11_4D73FB164108C99EFD677DC8D670DDD8F0022945" xr6:coauthVersionLast="40" xr6:coauthVersionMax="40" xr10:uidLastSave="{8B4C9EB4-6F6A-4D27-A632-E44E7E12777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H34" i="1"/>
  <c r="H33" i="1"/>
  <c r="H32" i="1"/>
  <c r="H31" i="1"/>
  <c r="H30" i="1"/>
  <c r="H29" i="1"/>
  <c r="H28" i="1"/>
  <c r="H27" i="1"/>
  <c r="G34" i="1"/>
  <c r="G33" i="1"/>
  <c r="G32" i="1"/>
  <c r="G31" i="1"/>
  <c r="G30" i="1"/>
  <c r="G29" i="1"/>
  <c r="G28" i="1"/>
  <c r="G27" i="1"/>
  <c r="D25" i="1"/>
  <c r="D24" i="1"/>
  <c r="D22" i="1"/>
  <c r="D23" i="1"/>
  <c r="C25" i="1"/>
  <c r="C24" i="1"/>
  <c r="C23" i="1"/>
  <c r="C22" i="1"/>
  <c r="B25" i="1"/>
  <c r="B24" i="1"/>
  <c r="B23" i="1"/>
  <c r="B22" i="1"/>
</calcChain>
</file>

<file path=xl/sharedStrings.xml><?xml version="1.0" encoding="utf-8"?>
<sst xmlns="http://schemas.openxmlformats.org/spreadsheetml/2006/main" count="34" uniqueCount="18">
  <si>
    <t>Pi</t>
  </si>
  <si>
    <t>gamma</t>
  </si>
  <si>
    <t>Machine I</t>
  </si>
  <si>
    <t>Machine II</t>
  </si>
  <si>
    <t>-TD:1</t>
  </si>
  <si>
    <t>-TD:2</t>
  </si>
  <si>
    <t>-TD:3</t>
  </si>
  <si>
    <t>-TD:4</t>
  </si>
  <si>
    <t>-TD:5</t>
  </si>
  <si>
    <t>-TD:6</t>
  </si>
  <si>
    <t>...</t>
  </si>
  <si>
    <t>TD:#logicalprocessors</t>
  </si>
  <si>
    <t>pi</t>
  </si>
  <si>
    <t>log:2</t>
  </si>
  <si>
    <t>Execution time, seconds</t>
  </si>
  <si>
    <t>Log(2)</t>
  </si>
  <si>
    <t>Gamma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</si>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</sst>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Roboto" pitchFamily="2" charset="0"/>
                <a:ea typeface="Roboto" pitchFamily="2" charset="0"/>
                <a:cs typeface="+mn-cs"/>
              </a:defRPr>
            </a:pPr>
            <a:r>
              <a:rPr lang="en-US" sz="1800">
                <a:effectLst/>
              </a:rPr>
              <a:t>Intel i5-7500 @ 3.40 GHz</a:t>
            </a:r>
          </a:p>
          <a:p>
            <a:pPr>
              <a:defRPr>
                <a:latin typeface="Roboto" pitchFamily="2" charset="0"/>
                <a:ea typeface="Roboto" pitchFamily="2" charset="0"/>
              </a:defRPr>
            </a:pPr>
            <a:r>
              <a:rPr lang="en-US" sz="1800">
                <a:effectLst/>
              </a:rPr>
              <a:t>15 GB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Roboto" pitchFamily="2" charset="0"/>
              <a:ea typeface="Roboto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1927519663419"/>
          <c:y val="0.1109280171109136"/>
          <c:w val="0.85859219296100076"/>
          <c:h val="0.80918823082836855"/>
        </c:manualLayout>
      </c:layout>
      <c:lineChart>
        <c:grouping val="standard"/>
        <c:varyColors val="0"/>
        <c:ser>
          <c:idx val="1"/>
          <c:order val="0"/>
          <c:tx>
            <c:strRef>
              <c:f>Sheet1!$B$21</c:f>
              <c:strCache>
                <c:ptCount val="1"/>
                <c:pt idx="0">
                  <c:v>Pi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Sheet1!$B$22:$B$25</c:f>
              <c:numCache>
                <c:formatCode>General</c:formatCode>
                <c:ptCount val="4"/>
                <c:pt idx="0">
                  <c:v>1</c:v>
                </c:pt>
                <c:pt idx="1">
                  <c:v>2.7116736990154711</c:v>
                </c:pt>
                <c:pt idx="2">
                  <c:v>2.8640752661549889</c:v>
                </c:pt>
                <c:pt idx="3">
                  <c:v>3.3884007029876972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E-47BF-B23C-DCBB2DEC542B}"/>
            </c:ext>
          </c:extLst>
        </c:ser>
        <c:ser>
          <c:idx val="2"/>
          <c:order val="1"/>
          <c:tx>
            <c:strRef>
              <c:f>Sheet1!$C$21</c:f>
              <c:strCache>
                <c:ptCount val="1"/>
                <c:pt idx="0">
                  <c:v>Log(2)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alpha val="14000"/>
                </a:schemeClr>
              </a:glow>
            </a:effectLst>
          </c:spPr>
          <c:marker>
            <c:symbol val="square"/>
            <c:size val="7"/>
            <c:spPr>
              <a:solidFill>
                <a:schemeClr val="accent5"/>
              </a:solidFill>
              <a:ln>
                <a:noFill/>
              </a:ln>
              <a:effectLst>
                <a:glow rad="139700">
                  <a:schemeClr val="accent5">
                    <a:alpha val="14000"/>
                  </a:schemeClr>
                </a:glow>
              </a:effectLst>
            </c:spPr>
          </c:marker>
          <c:val>
            <c:numRef>
              <c:f>Sheet1!$C$22:$C$25</c:f>
              <c:numCache>
                <c:formatCode>General</c:formatCode>
                <c:ptCount val="4"/>
                <c:pt idx="0">
                  <c:v>1</c:v>
                </c:pt>
                <c:pt idx="1">
                  <c:v>2.8024334733893559</c:v>
                </c:pt>
                <c:pt idx="2">
                  <c:v>2.8751683879658736</c:v>
                </c:pt>
                <c:pt idx="3">
                  <c:v>3.559199555308505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E-47BF-B23C-DCBB2DEC542B}"/>
            </c:ext>
          </c:extLst>
        </c:ser>
        <c:ser>
          <c:idx val="3"/>
          <c:order val="2"/>
          <c:tx>
            <c:strRef>
              <c:f>Sheet1!$D$21</c:f>
              <c:strCache>
                <c:ptCount val="1"/>
                <c:pt idx="0">
                  <c:v>Gamma</c:v>
                </c:pt>
              </c:strCache>
            </c:strRef>
          </c:tx>
          <c:spPr>
            <a:ln w="22225" cap="rnd">
              <a:solidFill>
                <a:schemeClr val="accent4">
                  <a:alpha val="68000"/>
                </a:schemeClr>
              </a:solidFill>
            </a:ln>
            <a:effectLst>
              <a:glow rad="139700">
                <a:schemeClr val="accent4">
                  <a:alpha val="14000"/>
                </a:schemeClr>
              </a:glow>
            </a:effectLst>
          </c:spPr>
          <c:marker>
            <c:symbol val="none"/>
          </c:marker>
          <c:dPt>
            <c:idx val="3"/>
            <c:marker>
              <c:symbol val="none"/>
            </c:marker>
            <c:bubble3D val="0"/>
          </c:dPt>
          <c:val>
            <c:numRef>
              <c:f>Sheet1!$D$22:$D$25</c:f>
              <c:numCache>
                <c:formatCode>General</c:formatCode>
                <c:ptCount val="4"/>
                <c:pt idx="0">
                  <c:v>1</c:v>
                </c:pt>
                <c:pt idx="1">
                  <c:v>2.8027832589053898</c:v>
                </c:pt>
                <c:pt idx="2">
                  <c:v>2.8834733621485116</c:v>
                </c:pt>
                <c:pt idx="3">
                  <c:v>3.4543233148322683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F-4905-B444-31756694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23440"/>
        <c:axId val="634622784"/>
      </c:lineChart>
      <c:catAx>
        <c:axId val="63462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2784"/>
        <c:crosses val="autoZero"/>
        <c:auto val="1"/>
        <c:lblAlgn val="ctr"/>
        <c:lblOffset val="100"/>
        <c:noMultiLvlLbl val="0"/>
      </c:catAx>
      <c:valAx>
        <c:axId val="6346227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>
              <a:glow>
                <a:schemeClr val="accent1">
                  <a:alpha val="0"/>
                </a:schemeClr>
              </a:glow>
              <a:softEdge rad="118110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3440"/>
        <c:crosses val="autoZero"/>
        <c:crossBetween val="between"/>
        <c:majorUnit val="1"/>
      </c:valAx>
      <c:spPr>
        <a:solidFill>
          <a:schemeClr val="tx1">
            <a:alpha val="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417635</xdr:colOff>
      <xdr:row>35</xdr:row>
      <xdr:rowOff>80595</xdr:rowOff>
    </xdr:from>
    <xdr:to>
      <xdr:col>6</xdr:col>
      <xdr:colOff>718038</xdr:colOff>
      <xdr:row>58</xdr:row>
      <xdr:rowOff>131884</xdr:rowOff>
    </xdr:to>
    <xdr:graphicFrame macro="">
      <xdr:nvGraphicFramePr>
        <xdr:cNvPr id="3" name="Chart 2" descr="eddd" title="rr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0.05002</cdr:x>
      <cdr:y>0.21238</cdr:y>
    </cdr:from>
    <cdr:to>
      <cdr:x>0.2463</cdr:x>
      <cdr:y>0.34557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E806AE-CCB8-4820-B885-7D15DEE27F04}"/>
            </a:ext>
          </a:extLst>
        </cdr:cNvPr>
        <cdr:cNvSpPr txBox="1"/>
      </cdr:nvSpPr>
      <cdr:spPr>
        <a:xfrm xmlns:a="http://schemas.openxmlformats.org/drawingml/2006/main">
          <a:off x="232995" y="145805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32" zoomScale="130" zoomScaleNormal="130" workbookViewId="0">
      <selection activeCell="K49" sqref="K49"/>
    </sheetView>
  </sheetViews>
  <sheetFormatPr defaultRowHeight="15" x14ac:dyDescent="0.25"/>
  <cols>
    <col min="1" max="1" width="10.5703125" bestFit="1" customWidth="1"/>
    <col min="2" max="4" width="11.5703125" bestFit="1" customWidth="1"/>
    <col min="7" max="9" width="11.5703125" bestFit="1" customWidth="1"/>
  </cols>
  <sheetData>
    <row r="1" spans="1:9" ht="15.75" thickBot="1" x14ac:dyDescent="0.3">
      <c r="B1" t="s">
        <v>12</v>
      </c>
      <c r="D1" t="s">
        <v>13</v>
      </c>
      <c r="F1" t="s">
        <v>1</v>
      </c>
    </row>
    <row r="2" spans="1:9" ht="32.25" thickBot="1" x14ac:dyDescent="0.3">
      <c r="A2" s="3"/>
      <c r="B2" s="2" t="s">
        <v>2</v>
      </c>
      <c r="C2" s="2" t="s">
        <v>3</v>
      </c>
      <c r="D2" s="4" t="s">
        <v>2</v>
      </c>
      <c r="E2" s="2" t="s">
        <v>3</v>
      </c>
      <c r="F2" s="4" t="s">
        <v>2</v>
      </c>
      <c r="G2" s="2" t="s">
        <v>3</v>
      </c>
      <c r="H2" s="1"/>
    </row>
    <row r="3" spans="1:9" ht="16.5" thickBot="1" x14ac:dyDescent="0.3">
      <c r="A3" s="3" t="s">
        <v>4</v>
      </c>
      <c r="B3" s="2">
        <v>11.568</v>
      </c>
      <c r="C3" s="2">
        <v>14.731</v>
      </c>
      <c r="D3" s="4">
        <v>32</v>
      </c>
      <c r="E3" s="2">
        <v>40.634999999999998</v>
      </c>
      <c r="F3" s="4">
        <v>296.86799999999999</v>
      </c>
      <c r="G3" s="2">
        <v>371.99299999999999</v>
      </c>
      <c r="H3" s="1"/>
    </row>
    <row r="4" spans="1:9" ht="16.5" thickBot="1" x14ac:dyDescent="0.3">
      <c r="A4" s="3" t="s">
        <v>5</v>
      </c>
      <c r="B4" s="2">
        <v>4.266</v>
      </c>
      <c r="C4" s="2">
        <v>5.6630000000000003</v>
      </c>
      <c r="D4" s="4">
        <v>11.423999999999999</v>
      </c>
      <c r="E4" s="2">
        <v>16.327000000000002</v>
      </c>
      <c r="F4" s="4">
        <v>105.919</v>
      </c>
      <c r="G4" s="2">
        <v>142.40199999999999</v>
      </c>
      <c r="H4" s="1"/>
    </row>
    <row r="5" spans="1:9" ht="16.5" thickBot="1" x14ac:dyDescent="0.3">
      <c r="A5" s="3" t="s">
        <v>6</v>
      </c>
      <c r="B5" s="2">
        <v>4.0389999999999997</v>
      </c>
      <c r="C5" s="2">
        <v>5.431</v>
      </c>
      <c r="D5" s="4">
        <v>11.135</v>
      </c>
      <c r="E5" s="2">
        <v>15.132999999999999</v>
      </c>
      <c r="F5" s="4">
        <v>102.955</v>
      </c>
      <c r="G5" s="2">
        <v>136.755</v>
      </c>
      <c r="H5" s="1"/>
    </row>
    <row r="6" spans="1:9" ht="16.5" thickBot="1" x14ac:dyDescent="0.3">
      <c r="A6" s="3" t="s">
        <v>7</v>
      </c>
      <c r="B6" s="2">
        <v>3.4140000000000001</v>
      </c>
      <c r="C6" s="2">
        <v>4.1900000000000004</v>
      </c>
      <c r="D6" s="5">
        <v>9.4130000000000003</v>
      </c>
      <c r="E6" s="2">
        <v>11.496</v>
      </c>
      <c r="F6" s="4">
        <v>85.941000000000003</v>
      </c>
      <c r="G6" s="2">
        <v>104.852</v>
      </c>
      <c r="H6" s="1"/>
    </row>
    <row r="7" spans="1:9" ht="16.5" thickBot="1" x14ac:dyDescent="0.3">
      <c r="A7" s="3" t="s">
        <v>8</v>
      </c>
      <c r="B7" s="2"/>
      <c r="C7" s="2">
        <v>4.2460000000000004</v>
      </c>
      <c r="D7" s="4"/>
      <c r="E7" s="2">
        <v>11.613</v>
      </c>
      <c r="F7" s="4"/>
      <c r="G7" s="2">
        <v>106.122</v>
      </c>
      <c r="H7" s="1"/>
    </row>
    <row r="8" spans="1:9" ht="16.5" thickBot="1" x14ac:dyDescent="0.3">
      <c r="A8" s="3" t="s">
        <v>9</v>
      </c>
      <c r="B8" s="2"/>
      <c r="C8" s="2">
        <v>4.1360000000000001</v>
      </c>
      <c r="D8" s="4"/>
      <c r="E8" s="2">
        <v>11.327</v>
      </c>
      <c r="F8" s="4"/>
      <c r="G8" s="2">
        <v>102.69</v>
      </c>
      <c r="H8" s="1"/>
    </row>
    <row r="9" spans="1:9" ht="16.5" thickBot="1" x14ac:dyDescent="0.3">
      <c r="A9" s="3" t="s">
        <v>10</v>
      </c>
      <c r="B9" s="2"/>
      <c r="C9" s="2">
        <v>4.0389999999999997</v>
      </c>
      <c r="D9" s="4"/>
      <c r="E9" s="2">
        <v>11.125</v>
      </c>
      <c r="F9" s="4"/>
      <c r="G9" s="2">
        <v>102.32899999999999</v>
      </c>
      <c r="H9" s="1"/>
    </row>
    <row r="10" spans="1:9" ht="48" thickBot="1" x14ac:dyDescent="0.3">
      <c r="A10" s="3" t="s">
        <v>11</v>
      </c>
      <c r="B10" s="2"/>
      <c r="C10" s="2">
        <v>3.9620000000000002</v>
      </c>
      <c r="D10" s="4"/>
      <c r="E10" s="2">
        <v>10.755000000000001</v>
      </c>
      <c r="F10" s="4"/>
      <c r="G10" s="2">
        <v>98.603999999999999</v>
      </c>
      <c r="H10" s="1"/>
    </row>
    <row r="13" spans="1:9" ht="15.75" thickBot="1" x14ac:dyDescent="0.3"/>
    <row r="14" spans="1:9" ht="15.75" customHeight="1" thickBot="1" x14ac:dyDescent="0.3">
      <c r="A14" s="11" t="s">
        <v>14</v>
      </c>
      <c r="B14" s="12"/>
      <c r="C14" s="12"/>
      <c r="D14" s="13"/>
      <c r="F14" s="11" t="s">
        <v>14</v>
      </c>
      <c r="G14" s="12"/>
      <c r="H14" s="12"/>
      <c r="I14" s="13"/>
    </row>
    <row r="15" spans="1:9" ht="15.75" thickBot="1" x14ac:dyDescent="0.3">
      <c r="A15" s="10" t="s">
        <v>17</v>
      </c>
      <c r="B15" s="7" t="s">
        <v>0</v>
      </c>
      <c r="C15" s="7" t="s">
        <v>15</v>
      </c>
      <c r="D15" s="7" t="s">
        <v>16</v>
      </c>
      <c r="F15" s="6"/>
      <c r="G15" s="7" t="s">
        <v>0</v>
      </c>
      <c r="H15" s="7" t="s">
        <v>15</v>
      </c>
      <c r="I15" s="7" t="s">
        <v>16</v>
      </c>
    </row>
    <row r="16" spans="1:9" ht="15.75" thickBot="1" x14ac:dyDescent="0.3">
      <c r="A16" s="10">
        <v>1</v>
      </c>
      <c r="B16" s="8">
        <v>11.568</v>
      </c>
      <c r="C16" s="8">
        <v>32.015000000000001</v>
      </c>
      <c r="D16" s="8">
        <v>296.86799999999999</v>
      </c>
      <c r="F16" s="6">
        <v>1</v>
      </c>
      <c r="G16" s="8">
        <v>14.731</v>
      </c>
      <c r="H16" s="8">
        <v>40.634999999999998</v>
      </c>
      <c r="I16" s="8">
        <v>371.99299999999999</v>
      </c>
    </row>
    <row r="17" spans="1:9" ht="15.75" thickBot="1" x14ac:dyDescent="0.3">
      <c r="A17" s="10">
        <v>2</v>
      </c>
      <c r="B17" s="8">
        <v>4.266</v>
      </c>
      <c r="C17" s="8">
        <v>11.423999999999999</v>
      </c>
      <c r="D17" s="8">
        <v>105.919</v>
      </c>
      <c r="F17" s="6">
        <v>2</v>
      </c>
      <c r="G17" s="8">
        <v>5.633</v>
      </c>
      <c r="H17" s="8">
        <v>16.327000000000002</v>
      </c>
      <c r="I17" s="8">
        <v>142.40199999999999</v>
      </c>
    </row>
    <row r="18" spans="1:9" ht="15.75" thickBot="1" x14ac:dyDescent="0.3">
      <c r="A18" s="10">
        <v>3</v>
      </c>
      <c r="B18" s="8">
        <v>4.0389999999999997</v>
      </c>
      <c r="C18" s="8">
        <v>11.135</v>
      </c>
      <c r="D18" s="8">
        <v>102.955</v>
      </c>
      <c r="F18" s="6">
        <v>3</v>
      </c>
      <c r="G18" s="8">
        <v>5.431</v>
      </c>
      <c r="H18" s="8">
        <v>15.132999999999999</v>
      </c>
      <c r="I18" s="8">
        <v>136.755</v>
      </c>
    </row>
    <row r="19" spans="1:9" ht="15.75" thickBot="1" x14ac:dyDescent="0.3">
      <c r="A19" s="10">
        <v>4</v>
      </c>
      <c r="B19" s="8">
        <v>3.4140000000000001</v>
      </c>
      <c r="C19" s="8">
        <v>8.9949999999999992</v>
      </c>
      <c r="D19" s="8">
        <v>85.941000000000003</v>
      </c>
      <c r="F19" s="6">
        <v>4</v>
      </c>
      <c r="G19" s="8">
        <v>4.1900000000000004</v>
      </c>
      <c r="H19" s="8">
        <v>11.496</v>
      </c>
      <c r="I19" s="8">
        <v>104.852</v>
      </c>
    </row>
    <row r="20" spans="1:9" ht="15.75" thickBot="1" x14ac:dyDescent="0.3">
      <c r="F20" s="6">
        <v>5</v>
      </c>
      <c r="G20" s="8">
        <v>4.2460000000000004</v>
      </c>
      <c r="H20" s="8">
        <v>11.613</v>
      </c>
      <c r="I20" s="8">
        <v>106.122</v>
      </c>
    </row>
    <row r="21" spans="1:9" ht="15.75" thickBot="1" x14ac:dyDescent="0.3">
      <c r="A21" s="9" t="s">
        <v>17</v>
      </c>
      <c r="B21" s="7" t="s">
        <v>0</v>
      </c>
      <c r="C21" s="7" t="s">
        <v>15</v>
      </c>
      <c r="D21" s="7" t="s">
        <v>16</v>
      </c>
      <c r="F21" s="6">
        <v>6</v>
      </c>
      <c r="G21" s="8">
        <v>4.1360000000000001</v>
      </c>
      <c r="H21" s="8">
        <v>11.327</v>
      </c>
      <c r="I21" s="8">
        <v>102.69</v>
      </c>
    </row>
    <row r="22" spans="1:9" ht="15.75" thickBot="1" x14ac:dyDescent="0.3">
      <c r="A22" s="10">
        <v>1</v>
      </c>
      <c r="B22" s="8">
        <f xml:space="preserve"> B16 / 11.568</f>
        <v>1</v>
      </c>
      <c r="C22" s="8">
        <f>C16 / 32.015</f>
        <v>1</v>
      </c>
      <c r="D22" s="8">
        <f>D16 / 296.868</f>
        <v>1</v>
      </c>
      <c r="F22" s="6">
        <v>7</v>
      </c>
      <c r="G22" s="8">
        <v>4.0389999999999997</v>
      </c>
      <c r="H22" s="8">
        <v>11.125</v>
      </c>
      <c r="I22" s="8">
        <v>102.32899999999999</v>
      </c>
    </row>
    <row r="23" spans="1:9" ht="15.75" thickBot="1" x14ac:dyDescent="0.3">
      <c r="A23" s="10">
        <v>2</v>
      </c>
      <c r="B23" s="8">
        <f>B16 / 4.266</f>
        <v>2.7116736990154711</v>
      </c>
      <c r="C23" s="8">
        <f>C16 / 11.424</f>
        <v>2.8024334733893559</v>
      </c>
      <c r="D23" s="8">
        <f>D16 / 105.919</f>
        <v>2.8027832589053898</v>
      </c>
      <c r="F23" s="6">
        <v>8</v>
      </c>
      <c r="G23" s="8">
        <v>3.9620000000000002</v>
      </c>
      <c r="H23" s="8">
        <v>10.755000000000001</v>
      </c>
      <c r="I23" s="8">
        <v>98.603999999999999</v>
      </c>
    </row>
    <row r="24" spans="1:9" ht="15.75" thickBot="1" x14ac:dyDescent="0.3">
      <c r="A24" s="10">
        <v>3</v>
      </c>
      <c r="B24" s="8">
        <f>B16 / 4.039</f>
        <v>2.8640752661549889</v>
      </c>
      <c r="C24" s="8">
        <f>C16 /11.135</f>
        <v>2.8751683879658736</v>
      </c>
      <c r="D24" s="8">
        <f>D16 / 102.955</f>
        <v>2.8834733621485116</v>
      </c>
    </row>
    <row r="25" spans="1:9" ht="15.75" thickBot="1" x14ac:dyDescent="0.3">
      <c r="A25" s="10">
        <v>4</v>
      </c>
      <c r="B25" s="8">
        <f xml:space="preserve"> B16 /3.414</f>
        <v>3.3884007029876972</v>
      </c>
      <c r="C25" s="8">
        <f>C16 / 8.995</f>
        <v>3.559199555308505</v>
      </c>
      <c r="D25" s="8">
        <f>D16 / 85.941</f>
        <v>3.4543233148322683</v>
      </c>
      <c r="F25" s="11" t="s">
        <v>14</v>
      </c>
      <c r="G25" s="12"/>
      <c r="H25" s="12"/>
      <c r="I25" s="13"/>
    </row>
    <row r="26" spans="1:9" ht="15.75" thickBot="1" x14ac:dyDescent="0.3">
      <c r="F26" s="6"/>
      <c r="G26" s="7" t="s">
        <v>0</v>
      </c>
      <c r="H26" s="7" t="s">
        <v>15</v>
      </c>
      <c r="I26" s="7" t="s">
        <v>16</v>
      </c>
    </row>
    <row r="27" spans="1:9" ht="15.75" thickBot="1" x14ac:dyDescent="0.3">
      <c r="F27" s="6">
        <v>1</v>
      </c>
      <c r="G27" s="8">
        <f>G16 /14.731</f>
        <v>1</v>
      </c>
      <c r="H27" s="8">
        <f>H16 /40.635</f>
        <v>1</v>
      </c>
      <c r="I27" s="8">
        <f>I16 /371.993</f>
        <v>1</v>
      </c>
    </row>
    <row r="28" spans="1:9" ht="15.75" thickBot="1" x14ac:dyDescent="0.3">
      <c r="F28" s="6">
        <v>2</v>
      </c>
      <c r="G28" s="8">
        <f>G16 /5.633</f>
        <v>2.6151251553346353</v>
      </c>
      <c r="H28" s="8">
        <f>H16 /16.327</f>
        <v>2.4888221963618542</v>
      </c>
      <c r="I28" s="8">
        <f>I16 /142.402</f>
        <v>2.6122737040210113</v>
      </c>
    </row>
    <row r="29" spans="1:9" ht="15.75" thickBot="1" x14ac:dyDescent="0.3">
      <c r="F29" s="6">
        <v>3</v>
      </c>
      <c r="G29" s="8">
        <f>G16 /5.431</f>
        <v>2.7123918247099983</v>
      </c>
      <c r="H29" s="8">
        <f>H16 /15.133</f>
        <v>2.6851913037732107</v>
      </c>
      <c r="I29" s="8">
        <f>I16 /136.755</f>
        <v>2.7201418595298161</v>
      </c>
    </row>
    <row r="30" spans="1:9" ht="15.75" thickBot="1" x14ac:dyDescent="0.3">
      <c r="F30" s="6">
        <v>4</v>
      </c>
      <c r="G30" s="8">
        <f>G16 /4.19</f>
        <v>3.5157517899761332</v>
      </c>
      <c r="H30" s="8">
        <f>H16 /11.496</f>
        <v>3.5347077244258869</v>
      </c>
      <c r="I30" s="8">
        <f>I16 /104.852</f>
        <v>3.5477911723190783</v>
      </c>
    </row>
    <row r="31" spans="1:9" ht="15.75" thickBot="1" x14ac:dyDescent="0.3">
      <c r="F31" s="6">
        <v>5</v>
      </c>
      <c r="G31" s="8">
        <f>G16 /4.246</f>
        <v>3.4693829486575596</v>
      </c>
      <c r="H31" s="8">
        <f>H16 /11.613</f>
        <v>3.4990958408679926</v>
      </c>
      <c r="I31" s="8">
        <f>I16 /106.122</f>
        <v>3.5053334841032018</v>
      </c>
    </row>
    <row r="32" spans="1:9" ht="15.75" thickBot="1" x14ac:dyDescent="0.3">
      <c r="F32" s="6">
        <v>6</v>
      </c>
      <c r="G32" s="8">
        <f>G16 /4.136</f>
        <v>3.5616537717601546</v>
      </c>
      <c r="H32" s="8">
        <f>H16 /11.327</f>
        <v>3.5874459256643418</v>
      </c>
      <c r="I32" s="8">
        <f>I16 /102.69</f>
        <v>3.6224851494790147</v>
      </c>
    </row>
    <row r="33" spans="6:9" ht="15.75" thickBot="1" x14ac:dyDescent="0.3">
      <c r="F33" s="6">
        <v>7</v>
      </c>
      <c r="G33" s="8">
        <f>G16 /4.039</f>
        <v>3.6471898984897253</v>
      </c>
      <c r="H33" s="8">
        <f>H16 /11.125</f>
        <v>3.6525842696629214</v>
      </c>
      <c r="I33" s="8">
        <f>I16 /102.329</f>
        <v>3.6352646854752808</v>
      </c>
    </row>
    <row r="34" spans="6:9" ht="15.75" thickBot="1" x14ac:dyDescent="0.3">
      <c r="F34" s="6">
        <v>8</v>
      </c>
      <c r="G34" s="8">
        <f>G16 /3.962</f>
        <v>3.7180716809692074</v>
      </c>
      <c r="H34" s="8">
        <f>H16 /10.755</f>
        <v>3.7782426778242675</v>
      </c>
      <c r="I34" s="8">
        <f>I16 /98.604</f>
        <v>3.7725954322339863</v>
      </c>
    </row>
  </sheetData>
  <mergeCells count="3">
    <mergeCell ref="F25:I25"/>
    <mergeCell ref="A14:D14"/>
    <mergeCell ref="F14: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Mumm</dc:creator>
  <cp:lastModifiedBy>Dylan Mumm</cp:lastModifiedBy>
  <dcterms:created xsi:type="dcterms:W3CDTF">2019-02-27T00:06:03Z</dcterms:created>
  <dcterms:modified xsi:type="dcterms:W3CDTF">2019-02-27T18:40:11Z</dcterms:modified>
</cp:coreProperties>
</file>