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herreral\Desktop\ASIS 2018\Anexos modificados\"/>
    </mc:Choice>
  </mc:AlternateContent>
  <bookViews>
    <workbookView xWindow="480" yWindow="450" windowWidth="17520" windowHeight="10095" activeTab="2"/>
  </bookViews>
  <sheets>
    <sheet name="Presentación" sheetId="8" r:id="rId1"/>
    <sheet name="Datos piramide" sheetId="1" r:id="rId2"/>
    <sheet name="Piramide" sheetId="7" r:id="rId3"/>
  </sheets>
  <calcPr calcId="152511"/>
</workbook>
</file>

<file path=xl/calcChain.xml><?xml version="1.0" encoding="utf-8"?>
<calcChain xmlns="http://schemas.openxmlformats.org/spreadsheetml/2006/main">
  <c r="H20" i="1" l="1"/>
  <c r="G20" i="1"/>
  <c r="F20" i="1"/>
  <c r="E20" i="1"/>
  <c r="D20" i="1"/>
  <c r="C20" i="1"/>
  <c r="BD14" i="7" l="1"/>
  <c r="B13" i="7"/>
  <c r="BH33" i="7"/>
  <c r="BF33" i="7"/>
  <c r="D13" i="7"/>
  <c r="BD33" i="7" l="1"/>
  <c r="J41" i="1"/>
  <c r="O40" i="1"/>
  <c r="BI15" i="7" l="1"/>
  <c r="BI16" i="7"/>
  <c r="BI17" i="7"/>
  <c r="BI18" i="7"/>
  <c r="BI19" i="7"/>
  <c r="BI20" i="7"/>
  <c r="BI21" i="7"/>
  <c r="BI22" i="7"/>
  <c r="BI23" i="7"/>
  <c r="BI24" i="7"/>
  <c r="BI25" i="7"/>
  <c r="BI26" i="7"/>
  <c r="BI27" i="7"/>
  <c r="BI28" i="7"/>
  <c r="BI29" i="7"/>
  <c r="BI30" i="7"/>
  <c r="BI31" i="7"/>
  <c r="BI14" i="7"/>
  <c r="D16" i="7" s="1"/>
  <c r="BH15" i="7"/>
  <c r="BH16" i="7"/>
  <c r="BH17" i="7"/>
  <c r="BH18" i="7"/>
  <c r="BH19" i="7"/>
  <c r="BH20" i="7"/>
  <c r="BH21" i="7"/>
  <c r="BH22" i="7"/>
  <c r="BH23" i="7"/>
  <c r="BH24" i="7"/>
  <c r="BH25" i="7"/>
  <c r="BH26" i="7"/>
  <c r="BH27" i="7"/>
  <c r="BH28" i="7"/>
  <c r="BH29" i="7"/>
  <c r="BH30" i="7"/>
  <c r="BH31" i="7"/>
  <c r="BH14" i="7"/>
  <c r="S22" i="1"/>
  <c r="S23" i="1"/>
  <c r="S24" i="1"/>
  <c r="S25" i="1"/>
  <c r="S26" i="1"/>
  <c r="S27" i="1"/>
  <c r="S28" i="1"/>
  <c r="S29" i="1"/>
  <c r="S30" i="1"/>
  <c r="S31" i="1"/>
  <c r="S32" i="1"/>
  <c r="S33" i="1"/>
  <c r="S34" i="1"/>
  <c r="S35" i="1"/>
  <c r="S36" i="1"/>
  <c r="S37" i="1"/>
  <c r="S21" i="1"/>
  <c r="R22" i="1"/>
  <c r="R23" i="1"/>
  <c r="R24" i="1"/>
  <c r="R25" i="1"/>
  <c r="R26" i="1"/>
  <c r="R27" i="1"/>
  <c r="R28" i="1"/>
  <c r="R29" i="1"/>
  <c r="R30" i="1"/>
  <c r="R31" i="1"/>
  <c r="R32" i="1"/>
  <c r="R33" i="1"/>
  <c r="R34" i="1"/>
  <c r="R35" i="1"/>
  <c r="R36" i="1"/>
  <c r="R37" i="1"/>
  <c r="R21" i="1"/>
  <c r="K21" i="1"/>
  <c r="K22" i="1"/>
  <c r="K23" i="1"/>
  <c r="K24" i="1"/>
  <c r="K25" i="1"/>
  <c r="K26" i="1"/>
  <c r="K27" i="1"/>
  <c r="K28" i="1"/>
  <c r="K29" i="1"/>
  <c r="K30" i="1"/>
  <c r="K31" i="1"/>
  <c r="K32" i="1"/>
  <c r="K33" i="1"/>
  <c r="K34" i="1"/>
  <c r="K35" i="1"/>
  <c r="K36" i="1"/>
  <c r="K37" i="1"/>
  <c r="K20" i="1"/>
  <c r="D14" i="7" l="1"/>
  <c r="D15" i="7"/>
  <c r="D25" i="7"/>
  <c r="D23" i="7"/>
  <c r="D22" i="7"/>
  <c r="D26" i="7"/>
  <c r="D24" i="7"/>
  <c r="D18" i="7"/>
  <c r="T34" i="1"/>
  <c r="T30" i="1"/>
  <c r="T26" i="1"/>
  <c r="T22" i="1"/>
  <c r="T37" i="1"/>
  <c r="T33" i="1"/>
  <c r="T29" i="1"/>
  <c r="T25" i="1"/>
  <c r="T24" i="1"/>
  <c r="T36" i="1"/>
  <c r="T35" i="1"/>
  <c r="T31" i="1"/>
  <c r="T27" i="1"/>
  <c r="T21" i="1"/>
  <c r="T32" i="1"/>
  <c r="T28" i="1"/>
  <c r="T23" i="1"/>
  <c r="BH51" i="7"/>
  <c r="BH47" i="7"/>
  <c r="BH43" i="7"/>
  <c r="BH39" i="7"/>
  <c r="BH35" i="7"/>
  <c r="BI49" i="7"/>
  <c r="BI45" i="7"/>
  <c r="BI41" i="7"/>
  <c r="BI37" i="7"/>
  <c r="BH50" i="7"/>
  <c r="BH46" i="7"/>
  <c r="BH42" i="7"/>
  <c r="BH38" i="7"/>
  <c r="BI48" i="7"/>
  <c r="BI44" i="7"/>
  <c r="BI40" i="7"/>
  <c r="BI36" i="7"/>
  <c r="BH49" i="7"/>
  <c r="BH45" i="7"/>
  <c r="BH41" i="7"/>
  <c r="BH37" i="7"/>
  <c r="BI51" i="7"/>
  <c r="BI47" i="7"/>
  <c r="BI43" i="7"/>
  <c r="BI39" i="7"/>
  <c r="BI35" i="7"/>
  <c r="BH48" i="7"/>
  <c r="BH44" i="7"/>
  <c r="BH40" i="7"/>
  <c r="BH36" i="7"/>
  <c r="BI50" i="7"/>
  <c r="BI46" i="7"/>
  <c r="BI42" i="7"/>
  <c r="BI38" i="7"/>
  <c r="P22" i="1"/>
  <c r="P23" i="1"/>
  <c r="P24" i="1"/>
  <c r="P25" i="1"/>
  <c r="P26" i="1"/>
  <c r="P27" i="1"/>
  <c r="P28" i="1"/>
  <c r="P29" i="1"/>
  <c r="P30" i="1"/>
  <c r="P31" i="1"/>
  <c r="P32" i="1"/>
  <c r="P33" i="1"/>
  <c r="P34" i="1"/>
  <c r="P35" i="1"/>
  <c r="P36" i="1"/>
  <c r="P37" i="1"/>
  <c r="P21" i="1"/>
  <c r="O22" i="1"/>
  <c r="O23" i="1"/>
  <c r="O24" i="1"/>
  <c r="O25" i="1"/>
  <c r="O26" i="1"/>
  <c r="O27" i="1"/>
  <c r="O28" i="1"/>
  <c r="O29" i="1"/>
  <c r="O30" i="1"/>
  <c r="O31" i="1"/>
  <c r="O32" i="1"/>
  <c r="O33" i="1"/>
  <c r="O34" i="1"/>
  <c r="O35" i="1"/>
  <c r="O36" i="1"/>
  <c r="O37" i="1"/>
  <c r="O21" i="1"/>
  <c r="J37" i="1"/>
  <c r="J21" i="1"/>
  <c r="J22" i="1"/>
  <c r="J23" i="1"/>
  <c r="J24" i="1"/>
  <c r="J25" i="1"/>
  <c r="J26" i="1"/>
  <c r="J27" i="1"/>
  <c r="J28" i="1"/>
  <c r="J29" i="1"/>
  <c r="J30" i="1"/>
  <c r="J31" i="1"/>
  <c r="J32" i="1"/>
  <c r="J33" i="1"/>
  <c r="J34" i="1"/>
  <c r="J35" i="1"/>
  <c r="J36" i="1"/>
  <c r="J20" i="1"/>
  <c r="I21" i="1"/>
  <c r="I22" i="1"/>
  <c r="I23" i="1"/>
  <c r="I24" i="1"/>
  <c r="I25" i="1"/>
  <c r="I26" i="1"/>
  <c r="I27" i="1"/>
  <c r="I28" i="1"/>
  <c r="I29" i="1"/>
  <c r="I30" i="1"/>
  <c r="I31" i="1"/>
  <c r="I32" i="1"/>
  <c r="I33" i="1"/>
  <c r="I34" i="1"/>
  <c r="I35" i="1"/>
  <c r="I36" i="1"/>
  <c r="I37" i="1"/>
  <c r="D21" i="7" l="1"/>
  <c r="D19" i="7"/>
  <c r="D20" i="7"/>
  <c r="Q34" i="1"/>
  <c r="Q30" i="1"/>
  <c r="Q26" i="1"/>
  <c r="Q22" i="1"/>
  <c r="Q33" i="1"/>
  <c r="Q29" i="1"/>
  <c r="Q25" i="1"/>
  <c r="Q21" i="1"/>
  <c r="Q36" i="1"/>
  <c r="Q32" i="1"/>
  <c r="Q28" i="1"/>
  <c r="Q24" i="1"/>
  <c r="Q37" i="1"/>
  <c r="Q35" i="1"/>
  <c r="Q31" i="1"/>
  <c r="Q27" i="1"/>
  <c r="Q23" i="1"/>
  <c r="BD31" i="7"/>
  <c r="BE30" i="7"/>
  <c r="BD30" i="7"/>
  <c r="BD29" i="7"/>
  <c r="BE28" i="7"/>
  <c r="BD28" i="7"/>
  <c r="BD27" i="7"/>
  <c r="BE26" i="7"/>
  <c r="BD26" i="7"/>
  <c r="BD25" i="7"/>
  <c r="BE24" i="7"/>
  <c r="BD22" i="7"/>
  <c r="BD20" i="7"/>
  <c r="BD18" i="7"/>
  <c r="BD16" i="7"/>
  <c r="BD24" i="7"/>
  <c r="BD15" i="7"/>
  <c r="BE15" i="7"/>
  <c r="BF15" i="7"/>
  <c r="BG15" i="7"/>
  <c r="BE16" i="7"/>
  <c r="BF16" i="7"/>
  <c r="BG16" i="7"/>
  <c r="BD17" i="7"/>
  <c r="BE17" i="7"/>
  <c r="BF17" i="7"/>
  <c r="BG17" i="7"/>
  <c r="BE18" i="7"/>
  <c r="BF18" i="7"/>
  <c r="BG18" i="7"/>
  <c r="BD19" i="7"/>
  <c r="BE19" i="7"/>
  <c r="BF19" i="7"/>
  <c r="BG19" i="7"/>
  <c r="BE20" i="7"/>
  <c r="BF20" i="7"/>
  <c r="BG20" i="7"/>
  <c r="BD21" i="7"/>
  <c r="BE21" i="7"/>
  <c r="BF21" i="7"/>
  <c r="BG21" i="7"/>
  <c r="BE22" i="7"/>
  <c r="BF22" i="7"/>
  <c r="BG22" i="7"/>
  <c r="BD23" i="7"/>
  <c r="BE23" i="7"/>
  <c r="BF23" i="7"/>
  <c r="BG23" i="7"/>
  <c r="BF24" i="7"/>
  <c r="BG24" i="7"/>
  <c r="BE25" i="7"/>
  <c r="BF25" i="7"/>
  <c r="BG25" i="7"/>
  <c r="BF26" i="7"/>
  <c r="BG26" i="7"/>
  <c r="BE27" i="7"/>
  <c r="BF27" i="7"/>
  <c r="BG27" i="7"/>
  <c r="BF28" i="7"/>
  <c r="BG28" i="7"/>
  <c r="BE29" i="7"/>
  <c r="BF29" i="7"/>
  <c r="BG29" i="7"/>
  <c r="BF30" i="7"/>
  <c r="BG30" i="7"/>
  <c r="BE31" i="7"/>
  <c r="BF31" i="7"/>
  <c r="BG31" i="7"/>
  <c r="C24" i="7" l="1"/>
  <c r="G24" i="7" s="1"/>
  <c r="C26" i="7"/>
  <c r="G26" i="7" s="1"/>
  <c r="B22" i="7"/>
  <c r="F22" i="7" s="1"/>
  <c r="B43" i="7" s="1"/>
  <c r="B23" i="7"/>
  <c r="F23" i="7" s="1"/>
  <c r="B25" i="7"/>
  <c r="F25" i="7" s="1"/>
  <c r="C22" i="7"/>
  <c r="G22" i="7" s="1"/>
  <c r="B24" i="7"/>
  <c r="F24" i="7" s="1"/>
  <c r="B26" i="7"/>
  <c r="F26" i="7" s="1"/>
  <c r="C25" i="7"/>
  <c r="G25" i="7" s="1"/>
  <c r="C23" i="7"/>
  <c r="G23" i="7" s="1"/>
  <c r="B18" i="7"/>
  <c r="F18" i="7" s="1"/>
  <c r="C18" i="7"/>
  <c r="G18" i="7" s="1"/>
  <c r="BE14" i="7"/>
  <c r="M24" i="1"/>
  <c r="M28" i="1"/>
  <c r="M32" i="1"/>
  <c r="M36" i="1"/>
  <c r="M30" i="1"/>
  <c r="M25" i="1"/>
  <c r="M29" i="1"/>
  <c r="M33" i="1"/>
  <c r="M37" i="1"/>
  <c r="M26" i="1"/>
  <c r="M21" i="1"/>
  <c r="M23" i="1"/>
  <c r="M27" i="1"/>
  <c r="M31" i="1"/>
  <c r="M35" i="1"/>
  <c r="M22" i="1"/>
  <c r="M34" i="1"/>
  <c r="L22" i="1"/>
  <c r="L26" i="1"/>
  <c r="L30" i="1"/>
  <c r="L34" i="1"/>
  <c r="L21" i="1"/>
  <c r="L24" i="1"/>
  <c r="L36" i="1"/>
  <c r="L23" i="1"/>
  <c r="L27" i="1"/>
  <c r="L31" i="1"/>
  <c r="L35" i="1"/>
  <c r="L28" i="1"/>
  <c r="I20" i="1"/>
  <c r="L25" i="1"/>
  <c r="L29" i="1"/>
  <c r="L33" i="1"/>
  <c r="L37" i="1"/>
  <c r="L32" i="1"/>
  <c r="BF14" i="7"/>
  <c r="B44" i="7" l="1"/>
  <c r="B16" i="7"/>
  <c r="B14" i="7"/>
  <c r="B21" i="7" s="1"/>
  <c r="BE41" i="7"/>
  <c r="B46" i="7"/>
  <c r="BE35" i="7"/>
  <c r="BD43" i="7"/>
  <c r="BD37" i="7"/>
  <c r="BD39" i="7"/>
  <c r="BE45" i="7"/>
  <c r="BD47" i="7"/>
  <c r="BE49" i="7"/>
  <c r="BD51" i="7"/>
  <c r="BE39" i="7"/>
  <c r="BE43" i="7"/>
  <c r="BE47" i="7"/>
  <c r="BE51" i="7"/>
  <c r="BE37" i="7"/>
  <c r="BD45" i="7"/>
  <c r="BD49" i="7"/>
  <c r="BD41" i="7"/>
  <c r="B15" i="7"/>
  <c r="BE40" i="7"/>
  <c r="BE44" i="7"/>
  <c r="BE48" i="7"/>
  <c r="BD35" i="7"/>
  <c r="BD46" i="7"/>
  <c r="BD50" i="7"/>
  <c r="BD38" i="7"/>
  <c r="BD42" i="7"/>
  <c r="BD36" i="7"/>
  <c r="BE38" i="7"/>
  <c r="BE42" i="7"/>
  <c r="BE46" i="7"/>
  <c r="BE50" i="7"/>
  <c r="BD44" i="7"/>
  <c r="BE36" i="7"/>
  <c r="BD48" i="7"/>
  <c r="BD40" i="7"/>
  <c r="N34" i="1"/>
  <c r="N29" i="1"/>
  <c r="N36" i="1"/>
  <c r="N26" i="1"/>
  <c r="N23" i="1"/>
  <c r="N21" i="1"/>
  <c r="N31" i="1"/>
  <c r="N22" i="1"/>
  <c r="N25" i="1"/>
  <c r="N32" i="1"/>
  <c r="N35" i="1"/>
  <c r="N37" i="1"/>
  <c r="N28" i="1"/>
  <c r="N33" i="1"/>
  <c r="N30" i="1"/>
  <c r="N24" i="1"/>
  <c r="N27" i="1"/>
  <c r="C15" i="7"/>
  <c r="B39" i="7"/>
  <c r="B45" i="7"/>
  <c r="B17" i="7" l="1"/>
  <c r="F17" i="7" s="1"/>
  <c r="B19" i="7"/>
  <c r="F19" i="7" s="1"/>
  <c r="F21" i="7"/>
  <c r="B20" i="7"/>
  <c r="F20" i="7" s="1"/>
  <c r="BG14" i="7"/>
  <c r="C16" i="7" l="1"/>
  <c r="C17" i="7" s="1"/>
  <c r="D17" i="7"/>
  <c r="C14" i="7"/>
  <c r="BG35" i="7"/>
  <c r="BG36" i="7"/>
  <c r="BF37" i="7"/>
  <c r="BF35" i="7"/>
  <c r="BF36" i="7"/>
  <c r="BG37" i="7"/>
  <c r="BG50" i="7"/>
  <c r="BG48" i="7"/>
  <c r="BG46" i="7"/>
  <c r="BG44" i="7"/>
  <c r="BG42" i="7"/>
  <c r="BG40" i="7"/>
  <c r="BG38" i="7"/>
  <c r="BF51" i="7"/>
  <c r="BF49" i="7"/>
  <c r="BF47" i="7"/>
  <c r="BF45" i="7"/>
  <c r="BF43" i="7"/>
  <c r="BF41" i="7"/>
  <c r="BF39" i="7"/>
  <c r="BG51" i="7"/>
  <c r="BG49" i="7"/>
  <c r="BG47" i="7"/>
  <c r="BG45" i="7"/>
  <c r="BG43" i="7"/>
  <c r="BG41" i="7"/>
  <c r="BG39" i="7"/>
  <c r="BF50" i="7"/>
  <c r="BF48" i="7"/>
  <c r="BF46" i="7"/>
  <c r="BF44" i="7"/>
  <c r="BF42" i="7"/>
  <c r="BF40" i="7"/>
  <c r="BF38" i="7"/>
  <c r="C20" i="7" l="1"/>
  <c r="G20" i="7" s="1"/>
  <c r="B41" i="7" s="1"/>
  <c r="C21" i="7"/>
  <c r="G21" i="7" s="1"/>
  <c r="B42" i="7" s="1"/>
  <c r="C19" i="7"/>
  <c r="G19" i="7" s="1"/>
  <c r="B40" i="7" s="1"/>
  <c r="G17" i="7"/>
  <c r="B38" i="7" s="1"/>
</calcChain>
</file>

<file path=xl/sharedStrings.xml><?xml version="1.0" encoding="utf-8"?>
<sst xmlns="http://schemas.openxmlformats.org/spreadsheetml/2006/main" count="137" uniqueCount="57">
  <si>
    <t>Total</t>
  </si>
  <si>
    <t>Hombres</t>
  </si>
  <si>
    <t>Mujeres</t>
  </si>
  <si>
    <t>0-4</t>
  </si>
  <si>
    <t>5-9</t>
  </si>
  <si>
    <t>10-14</t>
  </si>
  <si>
    <t>15-19</t>
  </si>
  <si>
    <t>20-24</t>
  </si>
  <si>
    <t>25-29</t>
  </si>
  <si>
    <t>30-34</t>
  </si>
  <si>
    <t>35-39</t>
  </si>
  <si>
    <t>40-44</t>
  </si>
  <si>
    <t>45-49</t>
  </si>
  <si>
    <t>50-54</t>
  </si>
  <si>
    <t>55-59</t>
  </si>
  <si>
    <t>60-64</t>
  </si>
  <si>
    <t>65-69</t>
  </si>
  <si>
    <t>70-74</t>
  </si>
  <si>
    <t>75-79</t>
  </si>
  <si>
    <t>80 Y MÁS</t>
  </si>
  <si>
    <t>Relación hombres/mujer</t>
  </si>
  <si>
    <t>Año</t>
  </si>
  <si>
    <t>Grupo de edad</t>
  </si>
  <si>
    <t>Interpretación</t>
  </si>
  <si>
    <t>Representa el porcentaje de población de menos de 20 años (entre 0 y 19 años), con respecto al grupo de población de edades comprendidas entre los 30 y los 49 años. Cuando este índice supera el valor de 160 se considera que la población estudiada es una población joven, mientras que si resulta inferior a 60 se considera una población envejecida.</t>
  </si>
  <si>
    <t>Índice Demográfico</t>
  </si>
  <si>
    <t>Total 2005</t>
  </si>
  <si>
    <t>Total 2012</t>
  </si>
  <si>
    <t>total</t>
  </si>
  <si>
    <t>%</t>
  </si>
  <si>
    <t>Total 2020</t>
  </si>
  <si>
    <t>Índices demográficos</t>
  </si>
  <si>
    <t xml:space="preserve">Grupo de Análisis de Situación de Salud (ASIS). </t>
  </si>
  <si>
    <t xml:space="preserve">Dirección de Epidemiología y Demografía. </t>
  </si>
  <si>
    <t xml:space="preserve">Ministerio de Salud y Protección Social. </t>
  </si>
  <si>
    <t>Guía conceptual y metodológica para la construcción del ASIS en las Entidades Territoriales. Colombia, 2018</t>
  </si>
  <si>
    <t>Razón niños mujer</t>
  </si>
  <si>
    <t>Guias Analisis de situación de salud</t>
  </si>
  <si>
    <t>Actualización a Septiembre de 2018</t>
  </si>
  <si>
    <t>Actualizó</t>
  </si>
  <si>
    <t>Diego Alberto Cuellar</t>
  </si>
  <si>
    <t>Aprobó actualización</t>
  </si>
  <si>
    <t>Población total</t>
  </si>
  <si>
    <t>Población Masculina</t>
  </si>
  <si>
    <t>Población femenina</t>
  </si>
  <si>
    <t>Relación hombres: mujer</t>
  </si>
  <si>
    <t>Razón niños:mujer</t>
  </si>
  <si>
    <t>Índice de infancia</t>
  </si>
  <si>
    <t>Índice de juventud</t>
  </si>
  <si>
    <t>Índice de vejez</t>
  </si>
  <si>
    <t>Índice de envejecimiento</t>
  </si>
  <si>
    <t>Índice demográfico de dependencia</t>
  </si>
  <si>
    <t>Índice de dependencia infantil</t>
  </si>
  <si>
    <t>Índice de dependencia mayores</t>
  </si>
  <si>
    <t>Índice de Friz</t>
  </si>
  <si>
    <t>Modifico</t>
  </si>
  <si>
    <t>Astrid Berena Herrera López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</si>
</sst>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quot;-&quot;??_ ;_ @_ "/>
  </numFmts>
  <fonts count="17" x14ac:knownFonts="1">
    <font>
      <sz val="9"/>
      <name val="Arial"/>
    </font>
    <font>
      <sz val="9"/>
      <name val="Arial"/>
      <family val="2"/>
    </font>
    <font>
      <sz val="8"/>
      <name val="Arial"/>
      <family val="2"/>
    </font>
    <font>
      <sz val="9"/>
      <name val="Arial"/>
      <family val="2"/>
    </font>
    <font>
      <sz val="10"/>
      <name val="Arial"/>
      <family val="2"/>
    </font>
    <font>
      <sz val="9"/>
      <name val="Arial Narrow"/>
      <family val="2"/>
    </font>
    <font>
      <sz val="9"/>
      <color theme="1"/>
      <name val="Arial Narrow"/>
      <family val="2"/>
    </font>
    <font>
      <b/>
      <sz val="9"/>
      <name val="Arial"/>
      <family val="2"/>
    </font>
    <font>
      <b/>
      <sz val="14"/>
      <color theme="1"/>
      <name val="Arial Narrow"/>
      <family val="2"/>
    </font>
    <font>
      <sz val="12"/>
      <name val="Arial"/>
      <family val="2"/>
    </font>
    <font>
      <sz val="9"/>
      <color theme="0"/>
      <name val="Arial Narrow"/>
      <family val="2"/>
    </font>
    <font>
      <b/>
      <sz val="9"/>
      <color theme="0"/>
      <name val="Arial Narrow"/>
      <family val="2"/>
    </font>
    <font>
      <sz val="9"/>
      <color theme="0"/>
      <name val="Arial"/>
      <family val="2"/>
    </font>
    <font>
      <sz val="9"/>
      <color rgb="FF000000"/>
      <name val="Arial"/>
      <family val="2"/>
    </font>
    <font>
      <sz val="12"/>
      <name val="Arial Narrow"/>
      <family val="2"/>
    </font>
    <font>
      <b/>
      <sz val="20"/>
      <color theme="1"/>
      <name val="Arial Narrow"/>
      <family val="2"/>
    </font>
    <font>
      <sz val="9"/>
      <color rgb="FFFF0000"/>
      <name val="Arial Narrow"/>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2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style="thin">
        <color indexed="64"/>
      </top>
      <bottom/>
      <diagonal/>
    </border>
    <border>
      <left/>
      <right style="thin">
        <color indexed="64"/>
      </right>
      <top/>
      <bottom style="medium">
        <color indexed="64"/>
      </bottom>
      <diagonal/>
    </border>
  </borders>
  <cellStyleXfs count="4">
    <xf numFmtId="0" fontId="0" fillId="0" borderId="0"/>
    <xf numFmtId="9" fontId="1" fillId="0" borderId="0" applyFont="0" applyFill="0" applyBorder="0" applyAlignment="0" applyProtection="0"/>
    <xf numFmtId="164" fontId="4" fillId="0" borderId="0" applyFont="0" applyFill="0" applyBorder="0" applyAlignment="0" applyProtection="0"/>
    <xf numFmtId="0" fontId="4" fillId="0" borderId="0"/>
  </cellStyleXfs>
  <cellXfs count="138">
    <xf numFmtId="0" fontId="0" fillId="0" borderId="0" xfId="0"/>
    <xf numFmtId="0" fontId="9" fillId="3" borderId="0" xfId="0" applyFont="1" applyFill="1" applyAlignment="1">
      <alignment vertical="center"/>
    </xf>
    <xf numFmtId="3" fontId="9" fillId="3" borderId="0" xfId="0" applyNumberFormat="1" applyFont="1" applyFill="1" applyAlignment="1">
      <alignment vertical="center"/>
    </xf>
    <xf numFmtId="0" fontId="9" fillId="2" borderId="0" xfId="0" applyFont="1" applyFill="1" applyAlignment="1">
      <alignment vertical="center"/>
    </xf>
    <xf numFmtId="3" fontId="9" fillId="2" borderId="0" xfId="0" applyNumberFormat="1" applyFont="1" applyFill="1" applyAlignment="1">
      <alignment vertical="center"/>
    </xf>
    <xf numFmtId="2" fontId="9" fillId="2" borderId="0" xfId="0" applyNumberFormat="1" applyFont="1" applyFill="1" applyAlignment="1">
      <alignment vertical="center"/>
    </xf>
    <xf numFmtId="2" fontId="9" fillId="3" borderId="0" xfId="0" applyNumberFormat="1" applyFont="1" applyFill="1" applyAlignment="1">
      <alignment vertical="center"/>
    </xf>
    <xf numFmtId="0" fontId="9" fillId="3" borderId="2" xfId="0" applyFont="1" applyFill="1" applyBorder="1" applyAlignment="1">
      <alignment vertical="center"/>
    </xf>
    <xf numFmtId="2" fontId="9" fillId="3" borderId="2" xfId="0" applyNumberFormat="1" applyFont="1" applyFill="1" applyBorder="1" applyAlignment="1">
      <alignment vertical="center"/>
    </xf>
    <xf numFmtId="0" fontId="9" fillId="3" borderId="2" xfId="0" applyFont="1" applyFill="1" applyBorder="1" applyAlignment="1">
      <alignment horizontal="center" vertical="center"/>
    </xf>
    <xf numFmtId="1" fontId="9" fillId="2" borderId="0" xfId="0" applyNumberFormat="1" applyFont="1" applyFill="1" applyAlignment="1">
      <alignment vertical="center"/>
    </xf>
    <xf numFmtId="1" fontId="9" fillId="3" borderId="0" xfId="0" applyNumberFormat="1" applyFont="1" applyFill="1" applyAlignment="1">
      <alignment vertical="center"/>
    </xf>
    <xf numFmtId="0" fontId="6" fillId="3" borderId="0" xfId="0" applyFont="1" applyFill="1"/>
    <xf numFmtId="0" fontId="6" fillId="3" borderId="0" xfId="0" applyFont="1" applyFill="1" applyAlignment="1">
      <alignment wrapText="1"/>
    </xf>
    <xf numFmtId="0" fontId="6" fillId="3" borderId="0" xfId="0" applyFont="1" applyFill="1" applyBorder="1" applyAlignment="1">
      <alignment wrapText="1"/>
    </xf>
    <xf numFmtId="0" fontId="5" fillId="3" borderId="0" xfId="0" applyFont="1" applyFill="1"/>
    <xf numFmtId="3" fontId="5" fillId="3" borderId="0" xfId="0" applyNumberFormat="1" applyFont="1" applyFill="1"/>
    <xf numFmtId="2" fontId="5" fillId="3" borderId="0" xfId="0" applyNumberFormat="1" applyFont="1" applyFill="1"/>
    <xf numFmtId="0" fontId="7" fillId="3" borderId="0" xfId="0" applyFont="1" applyFill="1"/>
    <xf numFmtId="0" fontId="0" fillId="3" borderId="0" xfId="0" applyFill="1"/>
    <xf numFmtId="0" fontId="3" fillId="3" borderId="0" xfId="0" applyFont="1" applyFill="1"/>
    <xf numFmtId="0" fontId="0" fillId="3" borderId="1" xfId="0" applyFill="1" applyBorder="1" applyAlignment="1">
      <alignment horizontal="center" vertical="center"/>
    </xf>
    <xf numFmtId="0" fontId="0" fillId="3" borderId="11" xfId="0" applyFont="1" applyFill="1" applyBorder="1"/>
    <xf numFmtId="0" fontId="0" fillId="3" borderId="11" xfId="0" applyFill="1" applyBorder="1" applyAlignment="1">
      <alignment horizontal="center" vertical="center"/>
    </xf>
    <xf numFmtId="0" fontId="0" fillId="3" borderId="11" xfId="0" applyFont="1" applyFill="1" applyBorder="1" applyAlignment="1">
      <alignment horizontal="center" vertical="center"/>
    </xf>
    <xf numFmtId="0" fontId="0" fillId="3" borderId="12" xfId="0" applyFill="1" applyBorder="1" applyAlignment="1">
      <alignment horizontal="center" vertical="center"/>
    </xf>
    <xf numFmtId="3" fontId="0" fillId="3" borderId="0" xfId="0" applyNumberFormat="1" applyFill="1"/>
    <xf numFmtId="4" fontId="1" fillId="3" borderId="1" xfId="0" applyNumberFormat="1" applyFont="1" applyFill="1" applyBorder="1" applyAlignment="1">
      <alignment horizontal="center" vertical="center"/>
    </xf>
    <xf numFmtId="4" fontId="0" fillId="3" borderId="1" xfId="0" applyNumberFormat="1" applyFill="1" applyBorder="1"/>
    <xf numFmtId="2" fontId="0" fillId="3" borderId="1" xfId="0" applyNumberFormat="1" applyFill="1" applyBorder="1"/>
    <xf numFmtId="2" fontId="0" fillId="3" borderId="0" xfId="0" applyNumberFormat="1" applyFill="1"/>
    <xf numFmtId="9" fontId="0" fillId="3" borderId="0" xfId="1" applyFont="1" applyFill="1"/>
    <xf numFmtId="0" fontId="0" fillId="3" borderId="9" xfId="0" applyFont="1" applyFill="1" applyBorder="1"/>
    <xf numFmtId="0" fontId="0" fillId="3" borderId="0" xfId="0" applyFill="1" applyBorder="1"/>
    <xf numFmtId="0" fontId="0" fillId="3" borderId="7" xfId="0" applyFill="1" applyBorder="1" applyAlignment="1">
      <alignment horizontal="center"/>
    </xf>
    <xf numFmtId="0" fontId="0" fillId="2" borderId="0" xfId="0" applyFill="1" applyBorder="1"/>
    <xf numFmtId="0" fontId="0" fillId="2" borderId="2" xfId="0" applyFill="1" applyBorder="1"/>
    <xf numFmtId="3" fontId="0" fillId="3" borderId="9" xfId="0" applyNumberFormat="1" applyFill="1" applyBorder="1"/>
    <xf numFmtId="3" fontId="1" fillId="2" borderId="9" xfId="3" applyNumberFormat="1" applyFont="1" applyFill="1" applyBorder="1" applyAlignment="1"/>
    <xf numFmtId="3" fontId="1" fillId="2" borderId="10" xfId="3" applyNumberFormat="1" applyFont="1" applyFill="1" applyBorder="1" applyAlignment="1"/>
    <xf numFmtId="0" fontId="0" fillId="3" borderId="15" xfId="0" applyFill="1" applyBorder="1" applyAlignment="1">
      <alignment horizontal="center"/>
    </xf>
    <xf numFmtId="0" fontId="0" fillId="3" borderId="16" xfId="0" applyFill="1" applyBorder="1" applyAlignment="1">
      <alignment horizontal="center"/>
    </xf>
    <xf numFmtId="0" fontId="13" fillId="0" borderId="0" xfId="0" applyFont="1" applyAlignment="1">
      <alignment horizontal="left" vertical="center" readingOrder="1"/>
    </xf>
    <xf numFmtId="0" fontId="10" fillId="3" borderId="0" xfId="0" applyFont="1" applyFill="1"/>
    <xf numFmtId="0" fontId="8" fillId="3" borderId="0" xfId="0" applyFont="1" applyFill="1" applyAlignment="1">
      <alignment wrapText="1"/>
    </xf>
    <xf numFmtId="0" fontId="8" fillId="3" borderId="0" xfId="0" applyFont="1" applyFill="1" applyAlignment="1"/>
    <xf numFmtId="0" fontId="6" fillId="3" borderId="0" xfId="0" applyFont="1" applyFill="1" applyAlignment="1">
      <alignment vertical="top" wrapText="1"/>
    </xf>
    <xf numFmtId="0" fontId="9" fillId="3" borderId="7" xfId="0" applyFont="1" applyFill="1" applyBorder="1" applyAlignment="1">
      <alignment horizontal="center" vertical="center" wrapText="1"/>
    </xf>
    <xf numFmtId="0" fontId="9" fillId="3" borderId="8" xfId="0" applyFont="1" applyFill="1" applyBorder="1" applyAlignment="1">
      <alignment vertical="top" wrapText="1"/>
    </xf>
    <xf numFmtId="0" fontId="5" fillId="3" borderId="0" xfId="0" applyFont="1" applyFill="1" applyAlignment="1">
      <alignment vertical="top" wrapText="1"/>
    </xf>
    <xf numFmtId="0" fontId="9" fillId="2" borderId="0" xfId="0" applyFont="1" applyFill="1" applyBorder="1" applyAlignment="1">
      <alignment vertical="top" wrapText="1"/>
    </xf>
    <xf numFmtId="0" fontId="9" fillId="3" borderId="0" xfId="0" applyFont="1" applyFill="1" applyBorder="1" applyAlignment="1">
      <alignment vertical="top" wrapText="1"/>
    </xf>
    <xf numFmtId="0" fontId="9" fillId="2" borderId="2" xfId="0" applyFont="1" applyFill="1" applyBorder="1" applyAlignment="1">
      <alignment vertical="top" wrapText="1"/>
    </xf>
    <xf numFmtId="0" fontId="14" fillId="3" borderId="0" xfId="0" applyFont="1" applyFill="1" applyBorder="1"/>
    <xf numFmtId="3" fontId="14" fillId="3" borderId="0" xfId="0" applyNumberFormat="1" applyFont="1" applyFill="1" applyBorder="1"/>
    <xf numFmtId="0" fontId="14" fillId="3" borderId="3" xfId="0" applyFont="1" applyFill="1" applyBorder="1"/>
    <xf numFmtId="0" fontId="14" fillId="3" borderId="17" xfId="0" applyFont="1" applyFill="1" applyBorder="1"/>
    <xf numFmtId="0" fontId="14" fillId="3" borderId="18" xfId="0" applyFont="1" applyFill="1" applyBorder="1"/>
    <xf numFmtId="3" fontId="14" fillId="3" borderId="18" xfId="0" applyNumberFormat="1" applyFont="1" applyFill="1" applyBorder="1"/>
    <xf numFmtId="0" fontId="14" fillId="3" borderId="17" xfId="0" applyFont="1" applyFill="1" applyBorder="1" applyAlignment="1">
      <alignment vertical="top" wrapText="1"/>
    </xf>
    <xf numFmtId="0" fontId="14" fillId="3" borderId="4" xfId="0" applyFont="1" applyFill="1" applyBorder="1"/>
    <xf numFmtId="0" fontId="12" fillId="3" borderId="0" xfId="0" applyFont="1" applyFill="1"/>
    <xf numFmtId="0" fontId="9" fillId="3" borderId="2" xfId="0" applyFont="1" applyFill="1" applyBorder="1" applyAlignment="1">
      <alignment horizontal="center" vertical="center"/>
    </xf>
    <xf numFmtId="0" fontId="14" fillId="3" borderId="19" xfId="0" applyFont="1" applyFill="1" applyBorder="1"/>
    <xf numFmtId="3" fontId="14" fillId="3" borderId="2" xfId="0" applyNumberFormat="1" applyFont="1" applyFill="1" applyBorder="1"/>
    <xf numFmtId="3" fontId="14" fillId="3" borderId="20" xfId="0" applyNumberFormat="1" applyFont="1" applyFill="1" applyBorder="1"/>
    <xf numFmtId="0" fontId="14" fillId="3" borderId="2" xfId="0" applyFont="1" applyFill="1" applyBorder="1"/>
    <xf numFmtId="0" fontId="14" fillId="3" borderId="20" xfId="0" applyFont="1" applyFill="1" applyBorder="1"/>
    <xf numFmtId="0" fontId="14" fillId="3" borderId="14" xfId="0" applyFont="1" applyFill="1" applyBorder="1"/>
    <xf numFmtId="0" fontId="14" fillId="3" borderId="13" xfId="0" applyFont="1" applyFill="1" applyBorder="1"/>
    <xf numFmtId="3" fontId="14" fillId="3" borderId="13" xfId="0" applyNumberFormat="1" applyFont="1" applyFill="1" applyBorder="1"/>
    <xf numFmtId="3" fontId="14" fillId="3" borderId="14" xfId="0" applyNumberFormat="1" applyFont="1" applyFill="1" applyBorder="1"/>
    <xf numFmtId="0" fontId="14" fillId="3" borderId="10" xfId="0" applyFont="1" applyFill="1" applyBorder="1"/>
    <xf numFmtId="0" fontId="14" fillId="3" borderId="9" xfId="0" applyFont="1" applyFill="1" applyBorder="1"/>
    <xf numFmtId="3" fontId="14" fillId="3" borderId="9" xfId="0" applyNumberFormat="1" applyFont="1" applyFill="1" applyBorder="1"/>
    <xf numFmtId="3" fontId="14" fillId="3" borderId="10" xfId="0" applyNumberFormat="1" applyFont="1" applyFill="1" applyBorder="1"/>
    <xf numFmtId="0" fontId="14" fillId="3" borderId="25" xfId="0" applyFont="1" applyFill="1" applyBorder="1"/>
    <xf numFmtId="9" fontId="14" fillId="3" borderId="0" xfId="1" applyFont="1" applyFill="1" applyBorder="1" applyAlignment="1">
      <alignment horizontal="center"/>
    </xf>
    <xf numFmtId="9" fontId="14" fillId="3" borderId="18" xfId="1" applyFont="1" applyFill="1" applyBorder="1" applyAlignment="1">
      <alignment horizontal="center"/>
    </xf>
    <xf numFmtId="9" fontId="14" fillId="3" borderId="0" xfId="1" applyFont="1" applyFill="1" applyBorder="1" applyAlignment="1">
      <alignment horizontal="center" vertical="top" wrapText="1"/>
    </xf>
    <xf numFmtId="9" fontId="14" fillId="3" borderId="18" xfId="1" applyFont="1" applyFill="1" applyBorder="1" applyAlignment="1">
      <alignment horizontal="center" vertical="top" wrapText="1"/>
    </xf>
    <xf numFmtId="9" fontId="14" fillId="3" borderId="5" xfId="1" applyFont="1" applyFill="1" applyBorder="1" applyAlignment="1">
      <alignment horizontal="center"/>
    </xf>
    <xf numFmtId="9" fontId="14" fillId="3" borderId="6" xfId="1" applyFont="1" applyFill="1" applyBorder="1" applyAlignment="1">
      <alignment horizontal="center"/>
    </xf>
    <xf numFmtId="9" fontId="14" fillId="3" borderId="27" xfId="1" applyFont="1" applyFill="1" applyBorder="1" applyAlignment="1">
      <alignment horizontal="center"/>
    </xf>
    <xf numFmtId="9" fontId="14" fillId="3" borderId="13" xfId="1" applyFont="1" applyFill="1" applyBorder="1" applyAlignment="1">
      <alignment horizontal="center"/>
    </xf>
    <xf numFmtId="9" fontId="14" fillId="3" borderId="13" xfId="1" applyFont="1" applyFill="1" applyBorder="1" applyAlignment="1">
      <alignment horizontal="center" vertical="top" wrapText="1"/>
    </xf>
    <xf numFmtId="9" fontId="14" fillId="3" borderId="28" xfId="1" applyFont="1" applyFill="1" applyBorder="1" applyAlignment="1">
      <alignment horizontal="center"/>
    </xf>
    <xf numFmtId="9" fontId="14" fillId="3" borderId="29" xfId="1" applyFont="1" applyFill="1" applyBorder="1" applyAlignment="1">
      <alignment horizontal="center"/>
    </xf>
    <xf numFmtId="9" fontId="14" fillId="3" borderId="9" xfId="1" applyFont="1" applyFill="1" applyBorder="1" applyAlignment="1">
      <alignment horizontal="center"/>
    </xf>
    <xf numFmtId="9" fontId="14" fillId="3" borderId="9" xfId="1" applyFont="1" applyFill="1" applyBorder="1" applyAlignment="1">
      <alignment horizontal="center" vertical="top" wrapText="1"/>
    </xf>
    <xf numFmtId="9" fontId="14" fillId="3" borderId="30" xfId="1" applyFont="1" applyFill="1" applyBorder="1" applyAlignment="1">
      <alignment horizontal="center"/>
    </xf>
    <xf numFmtId="3" fontId="1" fillId="4" borderId="0" xfId="3" applyNumberFormat="1" applyFont="1" applyFill="1" applyBorder="1" applyAlignment="1"/>
    <xf numFmtId="3" fontId="1" fillId="4" borderId="9" xfId="3" applyNumberFormat="1" applyFont="1" applyFill="1" applyBorder="1" applyAlignment="1"/>
    <xf numFmtId="3" fontId="1" fillId="0" borderId="0" xfId="3" applyNumberFormat="1" applyFont="1" applyFill="1" applyBorder="1" applyAlignment="1"/>
    <xf numFmtId="3" fontId="1" fillId="0" borderId="9" xfId="3" applyNumberFormat="1" applyFont="1" applyFill="1" applyBorder="1" applyAlignment="1"/>
    <xf numFmtId="3" fontId="1" fillId="4" borderId="2" xfId="3" applyNumberFormat="1" applyFont="1" applyFill="1" applyBorder="1" applyAlignment="1"/>
    <xf numFmtId="3" fontId="1" fillId="4" borderId="10" xfId="3" applyNumberFormat="1" applyFont="1" applyFill="1" applyBorder="1" applyAlignment="1"/>
    <xf numFmtId="0" fontId="16" fillId="3" borderId="0" xfId="0" applyFont="1" applyFill="1" applyAlignment="1">
      <alignment vertical="top" wrapText="1"/>
    </xf>
    <xf numFmtId="3" fontId="1" fillId="4" borderId="13" xfId="3" applyNumberFormat="1" applyFont="1" applyFill="1" applyBorder="1" applyAlignment="1"/>
    <xf numFmtId="3" fontId="1" fillId="0" borderId="13" xfId="3" applyNumberFormat="1" applyFont="1" applyFill="1" applyBorder="1" applyAlignment="1"/>
    <xf numFmtId="3" fontId="1" fillId="4" borderId="14" xfId="3" applyNumberFormat="1" applyFont="1" applyFill="1" applyBorder="1" applyAlignment="1"/>
    <xf numFmtId="3" fontId="1" fillId="2" borderId="13" xfId="3" applyNumberFormat="1" applyFont="1" applyFill="1" applyBorder="1" applyAlignment="1"/>
    <xf numFmtId="3" fontId="0" fillId="3" borderId="13" xfId="0" applyNumberFormat="1" applyFill="1" applyBorder="1"/>
    <xf numFmtId="3" fontId="1" fillId="2" borderId="14" xfId="3" applyNumberFormat="1" applyFont="1" applyFill="1" applyBorder="1" applyAlignment="1"/>
    <xf numFmtId="0" fontId="1" fillId="0" borderId="0" xfId="0" applyFont="1"/>
    <xf numFmtId="0" fontId="6" fillId="3" borderId="0" xfId="0" applyFont="1" applyFill="1" applyAlignment="1">
      <alignment vertical="top" wrapText="1"/>
    </xf>
    <xf numFmtId="0" fontId="3" fillId="3" borderId="8"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8" fillId="3" borderId="0" xfId="0" applyFont="1" applyFill="1" applyAlignment="1">
      <alignment horizontal="center" wrapText="1"/>
    </xf>
    <xf numFmtId="0" fontId="8" fillId="3" borderId="0" xfId="0" applyFont="1" applyFill="1" applyAlignment="1">
      <alignment horizontal="center"/>
    </xf>
    <xf numFmtId="0" fontId="0" fillId="3" borderId="1" xfId="0" applyFill="1" applyBorder="1" applyAlignment="1">
      <alignment horizontal="center" vertical="center"/>
    </xf>
    <xf numFmtId="0" fontId="0" fillId="3" borderId="7" xfId="0" applyFill="1" applyBorder="1" applyAlignment="1">
      <alignment horizontal="center"/>
    </xf>
    <xf numFmtId="0" fontId="0" fillId="3" borderId="15" xfId="0" applyFill="1" applyBorder="1" applyAlignment="1">
      <alignment horizontal="center"/>
    </xf>
    <xf numFmtId="0" fontId="0" fillId="3" borderId="16" xfId="0" applyFill="1" applyBorder="1" applyAlignment="1">
      <alignment horizontal="center"/>
    </xf>
    <xf numFmtId="0" fontId="3" fillId="3" borderId="1" xfId="0" applyFont="1" applyFill="1" applyBorder="1" applyAlignment="1">
      <alignment horizontal="center" vertical="center"/>
    </xf>
    <xf numFmtId="0" fontId="3" fillId="3" borderId="7" xfId="0" applyFont="1" applyFill="1" applyBorder="1" applyAlignment="1">
      <alignment horizontal="center"/>
    </xf>
    <xf numFmtId="0" fontId="9" fillId="3" borderId="7" xfId="0" applyFont="1" applyFill="1" applyBorder="1" applyAlignment="1">
      <alignment horizontal="center" vertical="center" wrapText="1"/>
    </xf>
    <xf numFmtId="0" fontId="9" fillId="2"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9" fillId="2" borderId="2" xfId="0" applyFont="1" applyFill="1" applyBorder="1" applyAlignment="1">
      <alignment horizontal="left" vertical="top" wrapText="1"/>
    </xf>
    <xf numFmtId="0" fontId="9" fillId="3" borderId="8" xfId="0" applyFont="1" applyFill="1" applyBorder="1" applyAlignment="1">
      <alignment horizontal="left" vertical="top" wrapText="1"/>
    </xf>
    <xf numFmtId="0" fontId="11" fillId="3" borderId="0" xfId="0" applyFont="1" applyFill="1" applyBorder="1" applyAlignment="1">
      <alignment horizontal="center" wrapText="1"/>
    </xf>
    <xf numFmtId="0" fontId="9" fillId="3" borderId="8"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7" xfId="0" applyFont="1" applyFill="1" applyBorder="1" applyAlignment="1">
      <alignment horizontal="center" vertical="center"/>
    </xf>
    <xf numFmtId="0" fontId="15" fillId="3" borderId="0" xfId="0" applyFont="1" applyFill="1" applyAlignment="1">
      <alignment horizontal="center"/>
    </xf>
    <xf numFmtId="0" fontId="14" fillId="3" borderId="21" xfId="0" applyFont="1" applyFill="1" applyBorder="1" applyAlignment="1">
      <alignment horizontal="center"/>
    </xf>
    <xf numFmtId="0" fontId="14" fillId="3" borderId="22" xfId="0" applyFont="1" applyFill="1" applyBorder="1" applyAlignment="1">
      <alignment horizontal="center"/>
    </xf>
    <xf numFmtId="0" fontId="14" fillId="3" borderId="23" xfId="0" applyFont="1" applyFill="1" applyBorder="1" applyAlignment="1">
      <alignment horizontal="center"/>
    </xf>
    <xf numFmtId="0" fontId="14" fillId="3" borderId="24" xfId="0" applyFont="1" applyFill="1" applyBorder="1" applyAlignment="1">
      <alignment horizontal="center"/>
    </xf>
    <xf numFmtId="0" fontId="14" fillId="3" borderId="7" xfId="0" applyFont="1" applyFill="1" applyBorder="1" applyAlignment="1">
      <alignment horizontal="center"/>
    </xf>
    <xf numFmtId="0" fontId="14" fillId="3" borderId="16" xfId="0" applyFont="1" applyFill="1" applyBorder="1" applyAlignment="1">
      <alignment horizontal="center"/>
    </xf>
    <xf numFmtId="0" fontId="14" fillId="3" borderId="15" xfId="0" applyFont="1" applyFill="1" applyBorder="1" applyAlignment="1">
      <alignment horizontal="center"/>
    </xf>
    <xf numFmtId="0" fontId="14" fillId="3" borderId="26" xfId="0" applyFont="1" applyFill="1" applyBorder="1" applyAlignment="1">
      <alignment horizontal="center"/>
    </xf>
    <xf numFmtId="3" fontId="1" fillId="0" borderId="8" xfId="3" applyNumberFormat="1" applyFont="1" applyFill="1" applyBorder="1" applyAlignment="1">
      <alignment horizontal="center" vertical="center"/>
    </xf>
    <xf numFmtId="3" fontId="1" fillId="0" borderId="29" xfId="3" applyNumberFormat="1" applyFont="1" applyFill="1" applyBorder="1" applyAlignment="1">
      <alignment horizontal="center" vertical="center"/>
    </xf>
    <xf numFmtId="3" fontId="1" fillId="0" borderId="27" xfId="3" applyNumberFormat="1" applyFont="1" applyFill="1" applyBorder="1" applyAlignment="1">
      <alignment horizontal="center" vertical="center"/>
    </xf>
  </cellXfs>
  <cellStyles count="4">
    <cellStyle name="Normal" xfId="0" builtinId="0"/>
    <cellStyle name="Normal 2" xfId="3"/>
    <cellStyle name="Porcentaje" xfId="1" builtinId="5"/>
    <cellStyle name="Style 1" xfId="2"/>
  </cellStyles>
  <dxfs count="0"/>
  <tableStyles count="0" defaultTableStyle="TableStyleMedium9" defaultPivotStyle="PivotStyleLight16"/>
  <colors>
    <mruColors>
      <color rgb="FF2907B9"/>
      <color rgb="FFB7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60450944546009"/>
          <c:y val="6.5187864043090682E-2"/>
          <c:w val="0.77193092666490648"/>
          <c:h val="0.87682672233820524"/>
        </c:manualLayout>
      </c:layout>
      <c:barChart>
        <c:barDir val="bar"/>
        <c:grouping val="clustered"/>
        <c:varyColors val="0"/>
        <c:ser>
          <c:idx val="2"/>
          <c:order val="0"/>
          <c:tx>
            <c:strRef>
              <c:f>Piramide!$BF$33</c:f>
              <c:strCache>
                <c:ptCount val="1"/>
                <c:pt idx="0">
                  <c:v>2018</c:v>
                </c:pt>
              </c:strCache>
            </c:strRef>
          </c:tx>
          <c:spPr>
            <a:solidFill>
              <a:schemeClr val="bg1">
                <a:lumMod val="65000"/>
              </a:schemeClr>
            </a:solidFill>
            <a:ln w="25400">
              <a:solidFill>
                <a:schemeClr val="bg1">
                  <a:lumMod val="50000"/>
                  <a:alpha val="39000"/>
                </a:schemeClr>
              </a:solidFill>
              <a:prstDash val="solid"/>
            </a:ln>
          </c:spPr>
          <c:invertIfNegative val="0"/>
          <c:cat>
            <c:strRef>
              <c:f>Piramide!$BC$35:$BC$51</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Piramide!$BF$35:$BF$51</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1"/>
          <c:spPr>
            <a:solidFill>
              <a:schemeClr val="bg1">
                <a:lumMod val="65000"/>
              </a:schemeClr>
            </a:solidFill>
            <a:ln w="25400">
              <a:solidFill>
                <a:schemeClr val="bg1">
                  <a:lumMod val="50000"/>
                  <a:alpha val="39000"/>
                </a:schemeClr>
              </a:solidFill>
              <a:prstDash val="solid"/>
            </a:ln>
          </c:spPr>
          <c:invertIfNegative val="0"/>
          <c:cat>
            <c:strRef>
              <c:f>Piramide!$BC$35:$BC$51</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Piramide!$BG$35:$BG$51</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2"/>
          <c:spPr>
            <a:noFill/>
            <a:ln w="28575">
              <a:solidFill>
                <a:srgbClr val="FF0000"/>
              </a:solidFill>
              <a:prstDash val="solid"/>
            </a:ln>
          </c:spPr>
          <c:invertIfNegative val="0"/>
          <c:cat>
            <c:strRef>
              <c:f>Piramide!$BC$35:$BC$51</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Piramide!$BE$35:$BE$51</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0"/>
          <c:order val="3"/>
          <c:tx>
            <c:strRef>
              <c:f>Piramide!$BD$33</c:f>
              <c:strCache>
                <c:ptCount val="1"/>
                <c:pt idx="0">
                  <c:v>2005</c:v>
                </c:pt>
              </c:strCache>
            </c:strRef>
          </c:tx>
          <c:spPr>
            <a:noFill/>
            <a:ln w="28575" cmpd="sng">
              <a:solidFill>
                <a:srgbClr val="FF0000"/>
              </a:solidFill>
              <a:prstDash val="solid"/>
            </a:ln>
          </c:spPr>
          <c:invertIfNegative val="0"/>
          <c:cat>
            <c:strRef>
              <c:f>Piramide!$BC$35:$BC$51</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Piramide!$BD$35:$BD$51</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4"/>
          <c:order val="4"/>
          <c:tx>
            <c:strRef>
              <c:f>Piramide!$BH$33</c:f>
              <c:strCache>
                <c:ptCount val="1"/>
                <c:pt idx="0">
                  <c:v>2020</c:v>
                </c:pt>
              </c:strCache>
            </c:strRef>
          </c:tx>
          <c:spPr>
            <a:noFill/>
            <a:ln w="28575" cmpd="sng">
              <a:solidFill>
                <a:srgbClr val="0070C0"/>
              </a:solidFill>
            </a:ln>
          </c:spPr>
          <c:invertIfNegative val="0"/>
          <c:cat>
            <c:strRef>
              <c:f>Piramide!$BC$35:$BC$51</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Piramide!$BH$35:$BH$51</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5"/>
          <c:order val="5"/>
          <c:spPr>
            <a:noFill/>
            <a:ln w="28575" cmpd="sng">
              <a:solidFill>
                <a:srgbClr val="0070C0"/>
              </a:solidFill>
            </a:ln>
          </c:spPr>
          <c:invertIfNegative val="0"/>
          <c:cat>
            <c:strRef>
              <c:f>Piramide!$BC$35:$BC$51</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Piramide!$BI$35:$BI$51</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dLbls>
        <c:gapWidth val="0"/>
        <c:overlap val="100"/>
        <c:axId val="971198608"/>
        <c:axId val="1285947200"/>
      </c:barChart>
      <c:catAx>
        <c:axId val="971198608"/>
        <c:scaling>
          <c:orientation val="minMax"/>
        </c:scaling>
        <c:delete val="0"/>
        <c:axPos val="l"/>
        <c:numFmt formatCode="General" sourceLinked="1"/>
        <c:majorTickMark val="out"/>
        <c:minorTickMark val="in"/>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CO"/>
          </a:p>
        </c:txPr>
        <c:crossAx val="1285947200"/>
        <c:crosses val="autoZero"/>
        <c:auto val="1"/>
        <c:lblAlgn val="ctr"/>
        <c:lblOffset val="100"/>
        <c:tickLblSkip val="1"/>
        <c:tickMarkSkip val="1"/>
        <c:noMultiLvlLbl val="0"/>
      </c:catAx>
      <c:valAx>
        <c:axId val="1285947200"/>
        <c:scaling>
          <c:orientation val="minMax"/>
        </c:scaling>
        <c:delete val="0"/>
        <c:axPos val="b"/>
        <c:numFmt formatCode="#,###%;[Red]#,###%"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CO"/>
          </a:p>
        </c:txPr>
        <c:crossAx val="971198608"/>
        <c:crosses val="autoZero"/>
        <c:crossBetween val="between"/>
      </c:valAx>
      <c:spPr>
        <a:noFill/>
        <a:ln w="25400">
          <a:noFill/>
        </a:ln>
      </c:spPr>
    </c:plotArea>
    <c:legend>
      <c:legendPos val="r"/>
      <c:legendEntry>
        <c:idx val="0"/>
        <c:delete val="1"/>
      </c:legendEntry>
      <c:legendEntry>
        <c:idx val="3"/>
        <c:delete val="1"/>
      </c:legendEntry>
      <c:legendEntry>
        <c:idx val="4"/>
        <c:delete val="1"/>
      </c:legendEntry>
      <c:layout>
        <c:manualLayout>
          <c:xMode val="edge"/>
          <c:yMode val="edge"/>
          <c:x val="0.88589487575694847"/>
          <c:y val="0.14663300386331501"/>
          <c:w val="9.5497414805391062E-2"/>
          <c:h val="0.22909384225031892"/>
        </c:manualLayout>
      </c:layout>
      <c:overlay val="0"/>
    </c:legend>
    <c:plotVisOnly val="1"/>
    <c:dispBlanksAs val="gap"/>
    <c:showDLblsOverMax val="0"/>
  </c:chart>
  <c:spPr>
    <a:solidFill>
      <a:srgbClr val="FFFFFF"/>
    </a:solidFill>
    <a:ln w="3175">
      <a:noFill/>
      <a:prstDash val="solid"/>
    </a:ln>
  </c:spPr>
  <c:txPr>
    <a:bodyPr/>
    <a:lstStyle/>
    <a:p>
      <a:pPr>
        <a:defRPr sz="900" b="0" i="0" u="none" strike="noStrike" baseline="0">
          <a:solidFill>
            <a:srgbClr val="000000"/>
          </a:solidFill>
          <a:latin typeface="Arial"/>
          <a:ea typeface="Arial"/>
          <a:cs typeface="Arial"/>
        </a:defRPr>
      </a:pPr>
      <a:endParaRPr lang="es-CO"/>
    </a:p>
  </c:txPr>
  <c:printSettings>
    <c:headerFooter alignWithMargins="0"/>
    <c:pageMargins b="1" l="0.75000000000000056" r="0.75000000000000056" t="1" header="0" footer="0"/>
    <c:pageSetup orientation="landscape" horizontalDpi="0" verticalDpi="0"/>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866775</xdr:colOff>
      <xdr:row>3</xdr:row>
      <xdr:rowOff>38101</xdr:rowOff>
    </xdr:from>
    <xdr:to>
      <xdr:col>22</xdr:col>
      <xdr:colOff>0</xdr:colOff>
      <xdr:row>15</xdr:row>
      <xdr:rowOff>57151</xdr:rowOff>
    </xdr:to>
    <xdr:sp macro="" textlink="">
      <xdr:nvSpPr>
        <xdr:cNvPr id="2" name="1 Rectángulo redondeado"/>
        <xdr:cNvSpPr/>
      </xdr:nvSpPr>
      <xdr:spPr>
        <a:xfrm>
          <a:off x="866775" y="647701"/>
          <a:ext cx="4829175" cy="1943100"/>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1" u="sng"/>
            <a:t>INSTRUCCIONES</a:t>
          </a:r>
        </a:p>
        <a:p>
          <a:pPr algn="l"/>
          <a:r>
            <a:rPr lang="es-CO" sz="1100"/>
            <a:t> </a:t>
          </a:r>
        </a:p>
        <a:p>
          <a:pPr algn="l"/>
          <a:r>
            <a:rPr lang="es-CO" sz="1100"/>
            <a:t>1. Copie los datos de su población por grupos de edad quinquenal, para hombres y mujeres</a:t>
          </a:r>
          <a:r>
            <a:rPr lang="es-CO" sz="1100" baseline="0"/>
            <a:t> </a:t>
          </a:r>
          <a:r>
            <a:rPr lang="es-CO" sz="1100"/>
            <a:t>en el espacio correspondiente</a:t>
          </a:r>
          <a:r>
            <a:rPr lang="es-CO" sz="1100" baseline="0"/>
            <a:t> para los años 2005, el año actual y 2020.</a:t>
          </a:r>
        </a:p>
        <a:p>
          <a:pPr algn="l"/>
          <a:endParaRPr lang="es-CO" sz="1100"/>
        </a:p>
        <a:p>
          <a:pPr algn="l"/>
          <a:r>
            <a:rPr lang="es-CO" sz="1100"/>
            <a:t>2.</a:t>
          </a:r>
          <a:r>
            <a:rPr lang="es-CO" sz="1100" baseline="0"/>
            <a:t> Automáticamente se generará la pirámide poblacional y los índices demográficos calculados para cada año del análisis. Estos aparecerán en la siguiente hoja llamada "Pirámide"</a:t>
          </a:r>
          <a:endParaRPr lang="es-CO" sz="1100"/>
        </a:p>
        <a:p>
          <a:pPr algn="l"/>
          <a:endParaRPr lang="es-CO" sz="1100"/>
        </a:p>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1108074</xdr:colOff>
      <xdr:row>4</xdr:row>
      <xdr:rowOff>157691</xdr:rowOff>
    </xdr:from>
    <xdr:to>
      <xdr:col>14</xdr:col>
      <xdr:colOff>118533</xdr:colOff>
      <xdr:row>34</xdr:row>
      <xdr:rowOff>162981</xdr:rowOff>
    </xdr:to>
    <xdr:grpSp>
      <xdr:nvGrpSpPr>
        <xdr:cNvPr id="5" name="Grupo 4"/>
        <xdr:cNvGrpSpPr/>
      </xdr:nvGrpSpPr>
      <xdr:grpSpPr>
        <a:xfrm>
          <a:off x="6177491" y="1216024"/>
          <a:ext cx="6058959" cy="5857874"/>
          <a:chOff x="6177491" y="1216024"/>
          <a:chExt cx="6058959" cy="5857874"/>
        </a:xfrm>
      </xdr:grpSpPr>
      <xdr:graphicFrame macro="">
        <xdr:nvGraphicFramePr>
          <xdr:cNvPr id="2" name="Chart 1"/>
          <xdr:cNvGraphicFramePr>
            <a:graphicFrameLocks/>
          </xdr:cNvGraphicFramePr>
        </xdr:nvGraphicFramePr>
        <xdr:xfrm>
          <a:off x="6177491" y="1216024"/>
          <a:ext cx="6058959" cy="5857874"/>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 Box 3"/>
          <xdr:cNvSpPr txBox="1">
            <a:spLocks noChangeArrowheads="1"/>
          </xdr:cNvSpPr>
        </xdr:nvSpPr>
        <xdr:spPr bwMode="auto">
          <a:xfrm>
            <a:off x="10535710" y="1788583"/>
            <a:ext cx="1151467" cy="550333"/>
          </a:xfrm>
          <a:prstGeom prst="rect">
            <a:avLst/>
          </a:prstGeom>
          <a:noFill/>
          <a:ln w="9525">
            <a:noFill/>
            <a:miter lim="800000"/>
            <a:headEnd/>
            <a:tailEnd/>
          </a:ln>
        </xdr:spPr>
        <xdr:txBody>
          <a:bodyPr vertOverflow="clip" wrap="square" lIns="36576" tIns="22860" rIns="36576" bIns="0" anchor="t" upright="1"/>
          <a:lstStyle/>
          <a:p>
            <a:pPr algn="ctr" rtl="0">
              <a:defRPr sz="1000"/>
            </a:pPr>
            <a:r>
              <a:rPr lang="en-US" sz="1200" b="0" i="0" u="none" strike="noStrike" baseline="0">
                <a:solidFill>
                  <a:srgbClr val="000000"/>
                </a:solidFill>
                <a:latin typeface="Arial"/>
                <a:cs typeface="Arial"/>
              </a:rPr>
              <a:t>Mujeres</a:t>
            </a:r>
          </a:p>
        </xdr:txBody>
      </xdr:sp>
      <xdr:sp macro="" textlink="">
        <xdr:nvSpPr>
          <xdr:cNvPr id="6" name="Text Box 3"/>
          <xdr:cNvSpPr txBox="1">
            <a:spLocks noChangeArrowheads="1"/>
          </xdr:cNvSpPr>
        </xdr:nvSpPr>
        <xdr:spPr bwMode="auto">
          <a:xfrm>
            <a:off x="7789334" y="1767417"/>
            <a:ext cx="1151467" cy="550333"/>
          </a:xfrm>
          <a:prstGeom prst="rect">
            <a:avLst/>
          </a:prstGeom>
          <a:noFill/>
          <a:ln w="9525">
            <a:noFill/>
            <a:miter lim="800000"/>
            <a:headEnd/>
            <a:tailEnd/>
          </a:ln>
        </xdr:spPr>
        <xdr:txBody>
          <a:bodyPr vertOverflow="clip" wrap="square" lIns="36576" tIns="22860" rIns="36576" bIns="0" anchor="t" upright="1"/>
          <a:lstStyle/>
          <a:p>
            <a:pPr algn="ctr" rtl="0">
              <a:defRPr sz="1000"/>
            </a:pPr>
            <a:r>
              <a:rPr lang="en-US" sz="1200" b="0" i="0" u="none" strike="noStrike" baseline="0">
                <a:solidFill>
                  <a:srgbClr val="000000"/>
                </a:solidFill>
                <a:latin typeface="Arial"/>
                <a:cs typeface="Arial"/>
              </a:rPr>
              <a:t>Hombres</a:t>
            </a:r>
          </a:p>
        </xdr:txBody>
      </xdr:sp>
    </xdr:grpSp>
    <xdr:clientData/>
  </xdr:twoCellAnchor>
  <xdr:twoCellAnchor>
    <xdr:from>
      <xdr:col>0</xdr:col>
      <xdr:colOff>0</xdr:colOff>
      <xdr:row>26</xdr:row>
      <xdr:rowOff>100692</xdr:rowOff>
    </xdr:from>
    <xdr:to>
      <xdr:col>3</xdr:col>
      <xdr:colOff>762000</xdr:colOff>
      <xdr:row>35</xdr:row>
      <xdr:rowOff>149678</xdr:rowOff>
    </xdr:to>
    <xdr:sp macro="" textlink="">
      <xdr:nvSpPr>
        <xdr:cNvPr id="3" name="2 Rectángulo redondeado"/>
        <xdr:cNvSpPr/>
      </xdr:nvSpPr>
      <xdr:spPr>
        <a:xfrm>
          <a:off x="0" y="6332763"/>
          <a:ext cx="4980214" cy="1885951"/>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s-CO" sz="1700" b="1" baseline="0"/>
            <a:t>Nota: Esta hoja esta programada, por lo tanto las celdas no pueden ser manipuladas. Todos los cálculos que aparecen acá provienen de los datos poblacionales introducidos en la hoja "datos pirámide". Es posible seleccionar, copiar y pegar la tabla y la figura con la pirámide poblacional.</a:t>
          </a:r>
          <a:endParaRPr lang="es-CO" sz="1700" b="1"/>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4:B18"/>
  <sheetViews>
    <sheetView workbookViewId="0">
      <selection activeCell="B18" sqref="B18"/>
    </sheetView>
  </sheetViews>
  <sheetFormatPr baseColWidth="10" defaultRowHeight="12" x14ac:dyDescent="0.2"/>
  <cols>
    <col min="1" max="1" width="23.85546875" customWidth="1"/>
    <col min="2" max="2" width="26.140625" customWidth="1"/>
  </cols>
  <sheetData>
    <row r="4" spans="1:2" x14ac:dyDescent="0.2">
      <c r="A4" t="s">
        <v>37</v>
      </c>
    </row>
    <row r="8" spans="1:2" x14ac:dyDescent="0.2">
      <c r="A8" t="s">
        <v>32</v>
      </c>
    </row>
    <row r="9" spans="1:2" x14ac:dyDescent="0.2">
      <c r="A9" t="s">
        <v>33</v>
      </c>
    </row>
    <row r="10" spans="1:2" x14ac:dyDescent="0.2">
      <c r="A10" t="s">
        <v>34</v>
      </c>
    </row>
    <row r="14" spans="1:2" x14ac:dyDescent="0.2">
      <c r="A14" s="104" t="s">
        <v>38</v>
      </c>
    </row>
    <row r="15" spans="1:2" x14ac:dyDescent="0.2">
      <c r="A15" s="104" t="s">
        <v>39</v>
      </c>
      <c r="B15" s="104" t="s">
        <v>40</v>
      </c>
    </row>
    <row r="16" spans="1:2" x14ac:dyDescent="0.2">
      <c r="A16" s="104" t="s">
        <v>41</v>
      </c>
    </row>
    <row r="18" spans="1:2" x14ac:dyDescent="0.2">
      <c r="A18" s="104" t="s">
        <v>55</v>
      </c>
      <c r="B18" s="104"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2:U65"/>
  <sheetViews>
    <sheetView topLeftCell="A10" zoomScaleNormal="100" workbookViewId="0">
      <selection activeCell="G23" sqref="G23"/>
    </sheetView>
  </sheetViews>
  <sheetFormatPr baseColWidth="10" defaultColWidth="9.140625" defaultRowHeight="12" x14ac:dyDescent="0.2"/>
  <cols>
    <col min="1" max="1" width="5.85546875" style="19" customWidth="1"/>
    <col min="2" max="2" width="9.7109375" style="19" customWidth="1"/>
    <col min="3" max="6" width="9.85546875" style="19" bestFit="1" customWidth="1"/>
    <col min="7" max="8" width="9.85546875" style="19" customWidth="1"/>
    <col min="9" max="13" width="9.85546875" style="19" hidden="1" customWidth="1"/>
    <col min="14" max="21" width="9.140625" style="19" hidden="1" customWidth="1"/>
    <col min="22" max="22" width="9.140625" style="19" customWidth="1"/>
    <col min="23" max="16384" width="9.140625" style="19"/>
  </cols>
  <sheetData>
    <row r="2" spans="1:18" s="12" customFormat="1" ht="40.5" customHeight="1" x14ac:dyDescent="0.25">
      <c r="A2" s="105"/>
      <c r="B2" s="109" t="s">
        <v>35</v>
      </c>
      <c r="C2" s="109"/>
      <c r="D2" s="109"/>
      <c r="E2" s="109"/>
      <c r="F2" s="109"/>
      <c r="G2" s="109"/>
      <c r="H2" s="109"/>
    </row>
    <row r="3" spans="1:18" s="12" customFormat="1" ht="18" x14ac:dyDescent="0.25">
      <c r="A3" s="105"/>
      <c r="B3" s="110"/>
      <c r="C3" s="110"/>
      <c r="D3" s="110"/>
      <c r="E3" s="110"/>
      <c r="F3" s="110"/>
      <c r="G3" s="110"/>
      <c r="H3" s="110"/>
      <c r="I3" s="44"/>
      <c r="J3" s="44"/>
      <c r="K3" s="44"/>
      <c r="L3" s="44"/>
      <c r="M3" s="44"/>
      <c r="N3" s="44"/>
      <c r="O3" s="44"/>
      <c r="P3" s="44"/>
      <c r="Q3" s="44"/>
      <c r="R3" s="44"/>
    </row>
    <row r="4" spans="1:18" s="12" customFormat="1" ht="18" x14ac:dyDescent="0.25">
      <c r="A4" s="105"/>
      <c r="C4" s="45"/>
      <c r="D4" s="45"/>
      <c r="E4" s="45"/>
      <c r="F4" s="45"/>
      <c r="G4" s="45"/>
      <c r="H4" s="45"/>
      <c r="I4" s="45"/>
      <c r="J4" s="45"/>
      <c r="K4" s="45"/>
      <c r="L4" s="45"/>
      <c r="M4" s="45"/>
      <c r="N4" s="45"/>
      <c r="O4" s="45"/>
      <c r="P4" s="45"/>
      <c r="Q4" s="45"/>
      <c r="R4" s="45"/>
    </row>
    <row r="5" spans="1:18" s="12" customFormat="1" ht="13.5" x14ac:dyDescent="0.25">
      <c r="A5" s="105"/>
      <c r="B5" s="13"/>
      <c r="C5" s="14"/>
    </row>
    <row r="8" spans="1:18" x14ac:dyDescent="0.2">
      <c r="A8" s="18"/>
    </row>
    <row r="9" spans="1:18" x14ac:dyDescent="0.2">
      <c r="B9" s="20"/>
    </row>
    <row r="10" spans="1:18" x14ac:dyDescent="0.2">
      <c r="B10" s="20"/>
    </row>
    <row r="12" spans="1:18" x14ac:dyDescent="0.2">
      <c r="B12" s="61"/>
      <c r="D12" s="61"/>
      <c r="E12" s="61"/>
      <c r="F12" s="61"/>
    </row>
    <row r="13" spans="1:18" x14ac:dyDescent="0.2">
      <c r="A13" s="18"/>
    </row>
    <row r="14" spans="1:18" x14ac:dyDescent="0.2">
      <c r="A14" s="20"/>
    </row>
    <row r="15" spans="1:18" x14ac:dyDescent="0.2">
      <c r="A15" s="20"/>
    </row>
    <row r="17" spans="2:20" x14ac:dyDescent="0.2">
      <c r="B17" s="106" t="s">
        <v>22</v>
      </c>
      <c r="C17" s="116" t="s">
        <v>21</v>
      </c>
      <c r="D17" s="116"/>
      <c r="E17" s="116"/>
      <c r="F17" s="116"/>
      <c r="G17" s="116"/>
      <c r="H17" s="116"/>
      <c r="L17" s="115" t="s">
        <v>21</v>
      </c>
      <c r="M17" s="115"/>
      <c r="N17" s="115"/>
      <c r="O17" s="115"/>
      <c r="P17" s="115"/>
      <c r="Q17" s="115"/>
    </row>
    <row r="18" spans="2:20" x14ac:dyDescent="0.2">
      <c r="B18" s="107"/>
      <c r="C18" s="112">
        <v>2005</v>
      </c>
      <c r="D18" s="113"/>
      <c r="E18" s="114">
        <v>2018</v>
      </c>
      <c r="F18" s="113"/>
      <c r="G18" s="112">
        <v>2020</v>
      </c>
      <c r="H18" s="112"/>
      <c r="L18" s="111">
        <v>2005</v>
      </c>
      <c r="M18" s="111"/>
      <c r="N18" s="111"/>
      <c r="O18" s="21"/>
      <c r="P18" s="111">
        <v>2012</v>
      </c>
      <c r="Q18" s="111"/>
      <c r="R18" s="21"/>
      <c r="S18" s="111">
        <v>2020</v>
      </c>
      <c r="T18" s="111"/>
    </row>
    <row r="19" spans="2:20" x14ac:dyDescent="0.2">
      <c r="B19" s="108"/>
      <c r="C19" s="34" t="s">
        <v>1</v>
      </c>
      <c r="D19" s="40" t="s">
        <v>2</v>
      </c>
      <c r="E19" s="41" t="s">
        <v>1</v>
      </c>
      <c r="F19" s="40" t="s">
        <v>2</v>
      </c>
      <c r="G19" s="34" t="s">
        <v>1</v>
      </c>
      <c r="H19" s="34" t="s">
        <v>2</v>
      </c>
      <c r="I19" s="32" t="s">
        <v>26</v>
      </c>
      <c r="J19" s="22" t="s">
        <v>27</v>
      </c>
      <c r="K19" s="22" t="s">
        <v>30</v>
      </c>
      <c r="L19" s="23" t="s">
        <v>1</v>
      </c>
      <c r="M19" s="23" t="s">
        <v>2</v>
      </c>
      <c r="N19" s="24" t="s">
        <v>28</v>
      </c>
      <c r="O19" s="25" t="s">
        <v>1</v>
      </c>
      <c r="P19" s="25" t="s">
        <v>2</v>
      </c>
      <c r="Q19" s="24" t="s">
        <v>28</v>
      </c>
      <c r="R19" s="25" t="s">
        <v>1</v>
      </c>
      <c r="S19" s="25" t="s">
        <v>2</v>
      </c>
      <c r="T19" s="24" t="s">
        <v>28</v>
      </c>
    </row>
    <row r="20" spans="2:20" x14ac:dyDescent="0.2">
      <c r="B20" s="33" t="s">
        <v>0</v>
      </c>
      <c r="C20" s="135">
        <f t="shared" ref="C20:H20" si="0">SUM(C21:C37)</f>
        <v>0</v>
      </c>
      <c r="D20" s="136">
        <f t="shared" si="0"/>
        <v>0</v>
      </c>
      <c r="E20" s="137">
        <f t="shared" si="0"/>
        <v>0</v>
      </c>
      <c r="F20" s="136">
        <f t="shared" si="0"/>
        <v>0</v>
      </c>
      <c r="G20" s="137">
        <f t="shared" si="0"/>
        <v>0</v>
      </c>
      <c r="H20" s="136">
        <f t="shared" si="0"/>
        <v>0</v>
      </c>
      <c r="I20" s="26">
        <f>(C20+D20)</f>
        <v>0</v>
      </c>
      <c r="J20" s="26">
        <f>(E20+F20)</f>
        <v>0</v>
      </c>
      <c r="K20" s="26">
        <f>(G20+H20)</f>
        <v>0</v>
      </c>
      <c r="L20" s="27" t="s">
        <v>29</v>
      </c>
      <c r="M20" s="21" t="s">
        <v>29</v>
      </c>
      <c r="N20" s="21" t="s">
        <v>29</v>
      </c>
      <c r="O20" s="21" t="s">
        <v>29</v>
      </c>
      <c r="P20" s="21" t="s">
        <v>29</v>
      </c>
      <c r="Q20" s="21" t="s">
        <v>29</v>
      </c>
      <c r="R20" s="21" t="s">
        <v>29</v>
      </c>
      <c r="S20" s="21" t="s">
        <v>29</v>
      </c>
      <c r="T20" s="21" t="s">
        <v>29</v>
      </c>
    </row>
    <row r="21" spans="2:20" x14ac:dyDescent="0.2">
      <c r="B21" s="35" t="s">
        <v>3</v>
      </c>
      <c r="C21" s="91"/>
      <c r="D21" s="92"/>
      <c r="E21" s="98"/>
      <c r="F21" s="92"/>
      <c r="G21" s="101"/>
      <c r="H21" s="38"/>
      <c r="I21" s="26">
        <f t="shared" ref="I21:I37" si="1">(C21+D21)</f>
        <v>0</v>
      </c>
      <c r="J21" s="26">
        <f t="shared" ref="J21:J36" si="2">(E21+F21)</f>
        <v>0</v>
      </c>
      <c r="K21" s="26">
        <f t="shared" ref="K21:K37" si="3">(G21+H21)</f>
        <v>0</v>
      </c>
      <c r="L21" s="28" t="e">
        <f>(C21/$C$20)*100</f>
        <v>#DIV/0!</v>
      </c>
      <c r="M21" s="29" t="e">
        <f>(D21/$D$20)*100</f>
        <v>#DIV/0!</v>
      </c>
      <c r="N21" s="29" t="e">
        <f>(I21/$I$20)*100</f>
        <v>#DIV/0!</v>
      </c>
      <c r="O21" s="29" t="e">
        <f>(E21/$E$20)*100</f>
        <v>#DIV/0!</v>
      </c>
      <c r="P21" s="29" t="e">
        <f>(F21/$F$20)*100</f>
        <v>#DIV/0!</v>
      </c>
      <c r="Q21" s="29" t="e">
        <f>(J21/$J$20)*100</f>
        <v>#DIV/0!</v>
      </c>
      <c r="R21" s="29" t="e">
        <f>(G21/$G$20)*100</f>
        <v>#DIV/0!</v>
      </c>
      <c r="S21" s="29" t="e">
        <f>(H21/$H$20)*100</f>
        <v>#DIV/0!</v>
      </c>
      <c r="T21" s="29" t="e">
        <f>(K21/K20)*100</f>
        <v>#DIV/0!</v>
      </c>
    </row>
    <row r="22" spans="2:20" x14ac:dyDescent="0.2">
      <c r="B22" s="33" t="s">
        <v>4</v>
      </c>
      <c r="C22" s="93"/>
      <c r="D22" s="94"/>
      <c r="E22" s="99"/>
      <c r="F22" s="94"/>
      <c r="G22" s="102"/>
      <c r="H22" s="37"/>
      <c r="I22" s="26">
        <f t="shared" si="1"/>
        <v>0</v>
      </c>
      <c r="J22" s="26">
        <f t="shared" si="2"/>
        <v>0</v>
      </c>
      <c r="K22" s="26">
        <f t="shared" si="3"/>
        <v>0</v>
      </c>
      <c r="L22" s="28" t="e">
        <f t="shared" ref="L22:L37" si="4">(C22/$C$20)*100</f>
        <v>#DIV/0!</v>
      </c>
      <c r="M22" s="29" t="e">
        <f t="shared" ref="M22:M37" si="5">(D22/$D$20)*100</f>
        <v>#DIV/0!</v>
      </c>
      <c r="N22" s="29" t="e">
        <f t="shared" ref="N22:N36" si="6">(I22/$I$20)*100</f>
        <v>#DIV/0!</v>
      </c>
      <c r="O22" s="29" t="e">
        <f t="shared" ref="O22:O37" si="7">(E22/$E$20)*100</f>
        <v>#DIV/0!</v>
      </c>
      <c r="P22" s="29" t="e">
        <f t="shared" ref="P22:P37" si="8">(F22/$F$20)*100</f>
        <v>#DIV/0!</v>
      </c>
      <c r="Q22" s="29" t="e">
        <f t="shared" ref="Q22:Q37" si="9">(J22/$J$20)*100</f>
        <v>#DIV/0!</v>
      </c>
      <c r="R22" s="29" t="e">
        <f t="shared" ref="R22:R37" si="10">(G22/$G$20)*100</f>
        <v>#DIV/0!</v>
      </c>
      <c r="S22" s="29" t="e">
        <f t="shared" ref="S22:S37" si="11">(H22/$H$20)*100</f>
        <v>#DIV/0!</v>
      </c>
      <c r="T22" s="29" t="e">
        <f t="shared" ref="T22:T37" si="12">(K22/K21)*100</f>
        <v>#DIV/0!</v>
      </c>
    </row>
    <row r="23" spans="2:20" x14ac:dyDescent="0.2">
      <c r="B23" s="35" t="s">
        <v>5</v>
      </c>
      <c r="C23" s="91"/>
      <c r="D23" s="92"/>
      <c r="E23" s="98"/>
      <c r="F23" s="92"/>
      <c r="G23" s="101"/>
      <c r="H23" s="38"/>
      <c r="I23" s="26">
        <f t="shared" si="1"/>
        <v>0</v>
      </c>
      <c r="J23" s="26">
        <f t="shared" si="2"/>
        <v>0</v>
      </c>
      <c r="K23" s="26">
        <f t="shared" si="3"/>
        <v>0</v>
      </c>
      <c r="L23" s="28" t="e">
        <f t="shared" si="4"/>
        <v>#DIV/0!</v>
      </c>
      <c r="M23" s="29" t="e">
        <f t="shared" si="5"/>
        <v>#DIV/0!</v>
      </c>
      <c r="N23" s="29" t="e">
        <f t="shared" si="6"/>
        <v>#DIV/0!</v>
      </c>
      <c r="O23" s="29" t="e">
        <f t="shared" si="7"/>
        <v>#DIV/0!</v>
      </c>
      <c r="P23" s="29" t="e">
        <f t="shared" si="8"/>
        <v>#DIV/0!</v>
      </c>
      <c r="Q23" s="29" t="e">
        <f t="shared" si="9"/>
        <v>#DIV/0!</v>
      </c>
      <c r="R23" s="29" t="e">
        <f t="shared" si="10"/>
        <v>#DIV/0!</v>
      </c>
      <c r="S23" s="29" t="e">
        <f t="shared" si="11"/>
        <v>#DIV/0!</v>
      </c>
      <c r="T23" s="29" t="e">
        <f t="shared" si="12"/>
        <v>#DIV/0!</v>
      </c>
    </row>
    <row r="24" spans="2:20" x14ac:dyDescent="0.2">
      <c r="B24" s="33" t="s">
        <v>6</v>
      </c>
      <c r="C24" s="93"/>
      <c r="D24" s="94"/>
      <c r="E24" s="99"/>
      <c r="F24" s="94"/>
      <c r="G24" s="102"/>
      <c r="H24" s="37"/>
      <c r="I24" s="26">
        <f t="shared" si="1"/>
        <v>0</v>
      </c>
      <c r="J24" s="26">
        <f t="shared" si="2"/>
        <v>0</v>
      </c>
      <c r="K24" s="26">
        <f t="shared" si="3"/>
        <v>0</v>
      </c>
      <c r="L24" s="28" t="e">
        <f t="shared" si="4"/>
        <v>#DIV/0!</v>
      </c>
      <c r="M24" s="29" t="e">
        <f t="shared" si="5"/>
        <v>#DIV/0!</v>
      </c>
      <c r="N24" s="29" t="e">
        <f t="shared" si="6"/>
        <v>#DIV/0!</v>
      </c>
      <c r="O24" s="29" t="e">
        <f t="shared" si="7"/>
        <v>#DIV/0!</v>
      </c>
      <c r="P24" s="29" t="e">
        <f t="shared" si="8"/>
        <v>#DIV/0!</v>
      </c>
      <c r="Q24" s="29" t="e">
        <f t="shared" si="9"/>
        <v>#DIV/0!</v>
      </c>
      <c r="R24" s="29" t="e">
        <f t="shared" si="10"/>
        <v>#DIV/0!</v>
      </c>
      <c r="S24" s="29" t="e">
        <f t="shared" si="11"/>
        <v>#DIV/0!</v>
      </c>
      <c r="T24" s="29" t="e">
        <f t="shared" si="12"/>
        <v>#DIV/0!</v>
      </c>
    </row>
    <row r="25" spans="2:20" x14ac:dyDescent="0.2">
      <c r="B25" s="35" t="s">
        <v>7</v>
      </c>
      <c r="C25" s="91"/>
      <c r="D25" s="92"/>
      <c r="E25" s="98"/>
      <c r="F25" s="92"/>
      <c r="G25" s="101"/>
      <c r="H25" s="38"/>
      <c r="I25" s="26">
        <f t="shared" si="1"/>
        <v>0</v>
      </c>
      <c r="J25" s="26">
        <f t="shared" si="2"/>
        <v>0</v>
      </c>
      <c r="K25" s="26">
        <f t="shared" si="3"/>
        <v>0</v>
      </c>
      <c r="L25" s="28" t="e">
        <f t="shared" si="4"/>
        <v>#DIV/0!</v>
      </c>
      <c r="M25" s="29" t="e">
        <f t="shared" si="5"/>
        <v>#DIV/0!</v>
      </c>
      <c r="N25" s="29" t="e">
        <f t="shared" si="6"/>
        <v>#DIV/0!</v>
      </c>
      <c r="O25" s="29" t="e">
        <f t="shared" si="7"/>
        <v>#DIV/0!</v>
      </c>
      <c r="P25" s="29" t="e">
        <f t="shared" si="8"/>
        <v>#DIV/0!</v>
      </c>
      <c r="Q25" s="29" t="e">
        <f t="shared" si="9"/>
        <v>#DIV/0!</v>
      </c>
      <c r="R25" s="29" t="e">
        <f t="shared" si="10"/>
        <v>#DIV/0!</v>
      </c>
      <c r="S25" s="29" t="e">
        <f t="shared" si="11"/>
        <v>#DIV/0!</v>
      </c>
      <c r="T25" s="29" t="e">
        <f t="shared" si="12"/>
        <v>#DIV/0!</v>
      </c>
    </row>
    <row r="26" spans="2:20" x14ac:dyDescent="0.2">
      <c r="B26" s="33" t="s">
        <v>8</v>
      </c>
      <c r="C26" s="93"/>
      <c r="D26" s="94"/>
      <c r="E26" s="99"/>
      <c r="F26" s="94"/>
      <c r="G26" s="102"/>
      <c r="H26" s="37"/>
      <c r="I26" s="26">
        <f t="shared" si="1"/>
        <v>0</v>
      </c>
      <c r="J26" s="26">
        <f t="shared" si="2"/>
        <v>0</v>
      </c>
      <c r="K26" s="26">
        <f t="shared" si="3"/>
        <v>0</v>
      </c>
      <c r="L26" s="28" t="e">
        <f t="shared" si="4"/>
        <v>#DIV/0!</v>
      </c>
      <c r="M26" s="29" t="e">
        <f t="shared" si="5"/>
        <v>#DIV/0!</v>
      </c>
      <c r="N26" s="29" t="e">
        <f t="shared" si="6"/>
        <v>#DIV/0!</v>
      </c>
      <c r="O26" s="29" t="e">
        <f t="shared" si="7"/>
        <v>#DIV/0!</v>
      </c>
      <c r="P26" s="29" t="e">
        <f t="shared" si="8"/>
        <v>#DIV/0!</v>
      </c>
      <c r="Q26" s="29" t="e">
        <f t="shared" si="9"/>
        <v>#DIV/0!</v>
      </c>
      <c r="R26" s="29" t="e">
        <f t="shared" si="10"/>
        <v>#DIV/0!</v>
      </c>
      <c r="S26" s="29" t="e">
        <f t="shared" si="11"/>
        <v>#DIV/0!</v>
      </c>
      <c r="T26" s="29" t="e">
        <f t="shared" si="12"/>
        <v>#DIV/0!</v>
      </c>
    </row>
    <row r="27" spans="2:20" x14ac:dyDescent="0.2">
      <c r="B27" s="35" t="s">
        <v>9</v>
      </c>
      <c r="C27" s="91"/>
      <c r="D27" s="92"/>
      <c r="E27" s="98"/>
      <c r="F27" s="92"/>
      <c r="G27" s="101"/>
      <c r="H27" s="38"/>
      <c r="I27" s="26">
        <f t="shared" si="1"/>
        <v>0</v>
      </c>
      <c r="J27" s="26">
        <f t="shared" si="2"/>
        <v>0</v>
      </c>
      <c r="K27" s="26">
        <f t="shared" si="3"/>
        <v>0</v>
      </c>
      <c r="L27" s="28" t="e">
        <f t="shared" si="4"/>
        <v>#DIV/0!</v>
      </c>
      <c r="M27" s="29" t="e">
        <f t="shared" si="5"/>
        <v>#DIV/0!</v>
      </c>
      <c r="N27" s="29" t="e">
        <f t="shared" si="6"/>
        <v>#DIV/0!</v>
      </c>
      <c r="O27" s="29" t="e">
        <f t="shared" si="7"/>
        <v>#DIV/0!</v>
      </c>
      <c r="P27" s="29" t="e">
        <f t="shared" si="8"/>
        <v>#DIV/0!</v>
      </c>
      <c r="Q27" s="29" t="e">
        <f t="shared" si="9"/>
        <v>#DIV/0!</v>
      </c>
      <c r="R27" s="29" t="e">
        <f t="shared" si="10"/>
        <v>#DIV/0!</v>
      </c>
      <c r="S27" s="29" t="e">
        <f t="shared" si="11"/>
        <v>#DIV/0!</v>
      </c>
      <c r="T27" s="29" t="e">
        <f t="shared" si="12"/>
        <v>#DIV/0!</v>
      </c>
    </row>
    <row r="28" spans="2:20" x14ac:dyDescent="0.2">
      <c r="B28" s="33" t="s">
        <v>10</v>
      </c>
      <c r="C28" s="93"/>
      <c r="D28" s="94"/>
      <c r="E28" s="99"/>
      <c r="F28" s="94"/>
      <c r="G28" s="102"/>
      <c r="H28" s="37"/>
      <c r="I28" s="26">
        <f t="shared" si="1"/>
        <v>0</v>
      </c>
      <c r="J28" s="26">
        <f t="shared" si="2"/>
        <v>0</v>
      </c>
      <c r="K28" s="26">
        <f t="shared" si="3"/>
        <v>0</v>
      </c>
      <c r="L28" s="28" t="e">
        <f t="shared" si="4"/>
        <v>#DIV/0!</v>
      </c>
      <c r="M28" s="29" t="e">
        <f t="shared" si="5"/>
        <v>#DIV/0!</v>
      </c>
      <c r="N28" s="29" t="e">
        <f t="shared" si="6"/>
        <v>#DIV/0!</v>
      </c>
      <c r="O28" s="29" t="e">
        <f t="shared" si="7"/>
        <v>#DIV/0!</v>
      </c>
      <c r="P28" s="29" t="e">
        <f t="shared" si="8"/>
        <v>#DIV/0!</v>
      </c>
      <c r="Q28" s="29" t="e">
        <f t="shared" si="9"/>
        <v>#DIV/0!</v>
      </c>
      <c r="R28" s="29" t="e">
        <f t="shared" si="10"/>
        <v>#DIV/0!</v>
      </c>
      <c r="S28" s="29" t="e">
        <f t="shared" si="11"/>
        <v>#DIV/0!</v>
      </c>
      <c r="T28" s="29" t="e">
        <f t="shared" si="12"/>
        <v>#DIV/0!</v>
      </c>
    </row>
    <row r="29" spans="2:20" x14ac:dyDescent="0.2">
      <c r="B29" s="35" t="s">
        <v>11</v>
      </c>
      <c r="C29" s="91"/>
      <c r="D29" s="92"/>
      <c r="E29" s="98"/>
      <c r="F29" s="92"/>
      <c r="G29" s="101"/>
      <c r="H29" s="38"/>
      <c r="I29" s="26">
        <f t="shared" si="1"/>
        <v>0</v>
      </c>
      <c r="J29" s="26">
        <f t="shared" si="2"/>
        <v>0</v>
      </c>
      <c r="K29" s="26">
        <f t="shared" si="3"/>
        <v>0</v>
      </c>
      <c r="L29" s="28" t="e">
        <f t="shared" si="4"/>
        <v>#DIV/0!</v>
      </c>
      <c r="M29" s="29" t="e">
        <f t="shared" si="5"/>
        <v>#DIV/0!</v>
      </c>
      <c r="N29" s="29" t="e">
        <f t="shared" si="6"/>
        <v>#DIV/0!</v>
      </c>
      <c r="O29" s="29" t="e">
        <f t="shared" si="7"/>
        <v>#DIV/0!</v>
      </c>
      <c r="P29" s="29" t="e">
        <f t="shared" si="8"/>
        <v>#DIV/0!</v>
      </c>
      <c r="Q29" s="29" t="e">
        <f t="shared" si="9"/>
        <v>#DIV/0!</v>
      </c>
      <c r="R29" s="29" t="e">
        <f t="shared" si="10"/>
        <v>#DIV/0!</v>
      </c>
      <c r="S29" s="29" t="e">
        <f t="shared" si="11"/>
        <v>#DIV/0!</v>
      </c>
      <c r="T29" s="29" t="e">
        <f t="shared" si="12"/>
        <v>#DIV/0!</v>
      </c>
    </row>
    <row r="30" spans="2:20" x14ac:dyDescent="0.2">
      <c r="B30" s="33" t="s">
        <v>12</v>
      </c>
      <c r="C30" s="93"/>
      <c r="D30" s="94"/>
      <c r="E30" s="99"/>
      <c r="F30" s="94"/>
      <c r="G30" s="102"/>
      <c r="H30" s="37"/>
      <c r="I30" s="26">
        <f t="shared" si="1"/>
        <v>0</v>
      </c>
      <c r="J30" s="26">
        <f t="shared" si="2"/>
        <v>0</v>
      </c>
      <c r="K30" s="26">
        <f t="shared" si="3"/>
        <v>0</v>
      </c>
      <c r="L30" s="28" t="e">
        <f t="shared" si="4"/>
        <v>#DIV/0!</v>
      </c>
      <c r="M30" s="29" t="e">
        <f t="shared" si="5"/>
        <v>#DIV/0!</v>
      </c>
      <c r="N30" s="29" t="e">
        <f t="shared" si="6"/>
        <v>#DIV/0!</v>
      </c>
      <c r="O30" s="29" t="e">
        <f t="shared" si="7"/>
        <v>#DIV/0!</v>
      </c>
      <c r="P30" s="29" t="e">
        <f t="shared" si="8"/>
        <v>#DIV/0!</v>
      </c>
      <c r="Q30" s="29" t="e">
        <f t="shared" si="9"/>
        <v>#DIV/0!</v>
      </c>
      <c r="R30" s="29" t="e">
        <f t="shared" si="10"/>
        <v>#DIV/0!</v>
      </c>
      <c r="S30" s="29" t="e">
        <f t="shared" si="11"/>
        <v>#DIV/0!</v>
      </c>
      <c r="T30" s="29" t="e">
        <f t="shared" si="12"/>
        <v>#DIV/0!</v>
      </c>
    </row>
    <row r="31" spans="2:20" x14ac:dyDescent="0.2">
      <c r="B31" s="35" t="s">
        <v>13</v>
      </c>
      <c r="C31" s="91"/>
      <c r="D31" s="92"/>
      <c r="E31" s="98"/>
      <c r="F31" s="92"/>
      <c r="G31" s="101"/>
      <c r="H31" s="38"/>
      <c r="I31" s="26">
        <f t="shared" si="1"/>
        <v>0</v>
      </c>
      <c r="J31" s="26">
        <f t="shared" si="2"/>
        <v>0</v>
      </c>
      <c r="K31" s="26">
        <f t="shared" si="3"/>
        <v>0</v>
      </c>
      <c r="L31" s="28" t="e">
        <f t="shared" si="4"/>
        <v>#DIV/0!</v>
      </c>
      <c r="M31" s="29" t="e">
        <f t="shared" si="5"/>
        <v>#DIV/0!</v>
      </c>
      <c r="N31" s="29" t="e">
        <f t="shared" si="6"/>
        <v>#DIV/0!</v>
      </c>
      <c r="O31" s="29" t="e">
        <f t="shared" si="7"/>
        <v>#DIV/0!</v>
      </c>
      <c r="P31" s="29" t="e">
        <f t="shared" si="8"/>
        <v>#DIV/0!</v>
      </c>
      <c r="Q31" s="29" t="e">
        <f t="shared" si="9"/>
        <v>#DIV/0!</v>
      </c>
      <c r="R31" s="29" t="e">
        <f t="shared" si="10"/>
        <v>#DIV/0!</v>
      </c>
      <c r="S31" s="29" t="e">
        <f t="shared" si="11"/>
        <v>#DIV/0!</v>
      </c>
      <c r="T31" s="29" t="e">
        <f t="shared" si="12"/>
        <v>#DIV/0!</v>
      </c>
    </row>
    <row r="32" spans="2:20" x14ac:dyDescent="0.2">
      <c r="B32" s="33" t="s">
        <v>14</v>
      </c>
      <c r="C32" s="93"/>
      <c r="D32" s="94"/>
      <c r="E32" s="99"/>
      <c r="F32" s="94"/>
      <c r="G32" s="102"/>
      <c r="H32" s="37"/>
      <c r="I32" s="26">
        <f t="shared" si="1"/>
        <v>0</v>
      </c>
      <c r="J32" s="26">
        <f t="shared" si="2"/>
        <v>0</v>
      </c>
      <c r="K32" s="26">
        <f t="shared" si="3"/>
        <v>0</v>
      </c>
      <c r="L32" s="28" t="e">
        <f t="shared" si="4"/>
        <v>#DIV/0!</v>
      </c>
      <c r="M32" s="29" t="e">
        <f t="shared" si="5"/>
        <v>#DIV/0!</v>
      </c>
      <c r="N32" s="29" t="e">
        <f t="shared" si="6"/>
        <v>#DIV/0!</v>
      </c>
      <c r="O32" s="29" t="e">
        <f t="shared" si="7"/>
        <v>#DIV/0!</v>
      </c>
      <c r="P32" s="29" t="e">
        <f t="shared" si="8"/>
        <v>#DIV/0!</v>
      </c>
      <c r="Q32" s="29" t="e">
        <f t="shared" si="9"/>
        <v>#DIV/0!</v>
      </c>
      <c r="R32" s="29" t="e">
        <f t="shared" si="10"/>
        <v>#DIV/0!</v>
      </c>
      <c r="S32" s="29" t="e">
        <f t="shared" si="11"/>
        <v>#DIV/0!</v>
      </c>
      <c r="T32" s="29" t="e">
        <f t="shared" si="12"/>
        <v>#DIV/0!</v>
      </c>
    </row>
    <row r="33" spans="2:20" x14ac:dyDescent="0.2">
      <c r="B33" s="35" t="s">
        <v>15</v>
      </c>
      <c r="C33" s="91"/>
      <c r="D33" s="92"/>
      <c r="E33" s="98"/>
      <c r="F33" s="92"/>
      <c r="G33" s="101"/>
      <c r="H33" s="38"/>
      <c r="I33" s="26">
        <f t="shared" si="1"/>
        <v>0</v>
      </c>
      <c r="J33" s="26">
        <f t="shared" si="2"/>
        <v>0</v>
      </c>
      <c r="K33" s="26">
        <f t="shared" si="3"/>
        <v>0</v>
      </c>
      <c r="L33" s="28" t="e">
        <f t="shared" si="4"/>
        <v>#DIV/0!</v>
      </c>
      <c r="M33" s="29" t="e">
        <f t="shared" si="5"/>
        <v>#DIV/0!</v>
      </c>
      <c r="N33" s="29" t="e">
        <f t="shared" si="6"/>
        <v>#DIV/0!</v>
      </c>
      <c r="O33" s="29" t="e">
        <f t="shared" si="7"/>
        <v>#DIV/0!</v>
      </c>
      <c r="P33" s="29" t="e">
        <f t="shared" si="8"/>
        <v>#DIV/0!</v>
      </c>
      <c r="Q33" s="29" t="e">
        <f t="shared" si="9"/>
        <v>#DIV/0!</v>
      </c>
      <c r="R33" s="29" t="e">
        <f t="shared" si="10"/>
        <v>#DIV/0!</v>
      </c>
      <c r="S33" s="29" t="e">
        <f t="shared" si="11"/>
        <v>#DIV/0!</v>
      </c>
      <c r="T33" s="29" t="e">
        <f t="shared" si="12"/>
        <v>#DIV/0!</v>
      </c>
    </row>
    <row r="34" spans="2:20" x14ac:dyDescent="0.2">
      <c r="B34" s="33" t="s">
        <v>16</v>
      </c>
      <c r="C34" s="93"/>
      <c r="D34" s="94"/>
      <c r="E34" s="99"/>
      <c r="F34" s="94"/>
      <c r="G34" s="102"/>
      <c r="H34" s="37"/>
      <c r="I34" s="26">
        <f t="shared" si="1"/>
        <v>0</v>
      </c>
      <c r="J34" s="26">
        <f t="shared" si="2"/>
        <v>0</v>
      </c>
      <c r="K34" s="26">
        <f t="shared" si="3"/>
        <v>0</v>
      </c>
      <c r="L34" s="28" t="e">
        <f t="shared" si="4"/>
        <v>#DIV/0!</v>
      </c>
      <c r="M34" s="29" t="e">
        <f t="shared" si="5"/>
        <v>#DIV/0!</v>
      </c>
      <c r="N34" s="29" t="e">
        <f t="shared" si="6"/>
        <v>#DIV/0!</v>
      </c>
      <c r="O34" s="29" t="e">
        <f t="shared" si="7"/>
        <v>#DIV/0!</v>
      </c>
      <c r="P34" s="29" t="e">
        <f t="shared" si="8"/>
        <v>#DIV/0!</v>
      </c>
      <c r="Q34" s="29" t="e">
        <f t="shared" si="9"/>
        <v>#DIV/0!</v>
      </c>
      <c r="R34" s="29" t="e">
        <f t="shared" si="10"/>
        <v>#DIV/0!</v>
      </c>
      <c r="S34" s="29" t="e">
        <f t="shared" si="11"/>
        <v>#DIV/0!</v>
      </c>
      <c r="T34" s="29" t="e">
        <f t="shared" si="12"/>
        <v>#DIV/0!</v>
      </c>
    </row>
    <row r="35" spans="2:20" x14ac:dyDescent="0.2">
      <c r="B35" s="35" t="s">
        <v>17</v>
      </c>
      <c r="C35" s="91"/>
      <c r="D35" s="92"/>
      <c r="E35" s="98"/>
      <c r="F35" s="92"/>
      <c r="G35" s="101"/>
      <c r="H35" s="38"/>
      <c r="I35" s="26">
        <f t="shared" si="1"/>
        <v>0</v>
      </c>
      <c r="J35" s="26">
        <f t="shared" si="2"/>
        <v>0</v>
      </c>
      <c r="K35" s="26">
        <f t="shared" si="3"/>
        <v>0</v>
      </c>
      <c r="L35" s="28" t="e">
        <f t="shared" si="4"/>
        <v>#DIV/0!</v>
      </c>
      <c r="M35" s="29" t="e">
        <f t="shared" si="5"/>
        <v>#DIV/0!</v>
      </c>
      <c r="N35" s="29" t="e">
        <f t="shared" si="6"/>
        <v>#DIV/0!</v>
      </c>
      <c r="O35" s="29" t="e">
        <f t="shared" si="7"/>
        <v>#DIV/0!</v>
      </c>
      <c r="P35" s="29" t="e">
        <f t="shared" si="8"/>
        <v>#DIV/0!</v>
      </c>
      <c r="Q35" s="29" t="e">
        <f t="shared" si="9"/>
        <v>#DIV/0!</v>
      </c>
      <c r="R35" s="29" t="e">
        <f t="shared" si="10"/>
        <v>#DIV/0!</v>
      </c>
      <c r="S35" s="29" t="e">
        <f t="shared" si="11"/>
        <v>#DIV/0!</v>
      </c>
      <c r="T35" s="29" t="e">
        <f t="shared" si="12"/>
        <v>#DIV/0!</v>
      </c>
    </row>
    <row r="36" spans="2:20" x14ac:dyDescent="0.2">
      <c r="B36" s="33" t="s">
        <v>18</v>
      </c>
      <c r="C36" s="93"/>
      <c r="D36" s="94"/>
      <c r="E36" s="99"/>
      <c r="F36" s="94"/>
      <c r="G36" s="102"/>
      <c r="H36" s="37"/>
      <c r="I36" s="26">
        <f t="shared" si="1"/>
        <v>0</v>
      </c>
      <c r="J36" s="26">
        <f t="shared" si="2"/>
        <v>0</v>
      </c>
      <c r="K36" s="26">
        <f t="shared" si="3"/>
        <v>0</v>
      </c>
      <c r="L36" s="28" t="e">
        <f t="shared" si="4"/>
        <v>#DIV/0!</v>
      </c>
      <c r="M36" s="29" t="e">
        <f t="shared" si="5"/>
        <v>#DIV/0!</v>
      </c>
      <c r="N36" s="29" t="e">
        <f t="shared" si="6"/>
        <v>#DIV/0!</v>
      </c>
      <c r="O36" s="29" t="e">
        <f t="shared" si="7"/>
        <v>#DIV/0!</v>
      </c>
      <c r="P36" s="29" t="e">
        <f t="shared" si="8"/>
        <v>#DIV/0!</v>
      </c>
      <c r="Q36" s="29" t="e">
        <f t="shared" si="9"/>
        <v>#DIV/0!</v>
      </c>
      <c r="R36" s="29" t="e">
        <f t="shared" si="10"/>
        <v>#DIV/0!</v>
      </c>
      <c r="S36" s="29" t="e">
        <f t="shared" si="11"/>
        <v>#DIV/0!</v>
      </c>
      <c r="T36" s="29" t="e">
        <f t="shared" si="12"/>
        <v>#DIV/0!</v>
      </c>
    </row>
    <row r="37" spans="2:20" x14ac:dyDescent="0.2">
      <c r="B37" s="36" t="s">
        <v>19</v>
      </c>
      <c r="C37" s="95"/>
      <c r="D37" s="96"/>
      <c r="E37" s="100"/>
      <c r="F37" s="96"/>
      <c r="G37" s="103"/>
      <c r="H37" s="39"/>
      <c r="I37" s="26">
        <f t="shared" si="1"/>
        <v>0</v>
      </c>
      <c r="J37" s="26">
        <f>(E37+F37)</f>
        <v>0</v>
      </c>
      <c r="K37" s="26">
        <f t="shared" si="3"/>
        <v>0</v>
      </c>
      <c r="L37" s="28" t="e">
        <f t="shared" si="4"/>
        <v>#DIV/0!</v>
      </c>
      <c r="M37" s="29" t="e">
        <f t="shared" si="5"/>
        <v>#DIV/0!</v>
      </c>
      <c r="N37" s="29" t="e">
        <f>(I37/$I$20)*100</f>
        <v>#DIV/0!</v>
      </c>
      <c r="O37" s="29" t="e">
        <f t="shared" si="7"/>
        <v>#DIV/0!</v>
      </c>
      <c r="P37" s="29" t="e">
        <f t="shared" si="8"/>
        <v>#DIV/0!</v>
      </c>
      <c r="Q37" s="29" t="e">
        <f t="shared" si="9"/>
        <v>#DIV/0!</v>
      </c>
      <c r="R37" s="29" t="e">
        <f t="shared" si="10"/>
        <v>#DIV/0!</v>
      </c>
      <c r="S37" s="29" t="e">
        <f t="shared" si="11"/>
        <v>#DIV/0!</v>
      </c>
      <c r="T37" s="29" t="e">
        <f t="shared" si="12"/>
        <v>#DIV/0!</v>
      </c>
    </row>
    <row r="40" spans="2:20" x14ac:dyDescent="0.2">
      <c r="M40" s="19">
        <v>31.01</v>
      </c>
      <c r="N40" s="19">
        <v>27.36</v>
      </c>
      <c r="O40" s="19">
        <f>(M40-N40)</f>
        <v>3.6500000000000021</v>
      </c>
    </row>
    <row r="41" spans="2:20" x14ac:dyDescent="0.2">
      <c r="I41" s="19">
        <v>7.15</v>
      </c>
      <c r="J41" s="30">
        <f>(I41-H41)</f>
        <v>7.15</v>
      </c>
    </row>
    <row r="49" spans="2:8" x14ac:dyDescent="0.2">
      <c r="B49" s="31"/>
      <c r="C49" s="31"/>
    </row>
    <row r="50" spans="2:8" x14ac:dyDescent="0.2">
      <c r="B50" s="31"/>
      <c r="C50" s="31"/>
    </row>
    <row r="51" spans="2:8" x14ac:dyDescent="0.2">
      <c r="B51" s="31"/>
      <c r="C51" s="31"/>
      <c r="D51" s="31"/>
      <c r="E51" s="31"/>
      <c r="F51" s="31"/>
      <c r="G51" s="31"/>
      <c r="H51" s="31"/>
    </row>
    <row r="52" spans="2:8" x14ac:dyDescent="0.2">
      <c r="B52" s="31"/>
      <c r="C52" s="31"/>
      <c r="D52" s="31"/>
      <c r="E52" s="31"/>
      <c r="F52" s="31"/>
      <c r="G52" s="31"/>
      <c r="H52" s="31"/>
    </row>
    <row r="53" spans="2:8" x14ac:dyDescent="0.2">
      <c r="B53" s="31"/>
      <c r="C53" s="31"/>
      <c r="D53" s="31"/>
      <c r="E53" s="31"/>
      <c r="F53" s="31"/>
      <c r="G53" s="31"/>
      <c r="H53" s="31"/>
    </row>
    <row r="54" spans="2:8" x14ac:dyDescent="0.2">
      <c r="B54" s="31"/>
      <c r="C54" s="31"/>
      <c r="D54" s="31"/>
      <c r="E54" s="31"/>
      <c r="F54" s="31"/>
      <c r="G54" s="31"/>
      <c r="H54" s="31"/>
    </row>
    <row r="55" spans="2:8" x14ac:dyDescent="0.2">
      <c r="B55" s="31"/>
      <c r="C55" s="31"/>
      <c r="D55" s="31"/>
      <c r="E55" s="31"/>
      <c r="F55" s="31"/>
      <c r="G55" s="31"/>
      <c r="H55" s="31"/>
    </row>
    <row r="56" spans="2:8" x14ac:dyDescent="0.2">
      <c r="B56" s="31"/>
      <c r="C56" s="31"/>
      <c r="D56" s="31"/>
      <c r="E56" s="31"/>
      <c r="F56" s="31"/>
      <c r="G56" s="31"/>
      <c r="H56" s="31"/>
    </row>
    <row r="57" spans="2:8" x14ac:dyDescent="0.2">
      <c r="B57" s="31"/>
      <c r="C57" s="31"/>
      <c r="D57" s="31"/>
      <c r="E57" s="31"/>
      <c r="F57" s="31"/>
      <c r="G57" s="31"/>
      <c r="H57" s="31"/>
    </row>
    <row r="58" spans="2:8" x14ac:dyDescent="0.2">
      <c r="B58" s="31"/>
      <c r="C58" s="31"/>
      <c r="D58" s="31"/>
      <c r="E58" s="31"/>
      <c r="F58" s="31"/>
      <c r="G58" s="31"/>
      <c r="H58" s="31"/>
    </row>
    <row r="59" spans="2:8" x14ac:dyDescent="0.2">
      <c r="B59" s="31"/>
      <c r="C59" s="31"/>
      <c r="D59" s="31"/>
      <c r="E59" s="31"/>
      <c r="F59" s="31"/>
      <c r="G59" s="31"/>
      <c r="H59" s="31"/>
    </row>
    <row r="60" spans="2:8" x14ac:dyDescent="0.2">
      <c r="B60" s="31"/>
      <c r="C60" s="31"/>
      <c r="D60" s="31"/>
      <c r="E60" s="31"/>
      <c r="F60" s="31"/>
      <c r="G60" s="31"/>
      <c r="H60" s="31"/>
    </row>
    <row r="61" spans="2:8" x14ac:dyDescent="0.2">
      <c r="B61" s="31"/>
      <c r="C61" s="31"/>
      <c r="D61" s="31"/>
      <c r="E61" s="31"/>
      <c r="F61" s="31"/>
      <c r="G61" s="31"/>
      <c r="H61" s="31"/>
    </row>
    <row r="62" spans="2:8" x14ac:dyDescent="0.2">
      <c r="B62" s="31"/>
      <c r="C62" s="31"/>
      <c r="D62" s="31"/>
      <c r="E62" s="31"/>
      <c r="F62" s="31"/>
      <c r="G62" s="31"/>
      <c r="H62" s="31"/>
    </row>
    <row r="63" spans="2:8" x14ac:dyDescent="0.2">
      <c r="B63" s="31"/>
      <c r="C63" s="31"/>
      <c r="D63" s="31"/>
      <c r="E63" s="31"/>
      <c r="F63" s="31"/>
      <c r="G63" s="31"/>
      <c r="H63" s="31"/>
    </row>
    <row r="64" spans="2:8" x14ac:dyDescent="0.2">
      <c r="B64" s="31"/>
      <c r="C64" s="31"/>
      <c r="D64" s="31"/>
      <c r="E64" s="31"/>
      <c r="F64" s="31"/>
      <c r="G64" s="31"/>
      <c r="H64" s="31"/>
    </row>
    <row r="65" spans="2:8" x14ac:dyDescent="0.2">
      <c r="B65" s="31"/>
      <c r="C65" s="31"/>
      <c r="D65" s="31"/>
      <c r="E65" s="31"/>
      <c r="F65" s="31"/>
      <c r="G65" s="31"/>
      <c r="H65" s="31"/>
    </row>
  </sheetData>
  <mergeCells count="12">
    <mergeCell ref="A2:A5"/>
    <mergeCell ref="B17:B19"/>
    <mergeCell ref="B2:H2"/>
    <mergeCell ref="B3:H3"/>
    <mergeCell ref="S18:T18"/>
    <mergeCell ref="C18:D18"/>
    <mergeCell ref="E18:F18"/>
    <mergeCell ref="P18:Q18"/>
    <mergeCell ref="L17:Q17"/>
    <mergeCell ref="L18:N18"/>
    <mergeCell ref="G18:H18"/>
    <mergeCell ref="C17:H17"/>
  </mergeCells>
  <phoneticPr fontId="2" type="noConversion"/>
  <dataValidations disablePrompts="1" count="2">
    <dataValidation type="list" allowBlank="1" showInputMessage="1" showErrorMessage="1" sqref="B14">
      <formula1>#REF!</formula1>
    </dataValidation>
    <dataValidation type="list" allowBlank="1" showInputMessage="1" showErrorMessage="1" sqref="B15">
      <formula1>#REF!</formula1>
    </dataValidation>
  </dataValidations>
  <pageMargins left="0.75" right="0.75" top="1" bottom="1" header="0" footer="0"/>
  <pageSetup orientation="portrait" horizontalDpi="4294967294" verticalDpi="4294967294"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2:BI51"/>
  <sheetViews>
    <sheetView tabSelected="1" zoomScale="90" zoomScaleNormal="90" workbookViewId="0">
      <selection activeCell="B8" sqref="B8"/>
    </sheetView>
  </sheetViews>
  <sheetFormatPr baseColWidth="10" defaultColWidth="9.140625" defaultRowHeight="13.5" x14ac:dyDescent="0.25"/>
  <cols>
    <col min="1" max="1" width="37.7109375" style="15" bestFit="1" customWidth="1"/>
    <col min="2" max="2" width="12.85546875" style="15" customWidth="1"/>
    <col min="3" max="3" width="12.7109375" style="15" bestFit="1" customWidth="1"/>
    <col min="4" max="4" width="12.7109375" style="15" customWidth="1"/>
    <col min="5" max="5" width="22.140625" style="15" bestFit="1" customWidth="1"/>
    <col min="6" max="6" width="9.85546875" style="15" bestFit="1" customWidth="1"/>
    <col min="7" max="15" width="9.140625" style="15"/>
    <col min="16" max="53" width="9.140625" style="15" hidden="1" customWidth="1"/>
    <col min="54" max="54" width="9.140625" style="15"/>
    <col min="55" max="55" width="9.28515625" style="15" bestFit="1" customWidth="1"/>
    <col min="56" max="61" width="10.7109375" style="15" bestFit="1" customWidth="1"/>
    <col min="62" max="16384" width="9.140625" style="15"/>
  </cols>
  <sheetData>
    <row r="2" spans="1:61" s="12" customFormat="1" ht="25.5" x14ac:dyDescent="0.35">
      <c r="A2" s="126" t="s">
        <v>35</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row>
    <row r="3" spans="1:61" s="12" customFormat="1" ht="25.5" x14ac:dyDescent="0.35">
      <c r="A3" s="126"/>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row>
    <row r="4" spans="1:61" s="12" customFormat="1" ht="18" x14ac:dyDescent="0.25">
      <c r="A4" s="46"/>
      <c r="C4" s="45"/>
      <c r="D4" s="45"/>
      <c r="E4" s="45"/>
      <c r="F4" s="45"/>
      <c r="G4" s="45"/>
      <c r="H4" s="45"/>
      <c r="I4" s="45"/>
      <c r="J4" s="45"/>
      <c r="K4" s="45"/>
      <c r="L4" s="45"/>
    </row>
    <row r="5" spans="1:61" s="12" customFormat="1" x14ac:dyDescent="0.25">
      <c r="A5" s="46"/>
      <c r="B5" s="13"/>
      <c r="C5" s="14"/>
      <c r="D5" s="14"/>
    </row>
    <row r="8" spans="1:61" x14ac:dyDescent="0.25">
      <c r="B8" s="43"/>
      <c r="R8" s="122"/>
      <c r="S8" s="122"/>
      <c r="T8" s="122"/>
      <c r="U8" s="122"/>
    </row>
    <row r="9" spans="1:61" x14ac:dyDescent="0.25">
      <c r="R9" s="122"/>
      <c r="S9" s="122"/>
      <c r="T9" s="122"/>
      <c r="U9" s="122"/>
    </row>
    <row r="10" spans="1:61" ht="14.25" thickBot="1" x14ac:dyDescent="0.3"/>
    <row r="11" spans="1:61" ht="15.75" x14ac:dyDescent="0.25">
      <c r="BC11" s="55"/>
      <c r="BD11" s="127">
        <v>2005</v>
      </c>
      <c r="BE11" s="127"/>
      <c r="BF11" s="128">
        <v>2018</v>
      </c>
      <c r="BG11" s="129"/>
      <c r="BH11" s="127">
        <v>2020</v>
      </c>
      <c r="BI11" s="130"/>
    </row>
    <row r="12" spans="1:61" ht="15.75" x14ac:dyDescent="0.25">
      <c r="A12" s="123" t="s">
        <v>25</v>
      </c>
      <c r="B12" s="125" t="s">
        <v>21</v>
      </c>
      <c r="C12" s="125"/>
      <c r="D12" s="125"/>
      <c r="BC12" s="63" t="s">
        <v>0</v>
      </c>
      <c r="BD12" s="66" t="s">
        <v>1</v>
      </c>
      <c r="BE12" s="66" t="s">
        <v>2</v>
      </c>
      <c r="BF12" s="68" t="s">
        <v>1</v>
      </c>
      <c r="BG12" s="72" t="s">
        <v>2</v>
      </c>
      <c r="BH12" s="66" t="s">
        <v>1</v>
      </c>
      <c r="BI12" s="67" t="s">
        <v>2</v>
      </c>
    </row>
    <row r="13" spans="1:61" ht="15.75" x14ac:dyDescent="0.25">
      <c r="A13" s="124"/>
      <c r="B13" s="9">
        <f>BD11</f>
        <v>2005</v>
      </c>
      <c r="C13" s="62">
        <v>2018</v>
      </c>
      <c r="D13" s="62">
        <f>BH11</f>
        <v>2020</v>
      </c>
      <c r="BC13" s="56"/>
      <c r="BD13" s="53"/>
      <c r="BE13" s="53"/>
      <c r="BF13" s="69"/>
      <c r="BG13" s="73"/>
      <c r="BH13" s="53"/>
      <c r="BI13" s="57"/>
    </row>
    <row r="14" spans="1:61" ht="15.75" x14ac:dyDescent="0.25">
      <c r="A14" s="1" t="s">
        <v>42</v>
      </c>
      <c r="B14" s="2">
        <f>BD14+BE14</f>
        <v>0</v>
      </c>
      <c r="C14" s="2">
        <f>BF14+BG14</f>
        <v>0</v>
      </c>
      <c r="D14" s="2">
        <f>BH14+BI14</f>
        <v>0</v>
      </c>
      <c r="E14" s="16"/>
      <c r="S14" s="42"/>
      <c r="BC14" s="56" t="s">
        <v>0</v>
      </c>
      <c r="BD14" s="54">
        <f>'Datos piramide'!C20</f>
        <v>0</v>
      </c>
      <c r="BE14" s="54">
        <f>'Datos piramide'!D20</f>
        <v>0</v>
      </c>
      <c r="BF14" s="70">
        <f>'Datos piramide'!E20</f>
        <v>0</v>
      </c>
      <c r="BG14" s="74">
        <f>'Datos piramide'!F20</f>
        <v>0</v>
      </c>
      <c r="BH14" s="54">
        <f>'Datos piramide'!G20</f>
        <v>0</v>
      </c>
      <c r="BI14" s="58">
        <f>'Datos piramide'!H20</f>
        <v>0</v>
      </c>
    </row>
    <row r="15" spans="1:61" ht="15.75" x14ac:dyDescent="0.25">
      <c r="A15" s="3" t="s">
        <v>43</v>
      </c>
      <c r="B15" s="4">
        <f>BD14</f>
        <v>0</v>
      </c>
      <c r="C15" s="4">
        <f>BF14</f>
        <v>0</v>
      </c>
      <c r="D15" s="4">
        <f>BH14</f>
        <v>0</v>
      </c>
      <c r="BC15" s="56" t="s">
        <v>3</v>
      </c>
      <c r="BD15" s="54">
        <f>'Datos piramide'!C21</f>
        <v>0</v>
      </c>
      <c r="BE15" s="54">
        <f>'Datos piramide'!D21</f>
        <v>0</v>
      </c>
      <c r="BF15" s="70">
        <f>'Datos piramide'!E21</f>
        <v>0</v>
      </c>
      <c r="BG15" s="74">
        <f>'Datos piramide'!F21</f>
        <v>0</v>
      </c>
      <c r="BH15" s="54">
        <f>'Datos piramide'!G21</f>
        <v>0</v>
      </c>
      <c r="BI15" s="58">
        <f>'Datos piramide'!H21</f>
        <v>0</v>
      </c>
    </row>
    <row r="16" spans="1:61" ht="15.75" x14ac:dyDescent="0.25">
      <c r="A16" s="1" t="s">
        <v>44</v>
      </c>
      <c r="B16" s="2">
        <f>BE14</f>
        <v>0</v>
      </c>
      <c r="C16" s="2">
        <f>BG14</f>
        <v>0</v>
      </c>
      <c r="D16" s="2">
        <f>BI14</f>
        <v>0</v>
      </c>
      <c r="BC16" s="56" t="s">
        <v>4</v>
      </c>
      <c r="BD16" s="54">
        <f>'Datos piramide'!C22</f>
        <v>0</v>
      </c>
      <c r="BE16" s="54">
        <f>'Datos piramide'!D22</f>
        <v>0</v>
      </c>
      <c r="BF16" s="70">
        <f>'Datos piramide'!E22</f>
        <v>0</v>
      </c>
      <c r="BG16" s="74">
        <f>'Datos piramide'!F22</f>
        <v>0</v>
      </c>
      <c r="BH16" s="54">
        <f>'Datos piramide'!G22</f>
        <v>0</v>
      </c>
      <c r="BI16" s="58">
        <f>'Datos piramide'!H22</f>
        <v>0</v>
      </c>
    </row>
    <row r="17" spans="1:61" ht="15.75" x14ac:dyDescent="0.25">
      <c r="A17" s="3" t="s">
        <v>45</v>
      </c>
      <c r="B17" s="5" t="e">
        <f>B15/B16*100</f>
        <v>#DIV/0!</v>
      </c>
      <c r="C17" s="5" t="e">
        <f>C15/C16*100</f>
        <v>#DIV/0!</v>
      </c>
      <c r="D17" s="10" t="e">
        <f>D15/D16*100</f>
        <v>#DIV/0!</v>
      </c>
      <c r="F17" s="17" t="e">
        <f>ROUND(B17,0)</f>
        <v>#DIV/0!</v>
      </c>
      <c r="G17" s="17" t="e">
        <f>ROUND(C17,0)</f>
        <v>#DIV/0!</v>
      </c>
      <c r="BC17" s="56" t="s">
        <v>5</v>
      </c>
      <c r="BD17" s="54">
        <f>'Datos piramide'!C23</f>
        <v>0</v>
      </c>
      <c r="BE17" s="54">
        <f>'Datos piramide'!D23</f>
        <v>0</v>
      </c>
      <c r="BF17" s="70">
        <f>'Datos piramide'!E23</f>
        <v>0</v>
      </c>
      <c r="BG17" s="74">
        <f>'Datos piramide'!F23</f>
        <v>0</v>
      </c>
      <c r="BH17" s="54">
        <f>'Datos piramide'!G23</f>
        <v>0</v>
      </c>
      <c r="BI17" s="58">
        <f>'Datos piramide'!H23</f>
        <v>0</v>
      </c>
    </row>
    <row r="18" spans="1:61" ht="15.75" x14ac:dyDescent="0.25">
      <c r="A18" s="1" t="s">
        <v>46</v>
      </c>
      <c r="B18" s="11" t="e">
        <f>SUM(BD15:BE15)/SUM(BE18:BE24)*100</f>
        <v>#DIV/0!</v>
      </c>
      <c r="C18" s="11" t="e">
        <f>SUM(BF15:BG15)/SUM(BG18:BG24)*100</f>
        <v>#DIV/0!</v>
      </c>
      <c r="D18" s="11" t="e">
        <f>SUM(BH15:BI15)/SUM(BI18:BI24)*100</f>
        <v>#DIV/0!</v>
      </c>
      <c r="F18" s="17" t="e">
        <f t="shared" ref="F18:F26" si="0">ROUND(B18,0)</f>
        <v>#DIV/0!</v>
      </c>
      <c r="G18" s="17" t="e">
        <f t="shared" ref="G18:G26" si="1">ROUND(C18,0)</f>
        <v>#DIV/0!</v>
      </c>
      <c r="BC18" s="56" t="s">
        <v>6</v>
      </c>
      <c r="BD18" s="54">
        <f>'Datos piramide'!C24</f>
        <v>0</v>
      </c>
      <c r="BE18" s="54">
        <f>'Datos piramide'!D24</f>
        <v>0</v>
      </c>
      <c r="BF18" s="70">
        <f>'Datos piramide'!E24</f>
        <v>0</v>
      </c>
      <c r="BG18" s="74">
        <f>'Datos piramide'!F24</f>
        <v>0</v>
      </c>
      <c r="BH18" s="54">
        <f>'Datos piramide'!G24</f>
        <v>0</v>
      </c>
      <c r="BI18" s="58">
        <f>'Datos piramide'!H24</f>
        <v>0</v>
      </c>
    </row>
    <row r="19" spans="1:61" ht="15.75" x14ac:dyDescent="0.25">
      <c r="A19" s="3" t="s">
        <v>47</v>
      </c>
      <c r="B19" s="10" t="e">
        <f>SUM(BD15:BE17)/B14*100</f>
        <v>#DIV/0!</v>
      </c>
      <c r="C19" s="10" t="e">
        <f>SUM(BF15:BG17)/C14*100</f>
        <v>#DIV/0!</v>
      </c>
      <c r="D19" s="10" t="e">
        <f>SUM(BH15:BI17)/D14*100</f>
        <v>#DIV/0!</v>
      </c>
      <c r="F19" s="17" t="e">
        <f t="shared" si="0"/>
        <v>#DIV/0!</v>
      </c>
      <c r="G19" s="17" t="e">
        <f t="shared" si="1"/>
        <v>#DIV/0!</v>
      </c>
      <c r="BC19" s="56" t="s">
        <v>7</v>
      </c>
      <c r="BD19" s="54">
        <f>'Datos piramide'!C25</f>
        <v>0</v>
      </c>
      <c r="BE19" s="54">
        <f>'Datos piramide'!D25</f>
        <v>0</v>
      </c>
      <c r="BF19" s="70">
        <f>'Datos piramide'!E25</f>
        <v>0</v>
      </c>
      <c r="BG19" s="74">
        <f>'Datos piramide'!F25</f>
        <v>0</v>
      </c>
      <c r="BH19" s="54">
        <f>'Datos piramide'!G25</f>
        <v>0</v>
      </c>
      <c r="BI19" s="58">
        <f>'Datos piramide'!H25</f>
        <v>0</v>
      </c>
    </row>
    <row r="20" spans="1:61" ht="15.75" x14ac:dyDescent="0.25">
      <c r="A20" s="1" t="s">
        <v>48</v>
      </c>
      <c r="B20" s="11" t="e">
        <f>SUM(BD18:BE20)/B14*100</f>
        <v>#DIV/0!</v>
      </c>
      <c r="C20" s="11" t="e">
        <f>SUM(BF18:BG20)/C14*100</f>
        <v>#DIV/0!</v>
      </c>
      <c r="D20" s="11" t="e">
        <f>SUM(BH18:BI20)/D14*100</f>
        <v>#DIV/0!</v>
      </c>
      <c r="F20" s="17" t="e">
        <f t="shared" si="0"/>
        <v>#DIV/0!</v>
      </c>
      <c r="G20" s="17" t="e">
        <f t="shared" si="1"/>
        <v>#DIV/0!</v>
      </c>
      <c r="BC20" s="56" t="s">
        <v>8</v>
      </c>
      <c r="BD20" s="54">
        <f>'Datos piramide'!C26</f>
        <v>0</v>
      </c>
      <c r="BE20" s="54">
        <f>'Datos piramide'!D26</f>
        <v>0</v>
      </c>
      <c r="BF20" s="70">
        <f>'Datos piramide'!E26</f>
        <v>0</v>
      </c>
      <c r="BG20" s="74">
        <f>'Datos piramide'!F26</f>
        <v>0</v>
      </c>
      <c r="BH20" s="54">
        <f>'Datos piramide'!G26</f>
        <v>0</v>
      </c>
      <c r="BI20" s="58">
        <f>'Datos piramide'!H26</f>
        <v>0</v>
      </c>
    </row>
    <row r="21" spans="1:61" ht="15.75" x14ac:dyDescent="0.25">
      <c r="A21" s="3" t="s">
        <v>49</v>
      </c>
      <c r="B21" s="10" t="e">
        <f>SUM(BD27:BE31)/B14*100</f>
        <v>#DIV/0!</v>
      </c>
      <c r="C21" s="10" t="e">
        <f>SUM(BF27:BG31)/C14*100</f>
        <v>#DIV/0!</v>
      </c>
      <c r="D21" s="10" t="e">
        <f>SUM(BH27:BI31)/D14*100</f>
        <v>#DIV/0!</v>
      </c>
      <c r="F21" s="17" t="e">
        <f t="shared" si="0"/>
        <v>#DIV/0!</v>
      </c>
      <c r="G21" s="17" t="e">
        <f t="shared" si="1"/>
        <v>#DIV/0!</v>
      </c>
      <c r="BC21" s="56" t="s">
        <v>9</v>
      </c>
      <c r="BD21" s="54">
        <f>'Datos piramide'!C27</f>
        <v>0</v>
      </c>
      <c r="BE21" s="54">
        <f>'Datos piramide'!D27</f>
        <v>0</v>
      </c>
      <c r="BF21" s="70">
        <f>'Datos piramide'!E27</f>
        <v>0</v>
      </c>
      <c r="BG21" s="74">
        <f>'Datos piramide'!F27</f>
        <v>0</v>
      </c>
      <c r="BH21" s="54">
        <f>'Datos piramide'!G27</f>
        <v>0</v>
      </c>
      <c r="BI21" s="58">
        <f>'Datos piramide'!H27</f>
        <v>0</v>
      </c>
    </row>
    <row r="22" spans="1:61" ht="15.75" x14ac:dyDescent="0.25">
      <c r="A22" s="1" t="s">
        <v>50</v>
      </c>
      <c r="B22" s="11" t="e">
        <f>SUM(BD27:BE31)/SUM(BD15:BE17)*100</f>
        <v>#DIV/0!</v>
      </c>
      <c r="C22" s="11" t="e">
        <f>SUM(BF27:BG31)/SUM(BF15:BG17)*100</f>
        <v>#DIV/0!</v>
      </c>
      <c r="D22" s="11" t="e">
        <f>SUM(BH27:BI31)/SUM(BH15:BI17)*100</f>
        <v>#DIV/0!</v>
      </c>
      <c r="F22" s="17" t="e">
        <f t="shared" si="0"/>
        <v>#DIV/0!</v>
      </c>
      <c r="G22" s="17" t="e">
        <f t="shared" si="1"/>
        <v>#DIV/0!</v>
      </c>
      <c r="BC22" s="56" t="s">
        <v>10</v>
      </c>
      <c r="BD22" s="54">
        <f>'Datos piramide'!C28</f>
        <v>0</v>
      </c>
      <c r="BE22" s="54">
        <f>'Datos piramide'!D28</f>
        <v>0</v>
      </c>
      <c r="BF22" s="70">
        <f>'Datos piramide'!E28</f>
        <v>0</v>
      </c>
      <c r="BG22" s="74">
        <f>'Datos piramide'!F28</f>
        <v>0</v>
      </c>
      <c r="BH22" s="54">
        <f>'Datos piramide'!G28</f>
        <v>0</v>
      </c>
      <c r="BI22" s="58">
        <f>'Datos piramide'!H28</f>
        <v>0</v>
      </c>
    </row>
    <row r="23" spans="1:61" ht="15.75" x14ac:dyDescent="0.25">
      <c r="A23" s="3" t="s">
        <v>51</v>
      </c>
      <c r="B23" s="5" t="e">
        <f>(SUM(BD28:BE31)+SUM(BD15:BE17))/SUM(BD18:BE27)*100</f>
        <v>#DIV/0!</v>
      </c>
      <c r="C23" s="5" t="e">
        <f>(SUM(BF28:BG31)+SUM(BF15:BG17))/SUM(BF18:BG27)*100</f>
        <v>#DIV/0!</v>
      </c>
      <c r="D23" s="5" t="e">
        <f>(SUM(BH28:BI31)+SUM(BH15:BI17))/SUM(BH18:BI27)*100</f>
        <v>#DIV/0!</v>
      </c>
      <c r="F23" s="17" t="e">
        <f t="shared" si="0"/>
        <v>#DIV/0!</v>
      </c>
      <c r="G23" s="17" t="e">
        <f t="shared" si="1"/>
        <v>#DIV/0!</v>
      </c>
      <c r="BC23" s="56" t="s">
        <v>11</v>
      </c>
      <c r="BD23" s="54">
        <f>'Datos piramide'!C29</f>
        <v>0</v>
      </c>
      <c r="BE23" s="54">
        <f>'Datos piramide'!D29</f>
        <v>0</v>
      </c>
      <c r="BF23" s="70">
        <f>'Datos piramide'!E29</f>
        <v>0</v>
      </c>
      <c r="BG23" s="74">
        <f>'Datos piramide'!F29</f>
        <v>0</v>
      </c>
      <c r="BH23" s="54">
        <f>'Datos piramide'!G29</f>
        <v>0</v>
      </c>
      <c r="BI23" s="58">
        <f>'Datos piramide'!H29</f>
        <v>0</v>
      </c>
    </row>
    <row r="24" spans="1:61" ht="15.75" x14ac:dyDescent="0.25">
      <c r="A24" s="1" t="s">
        <v>52</v>
      </c>
      <c r="B24" s="6" t="e">
        <f>(SUM(BD15:BE17))/SUM(BD18:BE27)*100</f>
        <v>#DIV/0!</v>
      </c>
      <c r="C24" s="6" t="e">
        <f>(SUM(BF15:BG17))/SUM(BF18:BG27)*100</f>
        <v>#DIV/0!</v>
      </c>
      <c r="D24" s="6" t="e">
        <f>(SUM(BH15:BI17))/SUM(BH18:BI27)*100</f>
        <v>#DIV/0!</v>
      </c>
      <c r="F24" s="17" t="e">
        <f t="shared" si="0"/>
        <v>#DIV/0!</v>
      </c>
      <c r="G24" s="17" t="e">
        <f t="shared" si="1"/>
        <v>#DIV/0!</v>
      </c>
      <c r="BC24" s="56" t="s">
        <v>12</v>
      </c>
      <c r="BD24" s="54">
        <f>'Datos piramide'!C30</f>
        <v>0</v>
      </c>
      <c r="BE24" s="54">
        <f>'Datos piramide'!D30</f>
        <v>0</v>
      </c>
      <c r="BF24" s="70">
        <f>'Datos piramide'!E30</f>
        <v>0</v>
      </c>
      <c r="BG24" s="74">
        <f>'Datos piramide'!F30</f>
        <v>0</v>
      </c>
      <c r="BH24" s="54">
        <f>'Datos piramide'!G30</f>
        <v>0</v>
      </c>
      <c r="BI24" s="58">
        <f>'Datos piramide'!H30</f>
        <v>0</v>
      </c>
    </row>
    <row r="25" spans="1:61" ht="15.75" x14ac:dyDescent="0.25">
      <c r="A25" s="3" t="s">
        <v>53</v>
      </c>
      <c r="B25" s="5" t="e">
        <f>(SUM(BD28:BE31))/SUM(BD18:BE27)*100</f>
        <v>#DIV/0!</v>
      </c>
      <c r="C25" s="5" t="e">
        <f>(SUM(BF28:BG31))/SUM(BF18:BG27)*100</f>
        <v>#DIV/0!</v>
      </c>
      <c r="D25" s="5" t="e">
        <f>(SUM(BH28:BI31))/SUM(BH18:BI27)*100</f>
        <v>#DIV/0!</v>
      </c>
      <c r="F25" s="17" t="e">
        <f t="shared" si="0"/>
        <v>#DIV/0!</v>
      </c>
      <c r="G25" s="17" t="e">
        <f t="shared" si="1"/>
        <v>#DIV/0!</v>
      </c>
      <c r="BC25" s="56" t="s">
        <v>13</v>
      </c>
      <c r="BD25" s="54">
        <f>'Datos piramide'!C31</f>
        <v>0</v>
      </c>
      <c r="BE25" s="54">
        <f>'Datos piramide'!D31</f>
        <v>0</v>
      </c>
      <c r="BF25" s="70">
        <f>'Datos piramide'!E31</f>
        <v>0</v>
      </c>
      <c r="BG25" s="74">
        <f>'Datos piramide'!F31</f>
        <v>0</v>
      </c>
      <c r="BH25" s="54">
        <f>'Datos piramide'!G31</f>
        <v>0</v>
      </c>
      <c r="BI25" s="58">
        <f>'Datos piramide'!H31</f>
        <v>0</v>
      </c>
    </row>
    <row r="26" spans="1:61" ht="15.75" x14ac:dyDescent="0.25">
      <c r="A26" s="7" t="s">
        <v>54</v>
      </c>
      <c r="B26" s="8" t="e">
        <f>SUM(BD15:BE18)/SUM(BD21:BE24)*100</f>
        <v>#DIV/0!</v>
      </c>
      <c r="C26" s="8" t="e">
        <f>SUM(BF15:BG18)/SUM(BF21:BG24)*100</f>
        <v>#DIV/0!</v>
      </c>
      <c r="D26" s="8" t="e">
        <f>SUM(BH15:BI18)/SUM(BH21:BI24)*100</f>
        <v>#DIV/0!</v>
      </c>
      <c r="F26" s="17" t="e">
        <f t="shared" si="0"/>
        <v>#DIV/0!</v>
      </c>
      <c r="G26" s="17" t="e">
        <f t="shared" si="1"/>
        <v>#DIV/0!</v>
      </c>
      <c r="BC26" s="56" t="s">
        <v>14</v>
      </c>
      <c r="BD26" s="54">
        <f>'Datos piramide'!C32</f>
        <v>0</v>
      </c>
      <c r="BE26" s="54">
        <f>'Datos piramide'!D32</f>
        <v>0</v>
      </c>
      <c r="BF26" s="70">
        <f>'Datos piramide'!E32</f>
        <v>0</v>
      </c>
      <c r="BG26" s="74">
        <f>'Datos piramide'!F32</f>
        <v>0</v>
      </c>
      <c r="BH26" s="54">
        <f>'Datos piramide'!G32</f>
        <v>0</v>
      </c>
      <c r="BI26" s="58">
        <f>'Datos piramide'!H32</f>
        <v>0</v>
      </c>
    </row>
    <row r="27" spans="1:61" ht="15.75" x14ac:dyDescent="0.25">
      <c r="BC27" s="56" t="s">
        <v>15</v>
      </c>
      <c r="BD27" s="54">
        <f>'Datos piramide'!C33</f>
        <v>0</v>
      </c>
      <c r="BE27" s="54">
        <f>'Datos piramide'!D33</f>
        <v>0</v>
      </c>
      <c r="BF27" s="70">
        <f>'Datos piramide'!E33</f>
        <v>0</v>
      </c>
      <c r="BG27" s="74">
        <f>'Datos piramide'!F33</f>
        <v>0</v>
      </c>
      <c r="BH27" s="54">
        <f>'Datos piramide'!G33</f>
        <v>0</v>
      </c>
      <c r="BI27" s="58">
        <f>'Datos piramide'!H33</f>
        <v>0</v>
      </c>
    </row>
    <row r="28" spans="1:61" ht="15.75" x14ac:dyDescent="0.25">
      <c r="BC28" s="56" t="s">
        <v>16</v>
      </c>
      <c r="BD28" s="54">
        <f>'Datos piramide'!C34</f>
        <v>0</v>
      </c>
      <c r="BE28" s="54">
        <f>'Datos piramide'!D34</f>
        <v>0</v>
      </c>
      <c r="BF28" s="70">
        <f>'Datos piramide'!E34</f>
        <v>0</v>
      </c>
      <c r="BG28" s="74">
        <f>'Datos piramide'!F34</f>
        <v>0</v>
      </c>
      <c r="BH28" s="54">
        <f>'Datos piramide'!G34</f>
        <v>0</v>
      </c>
      <c r="BI28" s="58">
        <f>'Datos piramide'!H34</f>
        <v>0</v>
      </c>
    </row>
    <row r="29" spans="1:61" ht="15.75" x14ac:dyDescent="0.25">
      <c r="BC29" s="56" t="s">
        <v>17</v>
      </c>
      <c r="BD29" s="54">
        <f>'Datos piramide'!C35</f>
        <v>0</v>
      </c>
      <c r="BE29" s="54">
        <f>'Datos piramide'!D35</f>
        <v>0</v>
      </c>
      <c r="BF29" s="70">
        <f>'Datos piramide'!E35</f>
        <v>0</v>
      </c>
      <c r="BG29" s="74">
        <f>'Datos piramide'!F35</f>
        <v>0</v>
      </c>
      <c r="BH29" s="54">
        <f>'Datos piramide'!G35</f>
        <v>0</v>
      </c>
      <c r="BI29" s="58">
        <f>'Datos piramide'!H35</f>
        <v>0</v>
      </c>
    </row>
    <row r="30" spans="1:61" ht="15.75" x14ac:dyDescent="0.25">
      <c r="BC30" s="56" t="s">
        <v>18</v>
      </c>
      <c r="BD30" s="54">
        <f>'Datos piramide'!C36</f>
        <v>0</v>
      </c>
      <c r="BE30" s="54">
        <f>'Datos piramide'!D36</f>
        <v>0</v>
      </c>
      <c r="BF30" s="70">
        <f>'Datos piramide'!E36</f>
        <v>0</v>
      </c>
      <c r="BG30" s="74">
        <f>'Datos piramide'!F36</f>
        <v>0</v>
      </c>
      <c r="BH30" s="54">
        <f>'Datos piramide'!G36</f>
        <v>0</v>
      </c>
      <c r="BI30" s="58">
        <f>'Datos piramide'!H36</f>
        <v>0</v>
      </c>
    </row>
    <row r="31" spans="1:61" ht="15.75" x14ac:dyDescent="0.25">
      <c r="BC31" s="63" t="s">
        <v>19</v>
      </c>
      <c r="BD31" s="64">
        <f>'Datos piramide'!C37</f>
        <v>0</v>
      </c>
      <c r="BE31" s="64">
        <f>'Datos piramide'!D37</f>
        <v>0</v>
      </c>
      <c r="BF31" s="71">
        <f>'Datos piramide'!E37</f>
        <v>0</v>
      </c>
      <c r="BG31" s="75">
        <f>'Datos piramide'!F37</f>
        <v>0</v>
      </c>
      <c r="BH31" s="64">
        <f>'Datos piramide'!G37</f>
        <v>0</v>
      </c>
      <c r="BI31" s="65">
        <f>'Datos piramide'!H37</f>
        <v>0</v>
      </c>
    </row>
    <row r="32" spans="1:61" ht="15.75" x14ac:dyDescent="0.25">
      <c r="BC32" s="56"/>
      <c r="BD32" s="53"/>
      <c r="BE32" s="53"/>
      <c r="BF32" s="53"/>
      <c r="BG32" s="53"/>
      <c r="BH32" s="53"/>
      <c r="BI32" s="57"/>
    </row>
    <row r="33" spans="1:61" ht="15.75" x14ac:dyDescent="0.25">
      <c r="BC33" s="76"/>
      <c r="BD33" s="131">
        <f>BD11</f>
        <v>2005</v>
      </c>
      <c r="BE33" s="131"/>
      <c r="BF33" s="132">
        <f>BF11</f>
        <v>2018</v>
      </c>
      <c r="BG33" s="133"/>
      <c r="BH33" s="131">
        <f>BH11</f>
        <v>2020</v>
      </c>
      <c r="BI33" s="134"/>
    </row>
    <row r="34" spans="1:61" ht="15.75" x14ac:dyDescent="0.25">
      <c r="BC34" s="63" t="s">
        <v>0</v>
      </c>
      <c r="BD34" s="66" t="s">
        <v>1</v>
      </c>
      <c r="BE34" s="66" t="s">
        <v>2</v>
      </c>
      <c r="BF34" s="68" t="s">
        <v>1</v>
      </c>
      <c r="BG34" s="72" t="s">
        <v>2</v>
      </c>
      <c r="BH34" s="66" t="s">
        <v>1</v>
      </c>
      <c r="BI34" s="67" t="s">
        <v>2</v>
      </c>
    </row>
    <row r="35" spans="1:61" ht="15.75" x14ac:dyDescent="0.25">
      <c r="BC35" s="56" t="s">
        <v>3</v>
      </c>
      <c r="BD35" s="77" t="e">
        <f>-(BD15/($BD$14+$BE$14))</f>
        <v>#DIV/0!</v>
      </c>
      <c r="BE35" s="77" t="e">
        <f t="shared" ref="BE35:BE51" si="2">(BE15/($BD$14+$BE$14))</f>
        <v>#DIV/0!</v>
      </c>
      <c r="BF35" s="83" t="e">
        <f t="shared" ref="BF35:BF51" si="3">-(BF15/($BF$14+$BG$14))</f>
        <v>#DIV/0!</v>
      </c>
      <c r="BG35" s="87" t="e">
        <f t="shared" ref="BG35:BG51" si="4">(BG15/($BF$14+$BG$14))</f>
        <v>#DIV/0!</v>
      </c>
      <c r="BH35" s="77" t="e">
        <f>-(BH15/($BH$14+$BI$14))</f>
        <v>#DIV/0!</v>
      </c>
      <c r="BI35" s="78" t="e">
        <f>(BI15/($BH$14+$BI$14))</f>
        <v>#DIV/0!</v>
      </c>
    </row>
    <row r="36" spans="1:61" ht="15.75" x14ac:dyDescent="0.25">
      <c r="BC36" s="56" t="s">
        <v>4</v>
      </c>
      <c r="BD36" s="77" t="e">
        <f t="shared" ref="BD36:BD51" si="5">-(BD16/($BD$14+$BE$14))</f>
        <v>#DIV/0!</v>
      </c>
      <c r="BE36" s="77" t="e">
        <f t="shared" si="2"/>
        <v>#DIV/0!</v>
      </c>
      <c r="BF36" s="84" t="e">
        <f t="shared" si="3"/>
        <v>#DIV/0!</v>
      </c>
      <c r="BG36" s="88" t="e">
        <f t="shared" si="4"/>
        <v>#DIV/0!</v>
      </c>
      <c r="BH36" s="77" t="e">
        <f t="shared" ref="BH36:BH51" si="6">-(BH16/($BH$14+$BI$14))</f>
        <v>#DIV/0!</v>
      </c>
      <c r="BI36" s="78" t="e">
        <f t="shared" ref="BI36:BI51" si="7">(BI16/($BH$14+$BI$14))</f>
        <v>#DIV/0!</v>
      </c>
    </row>
    <row r="37" spans="1:61" ht="30.75" customHeight="1" x14ac:dyDescent="0.25">
      <c r="A37" s="47" t="s">
        <v>31</v>
      </c>
      <c r="B37" s="117" t="s">
        <v>23</v>
      </c>
      <c r="C37" s="117"/>
      <c r="D37" s="117"/>
      <c r="E37" s="117"/>
      <c r="F37" s="117"/>
      <c r="BC37" s="56" t="s">
        <v>5</v>
      </c>
      <c r="BD37" s="77" t="e">
        <f t="shared" si="5"/>
        <v>#DIV/0!</v>
      </c>
      <c r="BE37" s="77" t="e">
        <f t="shared" si="2"/>
        <v>#DIV/0!</v>
      </c>
      <c r="BF37" s="84" t="e">
        <f t="shared" si="3"/>
        <v>#DIV/0!</v>
      </c>
      <c r="BG37" s="88" t="e">
        <f t="shared" si="4"/>
        <v>#DIV/0!</v>
      </c>
      <c r="BH37" s="77" t="e">
        <f t="shared" si="6"/>
        <v>#DIV/0!</v>
      </c>
      <c r="BI37" s="78" t="e">
        <f t="shared" si="7"/>
        <v>#DIV/0!</v>
      </c>
    </row>
    <row r="38" spans="1:61" s="49" customFormat="1" ht="36" customHeight="1" x14ac:dyDescent="0.2">
      <c r="A38" s="48" t="s">
        <v>20</v>
      </c>
      <c r="B38" s="121" t="e">
        <f xml:space="preserve"> "En el año " &amp;$B$13&amp; " por cada " &amp;F17&amp; " hombres, había 100 mujeres, mientras que para el año " &amp;$C$13&amp; " por cada " &amp;G17&amp; " hombres, había 100 mujeres"</f>
        <v>#DIV/0!</v>
      </c>
      <c r="C38" s="121"/>
      <c r="D38" s="121"/>
      <c r="E38" s="121"/>
      <c r="F38" s="121"/>
      <c r="BC38" s="59" t="s">
        <v>6</v>
      </c>
      <c r="BD38" s="79" t="e">
        <f t="shared" si="5"/>
        <v>#DIV/0!</v>
      </c>
      <c r="BE38" s="79" t="e">
        <f t="shared" si="2"/>
        <v>#DIV/0!</v>
      </c>
      <c r="BF38" s="85" t="e">
        <f t="shared" si="3"/>
        <v>#DIV/0!</v>
      </c>
      <c r="BG38" s="89" t="e">
        <f t="shared" si="4"/>
        <v>#DIV/0!</v>
      </c>
      <c r="BH38" s="79" t="e">
        <f t="shared" si="6"/>
        <v>#DIV/0!</v>
      </c>
      <c r="BI38" s="80" t="e">
        <f t="shared" si="7"/>
        <v>#DIV/0!</v>
      </c>
    </row>
    <row r="39" spans="1:61" s="49" customFormat="1" ht="50.25" customHeight="1" x14ac:dyDescent="0.2">
      <c r="A39" s="50" t="s">
        <v>36</v>
      </c>
      <c r="B39" s="118" t="e">
        <f xml:space="preserve"> "En el año " &amp;$B$13&amp; " por cada " &amp;F18&amp; " niños y niñas (0-4años), había 100 mujeres en edad fértil (15-49años), mientras que para el año " &amp;$C$13&amp; " por cada " &amp;G18&amp; " niños y niñas (0-4años), había 100 mujeres en edad fértil"</f>
        <v>#DIV/0!</v>
      </c>
      <c r="C39" s="118"/>
      <c r="D39" s="118"/>
      <c r="E39" s="118"/>
      <c r="F39" s="118"/>
      <c r="BC39" s="59" t="s">
        <v>7</v>
      </c>
      <c r="BD39" s="79" t="e">
        <f t="shared" si="5"/>
        <v>#DIV/0!</v>
      </c>
      <c r="BE39" s="79" t="e">
        <f t="shared" si="2"/>
        <v>#DIV/0!</v>
      </c>
      <c r="BF39" s="85" t="e">
        <f t="shared" si="3"/>
        <v>#DIV/0!</v>
      </c>
      <c r="BG39" s="89" t="e">
        <f t="shared" si="4"/>
        <v>#DIV/0!</v>
      </c>
      <c r="BH39" s="79" t="e">
        <f t="shared" si="6"/>
        <v>#DIV/0!</v>
      </c>
      <c r="BI39" s="80" t="e">
        <f t="shared" si="7"/>
        <v>#DIV/0!</v>
      </c>
    </row>
    <row r="40" spans="1:61" s="49" customFormat="1" ht="48.75" customHeight="1" x14ac:dyDescent="0.2">
      <c r="A40" s="51" t="s">
        <v>47</v>
      </c>
      <c r="B40" s="119" t="e">
        <f xml:space="preserve"> "En el año " &amp;$B$13&amp; " de 100 personas,  " &amp;F19&amp; " correspondían a población hasta los 14 años, mientras que para el año " &amp;$C$13&amp; " este grupo poblacional fue de  " &amp;G19&amp; " personas"</f>
        <v>#DIV/0!</v>
      </c>
      <c r="C40" s="119"/>
      <c r="D40" s="119"/>
      <c r="E40" s="119"/>
      <c r="F40" s="119"/>
      <c r="BC40" s="59" t="s">
        <v>8</v>
      </c>
      <c r="BD40" s="79" t="e">
        <f t="shared" si="5"/>
        <v>#DIV/0!</v>
      </c>
      <c r="BE40" s="79" t="e">
        <f t="shared" si="2"/>
        <v>#DIV/0!</v>
      </c>
      <c r="BF40" s="85" t="e">
        <f t="shared" si="3"/>
        <v>#DIV/0!</v>
      </c>
      <c r="BG40" s="89" t="e">
        <f t="shared" si="4"/>
        <v>#DIV/0!</v>
      </c>
      <c r="BH40" s="79" t="e">
        <f t="shared" si="6"/>
        <v>#DIV/0!</v>
      </c>
      <c r="BI40" s="80" t="e">
        <f t="shared" si="7"/>
        <v>#DIV/0!</v>
      </c>
    </row>
    <row r="41" spans="1:61" s="49" customFormat="1" ht="51.75" customHeight="1" x14ac:dyDescent="0.2">
      <c r="A41" s="50" t="s">
        <v>48</v>
      </c>
      <c r="B41" s="118" t="e">
        <f xml:space="preserve"> "En el año " &amp;$B$13&amp; " de 100 personas,  " &amp;F20&amp; " correspondían a población de 15 a 29 años, mientras que para el año " &amp;$C$13&amp; " este grupo poblacional fue de  " &amp;G20&amp; " personas"</f>
        <v>#DIV/0!</v>
      </c>
      <c r="C41" s="118"/>
      <c r="D41" s="118"/>
      <c r="E41" s="118"/>
      <c r="F41" s="118"/>
      <c r="BC41" s="59" t="s">
        <v>9</v>
      </c>
      <c r="BD41" s="79" t="e">
        <f t="shared" si="5"/>
        <v>#DIV/0!</v>
      </c>
      <c r="BE41" s="79" t="e">
        <f t="shared" si="2"/>
        <v>#DIV/0!</v>
      </c>
      <c r="BF41" s="85" t="e">
        <f t="shared" si="3"/>
        <v>#DIV/0!</v>
      </c>
      <c r="BG41" s="89" t="e">
        <f t="shared" si="4"/>
        <v>#DIV/0!</v>
      </c>
      <c r="BH41" s="79" t="e">
        <f t="shared" si="6"/>
        <v>#DIV/0!</v>
      </c>
      <c r="BI41" s="80" t="e">
        <f t="shared" si="7"/>
        <v>#DIV/0!</v>
      </c>
    </row>
    <row r="42" spans="1:61" s="49" customFormat="1" ht="48.75" customHeight="1" x14ac:dyDescent="0.2">
      <c r="A42" s="51" t="s">
        <v>49</v>
      </c>
      <c r="B42" s="119" t="e">
        <f xml:space="preserve"> "En el año " &amp;$B$13&amp; " de 100 personas,  " &amp;F21&amp; " correspondían a población de 65 años y más, mientras que para el año " &amp;$C$13&amp; " este grupo poblacional fue de  " &amp;G21&amp; " personas"</f>
        <v>#DIV/0!</v>
      </c>
      <c r="C42" s="119"/>
      <c r="D42" s="119"/>
      <c r="E42" s="119"/>
      <c r="F42" s="119"/>
      <c r="BC42" s="59" t="s">
        <v>10</v>
      </c>
      <c r="BD42" s="79" t="e">
        <f t="shared" si="5"/>
        <v>#DIV/0!</v>
      </c>
      <c r="BE42" s="79" t="e">
        <f t="shared" si="2"/>
        <v>#DIV/0!</v>
      </c>
      <c r="BF42" s="85" t="e">
        <f t="shared" si="3"/>
        <v>#DIV/0!</v>
      </c>
      <c r="BG42" s="89" t="e">
        <f t="shared" si="4"/>
        <v>#DIV/0!</v>
      </c>
      <c r="BH42" s="79" t="e">
        <f t="shared" si="6"/>
        <v>#DIV/0!</v>
      </c>
      <c r="BI42" s="80" t="e">
        <f t="shared" si="7"/>
        <v>#DIV/0!</v>
      </c>
    </row>
    <row r="43" spans="1:61" s="49" customFormat="1" ht="50.25" customHeight="1" x14ac:dyDescent="0.2">
      <c r="A43" s="50" t="s">
        <v>50</v>
      </c>
      <c r="B43" s="118" t="e">
        <f xml:space="preserve"> "En el año " &amp;$B$13&amp; " por cada 100 personas menores de 15 años,  había " &amp;F22&amp; "  de 65 años o más, mientras que para el año " &amp;$C$13&amp; " por cada 100 menores de 15 años,  había" &amp;G22&amp; " personas de 65 o más años"</f>
        <v>#DIV/0!</v>
      </c>
      <c r="C43" s="118"/>
      <c r="D43" s="118"/>
      <c r="E43" s="118"/>
      <c r="F43" s="118"/>
      <c r="G43" s="97"/>
      <c r="BC43" s="59" t="s">
        <v>11</v>
      </c>
      <c r="BD43" s="79" t="e">
        <f t="shared" si="5"/>
        <v>#DIV/0!</v>
      </c>
      <c r="BE43" s="79" t="e">
        <f t="shared" si="2"/>
        <v>#DIV/0!</v>
      </c>
      <c r="BF43" s="85" t="e">
        <f t="shared" si="3"/>
        <v>#DIV/0!</v>
      </c>
      <c r="BG43" s="89" t="e">
        <f t="shared" si="4"/>
        <v>#DIV/0!</v>
      </c>
      <c r="BH43" s="79" t="e">
        <f t="shared" si="6"/>
        <v>#DIV/0!</v>
      </c>
      <c r="BI43" s="80" t="e">
        <f t="shared" si="7"/>
        <v>#DIV/0!</v>
      </c>
    </row>
    <row r="44" spans="1:61" s="49" customFormat="1" ht="87" customHeight="1" x14ac:dyDescent="0.2">
      <c r="A44" s="51" t="s">
        <v>51</v>
      </c>
      <c r="B44" s="119" t="e">
        <f xml:space="preserve"> "En el año " &amp;$B$13&amp; " de 100 personas entre los 15 a 64 años, había  " &amp;F23&amp; " personas menores de 15 años ó mayores de 65 años y más (dependientes) , mientras que para el año " &amp;$C$13&amp; " de cada 100 personas entre los 15 a 64 años, había" &amp;G23&amp; " personas menores de 15 años o mayores de 65 años."</f>
        <v>#DIV/0!</v>
      </c>
      <c r="C44" s="119"/>
      <c r="D44" s="119"/>
      <c r="E44" s="119"/>
      <c r="F44" s="119"/>
      <c r="G44" s="97"/>
      <c r="BC44" s="59" t="s">
        <v>12</v>
      </c>
      <c r="BD44" s="79" t="e">
        <f t="shared" si="5"/>
        <v>#DIV/0!</v>
      </c>
      <c r="BE44" s="79" t="e">
        <f t="shared" si="2"/>
        <v>#DIV/0!</v>
      </c>
      <c r="BF44" s="85" t="e">
        <f t="shared" si="3"/>
        <v>#DIV/0!</v>
      </c>
      <c r="BG44" s="89" t="e">
        <f t="shared" si="4"/>
        <v>#DIV/0!</v>
      </c>
      <c r="BH44" s="79" t="e">
        <f t="shared" si="6"/>
        <v>#DIV/0!</v>
      </c>
      <c r="BI44" s="80" t="e">
        <f t="shared" si="7"/>
        <v>#DIV/0!</v>
      </c>
    </row>
    <row r="45" spans="1:61" s="49" customFormat="1" ht="72" customHeight="1" x14ac:dyDescent="0.2">
      <c r="A45" s="50" t="s">
        <v>52</v>
      </c>
      <c r="B45" s="118" t="e">
        <f xml:space="preserve"> "En el año " &amp;$B$13&amp;",  "&amp; F24&amp; " personas menores de 15 años dependian de 100 personas entre los 15 a 64 años , mientras que para el año " &amp;$C$13&amp; " fue de  " &amp;G24&amp; " personas"</f>
        <v>#DIV/0!</v>
      </c>
      <c r="C45" s="118"/>
      <c r="D45" s="118"/>
      <c r="E45" s="118"/>
      <c r="F45" s="118"/>
      <c r="BC45" s="59" t="s">
        <v>13</v>
      </c>
      <c r="BD45" s="79" t="e">
        <f t="shared" si="5"/>
        <v>#DIV/0!</v>
      </c>
      <c r="BE45" s="79" t="e">
        <f t="shared" si="2"/>
        <v>#DIV/0!</v>
      </c>
      <c r="BF45" s="85" t="e">
        <f t="shared" si="3"/>
        <v>#DIV/0!</v>
      </c>
      <c r="BG45" s="89" t="e">
        <f t="shared" si="4"/>
        <v>#DIV/0!</v>
      </c>
      <c r="BH45" s="79" t="e">
        <f t="shared" si="6"/>
        <v>#DIV/0!</v>
      </c>
      <c r="BI45" s="80" t="e">
        <f t="shared" si="7"/>
        <v>#DIV/0!</v>
      </c>
    </row>
    <row r="46" spans="1:61" s="49" customFormat="1" ht="59.25" customHeight="1" x14ac:dyDescent="0.2">
      <c r="A46" s="51" t="s">
        <v>53</v>
      </c>
      <c r="B46" s="119" t="e">
        <f xml:space="preserve"> "En el año " &amp;$B$13&amp;",  "&amp; F25&amp; " personas de 65 años y más dependian de 100 personas entre los 15 a 64 años , mientras que para el año " &amp;$C$13&amp; " fue de  " &amp;G25&amp; " personas"</f>
        <v>#DIV/0!</v>
      </c>
      <c r="C46" s="119"/>
      <c r="D46" s="119"/>
      <c r="E46" s="119"/>
      <c r="F46" s="119"/>
      <c r="BC46" s="59" t="s">
        <v>14</v>
      </c>
      <c r="BD46" s="79" t="e">
        <f t="shared" si="5"/>
        <v>#DIV/0!</v>
      </c>
      <c r="BE46" s="79" t="e">
        <f t="shared" si="2"/>
        <v>#DIV/0!</v>
      </c>
      <c r="BF46" s="85" t="e">
        <f t="shared" si="3"/>
        <v>#DIV/0!</v>
      </c>
      <c r="BG46" s="89" t="e">
        <f t="shared" si="4"/>
        <v>#DIV/0!</v>
      </c>
      <c r="BH46" s="79" t="e">
        <f t="shared" si="6"/>
        <v>#DIV/0!</v>
      </c>
      <c r="BI46" s="80" t="e">
        <f t="shared" si="7"/>
        <v>#DIV/0!</v>
      </c>
    </row>
    <row r="47" spans="1:61" s="49" customFormat="1" ht="96.75" customHeight="1" x14ac:dyDescent="0.2">
      <c r="A47" s="52" t="s">
        <v>54</v>
      </c>
      <c r="B47" s="120" t="s">
        <v>24</v>
      </c>
      <c r="C47" s="120"/>
      <c r="D47" s="120"/>
      <c r="E47" s="120"/>
      <c r="F47" s="120"/>
      <c r="BC47" s="59" t="s">
        <v>15</v>
      </c>
      <c r="BD47" s="79" t="e">
        <f t="shared" si="5"/>
        <v>#DIV/0!</v>
      </c>
      <c r="BE47" s="79" t="e">
        <f t="shared" si="2"/>
        <v>#DIV/0!</v>
      </c>
      <c r="BF47" s="85" t="e">
        <f t="shared" si="3"/>
        <v>#DIV/0!</v>
      </c>
      <c r="BG47" s="89" t="e">
        <f t="shared" si="4"/>
        <v>#DIV/0!</v>
      </c>
      <c r="BH47" s="79" t="e">
        <f t="shared" si="6"/>
        <v>#DIV/0!</v>
      </c>
      <c r="BI47" s="80" t="e">
        <f t="shared" si="7"/>
        <v>#DIV/0!</v>
      </c>
    </row>
    <row r="48" spans="1:61" ht="15.75" x14ac:dyDescent="0.25">
      <c r="BC48" s="56" t="s">
        <v>16</v>
      </c>
      <c r="BD48" s="77" t="e">
        <f t="shared" si="5"/>
        <v>#DIV/0!</v>
      </c>
      <c r="BE48" s="77" t="e">
        <f t="shared" si="2"/>
        <v>#DIV/0!</v>
      </c>
      <c r="BF48" s="84" t="e">
        <f t="shared" si="3"/>
        <v>#DIV/0!</v>
      </c>
      <c r="BG48" s="88" t="e">
        <f t="shared" si="4"/>
        <v>#DIV/0!</v>
      </c>
      <c r="BH48" s="77" t="e">
        <f t="shared" si="6"/>
        <v>#DIV/0!</v>
      </c>
      <c r="BI48" s="78" t="e">
        <f t="shared" si="7"/>
        <v>#DIV/0!</v>
      </c>
    </row>
    <row r="49" spans="55:61" ht="15.75" x14ac:dyDescent="0.25">
      <c r="BC49" s="56" t="s">
        <v>17</v>
      </c>
      <c r="BD49" s="77" t="e">
        <f t="shared" si="5"/>
        <v>#DIV/0!</v>
      </c>
      <c r="BE49" s="77" t="e">
        <f t="shared" si="2"/>
        <v>#DIV/0!</v>
      </c>
      <c r="BF49" s="84" t="e">
        <f t="shared" si="3"/>
        <v>#DIV/0!</v>
      </c>
      <c r="BG49" s="88" t="e">
        <f t="shared" si="4"/>
        <v>#DIV/0!</v>
      </c>
      <c r="BH49" s="77" t="e">
        <f t="shared" si="6"/>
        <v>#DIV/0!</v>
      </c>
      <c r="BI49" s="78" t="e">
        <f t="shared" si="7"/>
        <v>#DIV/0!</v>
      </c>
    </row>
    <row r="50" spans="55:61" ht="15.75" x14ac:dyDescent="0.25">
      <c r="BC50" s="56" t="s">
        <v>18</v>
      </c>
      <c r="BD50" s="77" t="e">
        <f t="shared" si="5"/>
        <v>#DIV/0!</v>
      </c>
      <c r="BE50" s="77" t="e">
        <f t="shared" si="2"/>
        <v>#DIV/0!</v>
      </c>
      <c r="BF50" s="84" t="e">
        <f t="shared" si="3"/>
        <v>#DIV/0!</v>
      </c>
      <c r="BG50" s="88" t="e">
        <f t="shared" si="4"/>
        <v>#DIV/0!</v>
      </c>
      <c r="BH50" s="77" t="e">
        <f t="shared" si="6"/>
        <v>#DIV/0!</v>
      </c>
      <c r="BI50" s="78" t="e">
        <f t="shared" si="7"/>
        <v>#DIV/0!</v>
      </c>
    </row>
    <row r="51" spans="55:61" ht="16.5" thickBot="1" x14ac:dyDescent="0.3">
      <c r="BC51" s="60" t="s">
        <v>19</v>
      </c>
      <c r="BD51" s="81" t="e">
        <f t="shared" si="5"/>
        <v>#DIV/0!</v>
      </c>
      <c r="BE51" s="81" t="e">
        <f t="shared" si="2"/>
        <v>#DIV/0!</v>
      </c>
      <c r="BF51" s="86" t="e">
        <f t="shared" si="3"/>
        <v>#DIV/0!</v>
      </c>
      <c r="BG51" s="90" t="e">
        <f t="shared" si="4"/>
        <v>#DIV/0!</v>
      </c>
      <c r="BH51" s="81" t="e">
        <f t="shared" si="6"/>
        <v>#DIV/0!</v>
      </c>
      <c r="BI51" s="82" t="e">
        <f t="shared" si="7"/>
        <v>#DIV/0!</v>
      </c>
    </row>
  </sheetData>
  <mergeCells count="22">
    <mergeCell ref="BD11:BE11"/>
    <mergeCell ref="BF11:BG11"/>
    <mergeCell ref="BH11:BI11"/>
    <mergeCell ref="BD33:BE33"/>
    <mergeCell ref="BF33:BG33"/>
    <mergeCell ref="BH33:BI33"/>
    <mergeCell ref="R8:U9"/>
    <mergeCell ref="A12:A13"/>
    <mergeCell ref="B12:D12"/>
    <mergeCell ref="A2:AA2"/>
    <mergeCell ref="A3:AA3"/>
    <mergeCell ref="B47:F47"/>
    <mergeCell ref="B38:F38"/>
    <mergeCell ref="B39:F39"/>
    <mergeCell ref="B40:F40"/>
    <mergeCell ref="B41:F41"/>
    <mergeCell ref="B42:F42"/>
    <mergeCell ref="B37:F37"/>
    <mergeCell ref="B43:F43"/>
    <mergeCell ref="B44:F44"/>
    <mergeCell ref="B45:F45"/>
    <mergeCell ref="B46:F46"/>
  </mergeCells>
  <pageMargins left="0.75" right="0.75" top="1" bottom="1" header="0" footer="0"/>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Presentación</vt:lpstr>
      <vt:lpstr>Datos piramide</vt:lpstr>
      <vt:lpstr>Piramide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Daza</dc:creator>
  <cp:lastModifiedBy>Astrid Berena Herrera Lopez</cp:lastModifiedBy>
  <dcterms:created xsi:type="dcterms:W3CDTF">2012-10-29T23:41:57Z</dcterms:created>
  <dcterms:modified xsi:type="dcterms:W3CDTF">2018-10-25T20:56:29Z</dcterms:modified>
</cp:coreProperties>
</file>