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d.docs.live.net/36a87f973740ffce/Documents/Personal/Models/"/>
    </mc:Choice>
  </mc:AlternateContent>
  <xr:revisionPtr revIDLastSave="0" documentId="11_D374B8D4A2CB7B54E38FE5D4CED3B8255F7CD40D" xr6:coauthVersionLast="47" xr6:coauthVersionMax="47" xr10:uidLastSave="{00000000-0000-0000-0000-000000000000}"/>
  <bookViews>
    <workbookView xWindow="1160" yWindow="860" windowWidth="33040" windowHeight="21380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D22" i="1"/>
  <c r="C22" i="1"/>
  <c r="D21" i="1"/>
  <c r="D24" i="1" s="1"/>
  <c r="C21" i="1"/>
  <c r="C24" i="1" s="1"/>
  <c r="C6" i="1"/>
  <c r="C3" i="1"/>
  <c r="C5" i="1" s="1"/>
  <c r="C8" i="1" s="1"/>
</calcChain>
</file>

<file path=xl/sharedStrings.xml><?xml version="1.0" encoding="utf-8"?>
<sst xmlns="http://schemas.openxmlformats.org/spreadsheetml/2006/main" count="23" uniqueCount="22">
  <si>
    <t xml:space="preserve">Capital Structure </t>
  </si>
  <si>
    <t xml:space="preserve">Price </t>
  </si>
  <si>
    <t xml:space="preserve">Shares </t>
  </si>
  <si>
    <t>MC</t>
  </si>
  <si>
    <t>Cash</t>
  </si>
  <si>
    <t xml:space="preserve">Debt </t>
  </si>
  <si>
    <t xml:space="preserve">EV </t>
  </si>
  <si>
    <t>Ford Blue</t>
  </si>
  <si>
    <t>retail: Ford and Lincoln internal combustion engine (“ICE”) and hybrid vehicles, service parts, accessories</t>
  </si>
  <si>
    <t xml:space="preserve">Ford Model E </t>
  </si>
  <si>
    <t>electric vehicles, service parts, accessories, and digital services</t>
  </si>
  <si>
    <t xml:space="preserve">Ford Pro </t>
  </si>
  <si>
    <r>
      <rPr>
        <sz val="10"/>
        <color rgb="FF000000"/>
        <rFont val="Arial, sans-serif"/>
      </rPr>
      <t>commercial&amp;gov</t>
    </r>
    <r>
      <rPr>
        <b/>
        <sz val="10"/>
        <color rgb="FF000000"/>
        <rFont val="Arial, sans-serif"/>
      </rPr>
      <t xml:space="preserve">: </t>
    </r>
    <r>
      <rPr>
        <sz val="10"/>
        <color rgb="FF000000"/>
        <rFont val="Arial, sans-serif"/>
      </rPr>
      <t>Ford and Lincoln vehicles, service parts, accessories, and services</t>
    </r>
  </si>
  <si>
    <t>Ford Next</t>
  </si>
  <si>
    <t>investments in new initiatives</t>
  </si>
  <si>
    <t xml:space="preserve">Ford Credit </t>
  </si>
  <si>
    <t>vehicle-related financing and leasing activities</t>
  </si>
  <si>
    <t>In 2024, we sold approximately 4,470,000 vehicles at wholesale throughout the world.</t>
  </si>
  <si>
    <t xml:space="preserve">Vehicles Sold </t>
  </si>
  <si>
    <t xml:space="preserve">Hybrid </t>
  </si>
  <si>
    <t>ICV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</si>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</sst>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, sans-serif"/>
    </font>
    <font>
      <b/>
      <sz val="10"/>
      <color rgb="FF000000"/>
      <name val="Arial, sans-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24"/>
  <sheetViews>
    <sheetView tabSelected="1" zoomScale="160" workbookViewId="0">
      <selection activeCell="E22" sqref="E22"/>
    </sheetView>
  </sheetViews>
  <sheetFormatPr baseColWidth="10" defaultColWidth="12.6640625" defaultRowHeight="15.75" customHeight="1"/>
  <cols>
    <col min="2" max="2" width="16" customWidth="1"/>
  </cols>
  <sheetData>
    <row r="2" spans="2:3">
      <c r="B2" s="1" t="s">
        <v>0</v>
      </c>
      <c r="C2" s="2"/>
    </row>
    <row r="3" spans="2:3">
      <c r="B3" s="2" t="s">
        <v>1</v>
      </c>
      <c r="C3" s="3">
        <f ca="1">IFERROR(__xludf.DUMMYFUNCTION("GOOGLEFINANCE(""F"") "),10.43)</f>
        <v>10.43</v>
      </c>
    </row>
    <row r="4" spans="2:3">
      <c r="B4" s="2" t="s">
        <v>2</v>
      </c>
      <c r="C4" s="4">
        <v>3892</v>
      </c>
    </row>
    <row r="5" spans="2:3">
      <c r="B5" s="2" t="s">
        <v>3</v>
      </c>
      <c r="C5" s="4">
        <f ca="1">C3*C4</f>
        <v>40593.56</v>
      </c>
    </row>
    <row r="6" spans="2:3">
      <c r="B6" s="2" t="s">
        <v>4</v>
      </c>
      <c r="C6" s="4">
        <f>13663+14707+9272+706</f>
        <v>38348</v>
      </c>
    </row>
    <row r="7" spans="2:3">
      <c r="B7" s="2" t="s">
        <v>5</v>
      </c>
      <c r="C7" s="4">
        <v>84675</v>
      </c>
    </row>
    <row r="8" spans="2:3">
      <c r="B8" s="2" t="s">
        <v>6</v>
      </c>
      <c r="C8" s="4">
        <f ca="1">C5-C6+C7</f>
        <v>86920.56</v>
      </c>
    </row>
    <row r="11" spans="2:3">
      <c r="B11" s="5" t="s">
        <v>7</v>
      </c>
      <c r="C11" s="6" t="s">
        <v>8</v>
      </c>
    </row>
    <row r="12" spans="2:3">
      <c r="B12" s="5" t="s">
        <v>9</v>
      </c>
      <c r="C12" s="6" t="s">
        <v>10</v>
      </c>
    </row>
    <row r="13" spans="2:3">
      <c r="B13" s="5" t="s">
        <v>11</v>
      </c>
      <c r="C13" s="6" t="s">
        <v>12</v>
      </c>
    </row>
    <row r="14" spans="2:3">
      <c r="B14" s="5" t="s">
        <v>13</v>
      </c>
      <c r="C14" s="6" t="s">
        <v>14</v>
      </c>
    </row>
    <row r="15" spans="2:3">
      <c r="B15" s="5" t="s">
        <v>15</v>
      </c>
      <c r="C15" s="6" t="s">
        <v>16</v>
      </c>
    </row>
    <row r="18" spans="2:4">
      <c r="B18" s="6" t="s">
        <v>17</v>
      </c>
    </row>
    <row r="20" spans="2:4">
      <c r="B20" s="7" t="s">
        <v>18</v>
      </c>
      <c r="C20" s="5">
        <v>2023</v>
      </c>
      <c r="D20" s="5">
        <v>2024</v>
      </c>
    </row>
    <row r="21" spans="2:4">
      <c r="B21" s="5" t="s">
        <v>6</v>
      </c>
      <c r="C21" s="4">
        <f>72608+99928</f>
        <v>172536</v>
      </c>
      <c r="D21" s="4">
        <f>97865+68990</f>
        <v>166855</v>
      </c>
    </row>
    <row r="22" spans="2:4">
      <c r="B22" s="5" t="s">
        <v>19</v>
      </c>
      <c r="C22" s="4">
        <f>133743+146249</f>
        <v>279992</v>
      </c>
      <c r="D22" s="4">
        <f>187426+215735</f>
        <v>403161</v>
      </c>
    </row>
    <row r="23" spans="2:4">
      <c r="B23" s="5" t="s">
        <v>20</v>
      </c>
      <c r="C23" s="4">
        <f>1789561+1850448</f>
        <v>3640009</v>
      </c>
      <c r="D23" s="4">
        <f>1793541+1914862</f>
        <v>3708403</v>
      </c>
    </row>
    <row r="24" spans="2:4">
      <c r="B24" s="5" t="s">
        <v>21</v>
      </c>
      <c r="C24" s="4">
        <f t="shared" ref="C24:D24" si="0">SUM(C21:C23)</f>
        <v>4092537</v>
      </c>
      <c r="D24" s="4">
        <f t="shared" si="0"/>
        <v>4278419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Dmytro Parkhomenko</cp:lastModifiedBy>
  <dcterms:modified xsi:type="dcterms:W3CDTF">2025-06-14T21:50:58Z</dcterms:modified>
</cp:coreProperties>
</file>