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d.docs.live.net/36a87f973740ffce/Documents/Personal/Finance/Models/"/>
    </mc:Choice>
  </mc:AlternateContent>
  <xr:revisionPtr revIDLastSave="14" documentId="11_946C5EB4DFC26D73188F1BE3725F86F6B0044DC6" xr6:coauthVersionLast="47" xr6:coauthVersionMax="47" xr10:uidLastSave="{A8EDE456-DCD0-1744-BC07-0FDB7A1A705D}"/>
  <bookViews>
    <workbookView xWindow="1020" yWindow="860" windowWidth="33180" windowHeight="12140" activeTab="1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11" i="1" s="1"/>
  <c r="I6" i="2"/>
  <c r="I32" i="2"/>
  <c r="E31" i="2"/>
  <c r="G21" i="2"/>
  <c r="F20" i="2"/>
  <c r="E20" i="2"/>
  <c r="F12" i="2"/>
  <c r="I10" i="2"/>
  <c r="I12" i="2"/>
  <c r="H10" i="2"/>
  <c r="H12" i="2"/>
  <c r="G10" i="2"/>
  <c r="F10" i="2"/>
  <c r="E10" i="2"/>
  <c r="D10" i="2"/>
  <c r="I8" i="2"/>
  <c r="H8" i="2"/>
  <c r="G8" i="2"/>
  <c r="G12" i="2"/>
  <c r="F8" i="2"/>
  <c r="E8" i="2"/>
  <c r="E12" i="2"/>
  <c r="E13" i="2"/>
  <c r="D8" i="2"/>
  <c r="D12" i="2"/>
  <c r="D13" i="2"/>
  <c r="H6" i="2"/>
  <c r="H32" i="2"/>
  <c r="G6" i="2"/>
  <c r="G31" i="2"/>
  <c r="F6" i="2"/>
  <c r="F13" i="2"/>
  <c r="E6" i="2"/>
  <c r="E32" i="2"/>
  <c r="D6" i="2"/>
  <c r="D31" i="2"/>
  <c r="E34" i="1"/>
  <c r="E33" i="1"/>
  <c r="D33" i="1"/>
  <c r="D34" i="1"/>
  <c r="E29" i="1"/>
  <c r="E28" i="1"/>
  <c r="D28" i="1"/>
  <c r="D29" i="1"/>
  <c r="C28" i="1"/>
  <c r="C4" i="1"/>
  <c r="E16" i="2"/>
  <c r="E18" i="2"/>
  <c r="E22" i="2"/>
  <c r="F22" i="2"/>
  <c r="F16" i="2"/>
  <c r="F18" i="2"/>
  <c r="D16" i="2"/>
  <c r="D18" i="2"/>
  <c r="D22" i="2"/>
  <c r="H21" i="2"/>
  <c r="G13" i="2"/>
  <c r="H20" i="2"/>
  <c r="H31" i="2"/>
  <c r="H13" i="2"/>
  <c r="I20" i="2"/>
  <c r="I31" i="2"/>
  <c r="I13" i="2"/>
  <c r="D21" i="2"/>
  <c r="D32" i="2"/>
  <c r="E21" i="2"/>
  <c r="J6" i="2"/>
  <c r="F21" i="2"/>
  <c r="F32" i="2"/>
  <c r="G32" i="2"/>
  <c r="F31" i="2"/>
  <c r="G20" i="2"/>
  <c r="I21" i="2"/>
  <c r="D27" i="2"/>
  <c r="D29" i="2"/>
  <c r="D23" i="2"/>
  <c r="F27" i="2"/>
  <c r="F29" i="2"/>
  <c r="F23" i="2"/>
  <c r="I22" i="2"/>
  <c r="I16" i="2"/>
  <c r="I18" i="2"/>
  <c r="H16" i="2"/>
  <c r="H18" i="2"/>
  <c r="H22" i="2"/>
  <c r="J18" i="2"/>
  <c r="K6" i="2"/>
  <c r="G22" i="2"/>
  <c r="G16" i="2"/>
  <c r="G18" i="2"/>
  <c r="E23" i="2"/>
  <c r="E27" i="2"/>
  <c r="E29" i="2"/>
  <c r="H23" i="2"/>
  <c r="H27" i="2"/>
  <c r="H29" i="2"/>
  <c r="I23" i="2"/>
  <c r="I27" i="2"/>
  <c r="I29" i="2"/>
  <c r="G23" i="2"/>
  <c r="G27" i="2"/>
  <c r="G29" i="2"/>
  <c r="K18" i="2"/>
  <c r="L6" i="2"/>
  <c r="M6" i="2"/>
  <c r="L18" i="2"/>
  <c r="M18" i="2"/>
  <c r="N6" i="2"/>
  <c r="N18" i="2"/>
  <c r="O6" i="2"/>
  <c r="O18" i="2"/>
  <c r="P6" i="2"/>
  <c r="Q6" i="2"/>
  <c r="P18" i="2"/>
  <c r="R6" i="2"/>
  <c r="Q18" i="2"/>
  <c r="R18" i="2"/>
  <c r="S6" i="2"/>
  <c r="S18" i="2"/>
  <c r="T6" i="2"/>
  <c r="U6" i="2"/>
  <c r="T18" i="2"/>
  <c r="U18" i="2"/>
  <c r="V6" i="2"/>
  <c r="W6" i="2"/>
  <c r="V18" i="2"/>
  <c r="W18" i="2"/>
  <c r="X6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L25" i="2" a="1"/>
  <c r="L25" i="2"/>
  <c r="L27" i="2" s="1"/>
  <c r="C10" i="1" l="1"/>
  <c r="E26" i="2"/>
  <c r="D26" i="2"/>
  <c r="L24" i="2"/>
  <c r="H26" i="2"/>
  <c r="I26" i="2"/>
  <c r="G26" i="2"/>
  <c r="C7" i="1"/>
  <c r="C8" i="1" s="1"/>
  <c r="F26" i="2"/>
  <c r="L28" i="2"/>
  <c r="L29" i="2" s="1"/>
</calcChain>
</file>

<file path=xl/sharedStrings.xml><?xml version="1.0" encoding="utf-8"?>
<sst xmlns="http://schemas.openxmlformats.org/spreadsheetml/2006/main" count="73" uniqueCount="69">
  <si>
    <t>Price</t>
  </si>
  <si>
    <t>Shares</t>
  </si>
  <si>
    <t>Q125</t>
  </si>
  <si>
    <t>CEO</t>
  </si>
  <si>
    <t>Christopher Kempczinski, 56</t>
  </si>
  <si>
    <t xml:space="preserve">MC </t>
  </si>
  <si>
    <t>CFO</t>
  </si>
  <si>
    <t>Ian Borden, 56</t>
  </si>
  <si>
    <t>Cash</t>
  </si>
  <si>
    <t>Debt</t>
  </si>
  <si>
    <t xml:space="preserve">EV </t>
  </si>
  <si>
    <t>EV/E</t>
  </si>
  <si>
    <t xml:space="preserve">Debt/Rev  </t>
  </si>
  <si>
    <t>Debt/Profit</t>
  </si>
  <si>
    <t>Total of 43,477 McDonald's restaurants franchised or operated</t>
  </si>
  <si>
    <t>Approximately 95% of the restaurants at year-end 2024 were franchised</t>
  </si>
  <si>
    <t>Conventional Franchise</t>
  </si>
  <si>
    <r>
      <rPr>
        <sz val="10"/>
        <color theme="1"/>
        <rFont val="Arial"/>
        <family val="2"/>
      </rPr>
      <t xml:space="preserve">Company owns or secures a </t>
    </r>
    <r>
      <rPr>
        <b/>
        <u/>
        <sz val="10"/>
        <color theme="1"/>
        <rFont val="Arial"/>
        <family val="2"/>
      </rPr>
      <t>long-term lease on the land</t>
    </r>
    <r>
      <rPr>
        <sz val="10"/>
        <color theme="1"/>
        <rFont val="Arial"/>
        <family val="2"/>
      </rPr>
      <t xml:space="preserve"> and building for the restaurant location</t>
    </r>
  </si>
  <si>
    <t>Franchisee pays for equipment, signs, seating and décor.</t>
  </si>
  <si>
    <t>Revenue through the payment of rent and royalties based upon a percent of sales, along with initial fees paid upon the opening of a new restaurant</t>
  </si>
  <si>
    <t xml:space="preserve">Company owns 56% of the land and 80% of the buildings for restaurants </t>
  </si>
  <si>
    <t>Restaurants</t>
  </si>
  <si>
    <t xml:space="preserve">U.S. </t>
  </si>
  <si>
    <t>International</t>
  </si>
  <si>
    <t>Dev Markets</t>
  </si>
  <si>
    <t>Total</t>
  </si>
  <si>
    <t xml:space="preserve">Change </t>
  </si>
  <si>
    <t>Property assets</t>
  </si>
  <si>
    <t>Accumulated D&amp;A</t>
  </si>
  <si>
    <t xml:space="preserve">Net cost </t>
  </si>
  <si>
    <t xml:space="preserve">Net cost of land </t>
  </si>
  <si>
    <t xml:space="preserve">Net cost per unit </t>
  </si>
  <si>
    <t>in thousands</t>
  </si>
  <si>
    <t>Main</t>
  </si>
  <si>
    <t>Revenues</t>
  </si>
  <si>
    <t>Franchised units</t>
  </si>
  <si>
    <t xml:space="preserve">Company-owned units </t>
  </si>
  <si>
    <t>Other revenues</t>
  </si>
  <si>
    <t xml:space="preserve">Total revenues </t>
  </si>
  <si>
    <t>Expenses</t>
  </si>
  <si>
    <t xml:space="preserve">Other expenses </t>
  </si>
  <si>
    <t>SG&amp;A</t>
  </si>
  <si>
    <t>Other operating income (expense)</t>
  </si>
  <si>
    <t>Total operating costs and expenses</t>
  </si>
  <si>
    <t xml:space="preserve">Income </t>
  </si>
  <si>
    <t xml:space="preserve">Operating income </t>
  </si>
  <si>
    <t>Interest</t>
  </si>
  <si>
    <t>Nonoperating income</t>
  </si>
  <si>
    <t xml:space="preserve">Pretax income </t>
  </si>
  <si>
    <t>Taxes</t>
  </si>
  <si>
    <t xml:space="preserve">Net income </t>
  </si>
  <si>
    <t xml:space="preserve">Revenue Growth </t>
  </si>
  <si>
    <t xml:space="preserve">Gross Margin </t>
  </si>
  <si>
    <t xml:space="preserve">Operating Margin </t>
  </si>
  <si>
    <t>Maturity</t>
  </si>
  <si>
    <t xml:space="preserve">Net Profit Margin </t>
  </si>
  <si>
    <t>Discount</t>
  </si>
  <si>
    <t>MC</t>
  </si>
  <si>
    <t>S/O</t>
  </si>
  <si>
    <t>NPV</t>
  </si>
  <si>
    <t>P/E</t>
  </si>
  <si>
    <t xml:space="preserve">EPS </t>
  </si>
  <si>
    <t>Share</t>
  </si>
  <si>
    <t xml:space="preserve">DPS </t>
  </si>
  <si>
    <t xml:space="preserve">Current </t>
  </si>
  <si>
    <t>DPR</t>
  </si>
  <si>
    <t>Difference</t>
  </si>
  <si>
    <t>Franchise units rev share</t>
  </si>
  <si>
    <t>Company-owned units rev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</si>
</sst>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%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3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2" fillId="0" borderId="0" xfId="0" applyFont="1"/>
    <xf numFmtId="0" fontId="1" fillId="0" borderId="1" xfId="0" applyFont="1" applyBorder="1"/>
    <xf numFmtId="3" fontId="2" fillId="0" borderId="0" xfId="0" applyNumberFormat="1" applyFont="1"/>
    <xf numFmtId="0" fontId="3" fillId="2" borderId="0" xfId="0" applyFont="1" applyFill="1" applyAlignment="1">
      <alignment horizontal="left"/>
    </xf>
    <xf numFmtId="3" fontId="1" fillId="0" borderId="0" xfId="0" applyNumberFormat="1" applyFont="1" applyAlignment="1">
      <alignment horizontal="right"/>
    </xf>
    <xf numFmtId="0" fontId="4" fillId="0" borderId="0" xfId="0" applyFont="1"/>
    <xf numFmtId="164" fontId="1" fillId="0" borderId="0" xfId="0" applyNumberFormat="1" applyFont="1"/>
    <xf numFmtId="0" fontId="1" fillId="0" borderId="2" xfId="0" applyFont="1" applyBorder="1"/>
    <xf numFmtId="1" fontId="1" fillId="0" borderId="0" xfId="0" applyNumberFormat="1" applyFont="1"/>
    <xf numFmtId="165" fontId="1" fillId="0" borderId="0" xfId="0" applyNumberFormat="1" applyFont="1"/>
    <xf numFmtId="3" fontId="1" fillId="0" borderId="2" xfId="0" applyNumberFormat="1" applyFont="1" applyBorder="1"/>
    <xf numFmtId="165" fontId="2" fillId="0" borderId="0" xfId="0" applyNumberFormat="1" applyFont="1"/>
    <xf numFmtId="3" fontId="2" fillId="0" borderId="2" xfId="0" applyNumberFormat="1" applyFont="1" applyBorder="1"/>
    <xf numFmtId="4" fontId="1" fillId="0" borderId="2" xfId="0" applyNumberFormat="1" applyFont="1" applyBorder="1"/>
    <xf numFmtId="10" fontId="1" fillId="0" borderId="0" xfId="0" applyNumberFormat="1" applyFont="1"/>
    <xf numFmtId="10" fontId="1" fillId="0" borderId="2" xfId="0" applyNumberFormat="1" applyFont="1" applyBorder="1"/>
    <xf numFmtId="9" fontId="1" fillId="0" borderId="0" xfId="0" applyNumberFormat="1" applyFont="1"/>
    <xf numFmtId="166" fontId="1" fillId="0" borderId="0" xfId="0" applyNumberFormat="1" applyFont="1"/>
    <xf numFmtId="164" fontId="1" fillId="0" borderId="2" xfId="0" applyNumberFormat="1" applyFont="1" applyBorder="1"/>
    <xf numFmtId="2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34"/>
  <sheetViews>
    <sheetView zoomScale="125" workbookViewId="0">
      <selection activeCell="C2" sqref="C2"/>
    </sheetView>
  </sheetViews>
  <sheetFormatPr baseColWidth="10" defaultColWidth="12.6640625" defaultRowHeight="15.75" customHeight="1" x14ac:dyDescent="0.15"/>
  <cols>
    <col min="2" max="2" width="14.33203125" customWidth="1"/>
    <col min="6" max="6" width="15" customWidth="1"/>
  </cols>
  <sheetData>
    <row r="2" spans="2:9" x14ac:dyDescent="0.15">
      <c r="B2" s="1" t="s">
        <v>0</v>
      </c>
      <c r="C2" s="2">
        <v>289</v>
      </c>
      <c r="D2" s="3"/>
    </row>
    <row r="3" spans="2:9" x14ac:dyDescent="0.15">
      <c r="B3" s="1" t="s">
        <v>1</v>
      </c>
      <c r="C3" s="1">
        <v>715.03200000000004</v>
      </c>
      <c r="D3" s="3" t="s">
        <v>2</v>
      </c>
      <c r="H3" s="4" t="s">
        <v>3</v>
      </c>
      <c r="I3" s="4" t="s">
        <v>4</v>
      </c>
    </row>
    <row r="4" spans="2:9" x14ac:dyDescent="0.15">
      <c r="B4" s="1" t="s">
        <v>5</v>
      </c>
      <c r="C4" s="1">
        <f>C3*C2</f>
        <v>206644.24800000002</v>
      </c>
      <c r="D4" s="3"/>
      <c r="H4" s="4" t="s">
        <v>6</v>
      </c>
      <c r="I4" s="4" t="s">
        <v>7</v>
      </c>
    </row>
    <row r="5" spans="2:9" x14ac:dyDescent="0.15">
      <c r="B5" s="1" t="s">
        <v>8</v>
      </c>
      <c r="C5" s="1">
        <v>1238</v>
      </c>
      <c r="D5" s="3" t="s">
        <v>2</v>
      </c>
    </row>
    <row r="6" spans="2:9" x14ac:dyDescent="0.15">
      <c r="B6" s="1" t="s">
        <v>9</v>
      </c>
      <c r="C6" s="1">
        <f>80+663+38845+13175</f>
        <v>52763</v>
      </c>
      <c r="D6" s="3" t="s">
        <v>2</v>
      </c>
    </row>
    <row r="7" spans="2:9" x14ac:dyDescent="0.15">
      <c r="B7" s="5" t="s">
        <v>10</v>
      </c>
      <c r="C7" s="5">
        <f>C4+C6-C5</f>
        <v>258169.24800000002</v>
      </c>
      <c r="D7" s="6"/>
    </row>
    <row r="8" spans="2:9" x14ac:dyDescent="0.15">
      <c r="B8" s="7" t="s">
        <v>11</v>
      </c>
      <c r="C8" s="2">
        <f>C7/Model!I18</f>
        <v>31.392175097276269</v>
      </c>
      <c r="D8" s="3"/>
      <c r="E8" s="1"/>
      <c r="F8" s="1"/>
      <c r="G8" s="2"/>
      <c r="H8" s="2"/>
    </row>
    <row r="9" spans="2:9" x14ac:dyDescent="0.15">
      <c r="E9" s="2"/>
      <c r="F9" s="2"/>
      <c r="G9" s="2"/>
      <c r="H9" s="2"/>
    </row>
    <row r="10" spans="2:9" x14ac:dyDescent="0.15">
      <c r="B10" s="7" t="s">
        <v>12</v>
      </c>
      <c r="C10" s="8">
        <f>C6/Model!I6</f>
        <v>2.0356095679012345</v>
      </c>
      <c r="E10" s="2"/>
      <c r="F10" s="2"/>
      <c r="G10" s="2"/>
      <c r="H10" s="2"/>
    </row>
    <row r="11" spans="2:9" x14ac:dyDescent="0.15">
      <c r="B11" s="7" t="s">
        <v>13</v>
      </c>
      <c r="C11" s="8">
        <f>C6/Model!I18</f>
        <v>6.4157344357976651</v>
      </c>
      <c r="D11" s="8"/>
      <c r="E11" s="8"/>
    </row>
    <row r="12" spans="2:9" x14ac:dyDescent="0.15">
      <c r="D12" s="8"/>
      <c r="E12" s="8"/>
    </row>
    <row r="14" spans="2:9" x14ac:dyDescent="0.15">
      <c r="B14" s="9" t="s">
        <v>14</v>
      </c>
    </row>
    <row r="15" spans="2:9" x14ac:dyDescent="0.15">
      <c r="B15" s="4" t="s">
        <v>15</v>
      </c>
    </row>
    <row r="17" spans="2:5" x14ac:dyDescent="0.15">
      <c r="B17" s="9" t="s">
        <v>16</v>
      </c>
    </row>
    <row r="18" spans="2:5" x14ac:dyDescent="0.15">
      <c r="B18" s="4" t="s">
        <v>17</v>
      </c>
    </row>
    <row r="19" spans="2:5" x14ac:dyDescent="0.15">
      <c r="B19" s="4" t="s">
        <v>18</v>
      </c>
    </row>
    <row r="20" spans="2:5" x14ac:dyDescent="0.15">
      <c r="B20" s="4" t="s">
        <v>19</v>
      </c>
    </row>
    <row r="22" spans="2:5" x14ac:dyDescent="0.15">
      <c r="B22" s="4" t="s">
        <v>20</v>
      </c>
    </row>
    <row r="24" spans="2:5" x14ac:dyDescent="0.15">
      <c r="B24" s="9" t="s">
        <v>21</v>
      </c>
      <c r="C24" s="4">
        <v>2022</v>
      </c>
      <c r="D24" s="4">
        <v>2023</v>
      </c>
      <c r="E24" s="4">
        <v>2024</v>
      </c>
    </row>
    <row r="25" spans="2:5" x14ac:dyDescent="0.15">
      <c r="B25" s="4" t="s">
        <v>22</v>
      </c>
      <c r="C25" s="1">
        <v>13444</v>
      </c>
      <c r="D25" s="1">
        <v>13457</v>
      </c>
      <c r="E25" s="1">
        <v>13557</v>
      </c>
    </row>
    <row r="26" spans="2:5" x14ac:dyDescent="0.15">
      <c r="B26" s="4" t="s">
        <v>23</v>
      </c>
      <c r="C26" s="1">
        <v>10103</v>
      </c>
      <c r="D26" s="1">
        <v>10263</v>
      </c>
      <c r="E26" s="1">
        <v>10512</v>
      </c>
    </row>
    <row r="27" spans="2:5" x14ac:dyDescent="0.15">
      <c r="B27" s="10" t="s">
        <v>24</v>
      </c>
      <c r="C27" s="5">
        <v>16728</v>
      </c>
      <c r="D27" s="5">
        <v>18102</v>
      </c>
      <c r="E27" s="5">
        <v>19408</v>
      </c>
    </row>
    <row r="28" spans="2:5" x14ac:dyDescent="0.15">
      <c r="B28" s="4" t="s">
        <v>25</v>
      </c>
      <c r="C28" s="1">
        <f t="shared" ref="C28:E28" si="0">SUM(C25:C27)</f>
        <v>40275</v>
      </c>
      <c r="D28" s="1">
        <f t="shared" si="0"/>
        <v>41822</v>
      </c>
      <c r="E28" s="11">
        <f t="shared" si="0"/>
        <v>43477</v>
      </c>
    </row>
    <row r="29" spans="2:5" x14ac:dyDescent="0.15">
      <c r="B29" s="4" t="s">
        <v>26</v>
      </c>
      <c r="D29" s="1">
        <f t="shared" ref="D29:E29" si="1">D28-C28</f>
        <v>1547</v>
      </c>
      <c r="E29" s="1">
        <f t="shared" si="1"/>
        <v>1655</v>
      </c>
    </row>
    <row r="31" spans="2:5" x14ac:dyDescent="0.15">
      <c r="B31" s="12" t="s">
        <v>27</v>
      </c>
      <c r="D31" s="13">
        <v>43570</v>
      </c>
      <c r="E31" s="1">
        <v>44177</v>
      </c>
    </row>
    <row r="32" spans="2:5" x14ac:dyDescent="0.15">
      <c r="B32" s="4" t="s">
        <v>28</v>
      </c>
      <c r="D32" s="13">
        <v>-18662</v>
      </c>
      <c r="E32" s="1">
        <v>-18882</v>
      </c>
    </row>
    <row r="33" spans="2:6" x14ac:dyDescent="0.15">
      <c r="B33" s="4" t="s">
        <v>29</v>
      </c>
      <c r="D33" s="1">
        <f t="shared" ref="D33:E33" si="2">D31+D32</f>
        <v>24908</v>
      </c>
      <c r="E33" s="1">
        <f t="shared" si="2"/>
        <v>25295</v>
      </c>
      <c r="F33" s="3" t="s">
        <v>30</v>
      </c>
    </row>
    <row r="34" spans="2:6" x14ac:dyDescent="0.15">
      <c r="B34" s="4" t="s">
        <v>31</v>
      </c>
      <c r="D34" s="8">
        <f t="shared" ref="D34:E34" si="3">D33/D28*1000</f>
        <v>595.5717086700779</v>
      </c>
      <c r="E34" s="8">
        <f t="shared" si="3"/>
        <v>581.8018722542954</v>
      </c>
      <c r="F34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U999"/>
  <sheetViews>
    <sheetView tabSelected="1" zoomScale="115" workbookViewId="0">
      <pane ySplit="2" topLeftCell="A14" activePane="bottomLeft" state="frozen"/>
      <selection pane="bottomLeft" activeCell="I6" sqref="I6"/>
    </sheetView>
  </sheetViews>
  <sheetFormatPr baseColWidth="10" defaultColWidth="12.6640625" defaultRowHeight="15.75" customHeight="1" x14ac:dyDescent="0.15"/>
  <cols>
    <col min="1" max="1" width="4.6640625" customWidth="1"/>
    <col min="2" max="2" width="9.6640625" customWidth="1"/>
    <col min="3" max="3" width="29.1640625" customWidth="1"/>
    <col min="11" max="11" width="11.5" customWidth="1"/>
  </cols>
  <sheetData>
    <row r="1" spans="1:47" x14ac:dyDescent="0.15">
      <c r="A1" s="14" t="s">
        <v>33</v>
      </c>
      <c r="D1" s="15"/>
      <c r="E1" s="15"/>
      <c r="F1" s="15"/>
      <c r="I1" s="16"/>
    </row>
    <row r="2" spans="1:47" x14ac:dyDescent="0.15">
      <c r="D2" s="17">
        <v>2019</v>
      </c>
      <c r="E2" s="17">
        <v>2020</v>
      </c>
      <c r="F2" s="17">
        <v>2021</v>
      </c>
      <c r="G2" s="4">
        <v>2022</v>
      </c>
      <c r="H2" s="4">
        <v>2023</v>
      </c>
      <c r="I2" s="16">
        <v>2024</v>
      </c>
      <c r="J2" s="4">
        <v>2025</v>
      </c>
      <c r="K2" s="16">
        <v>2026</v>
      </c>
      <c r="L2" s="4">
        <v>2027</v>
      </c>
      <c r="M2" s="16">
        <v>2028</v>
      </c>
      <c r="N2" s="4">
        <v>2029</v>
      </c>
      <c r="O2" s="16">
        <v>2030</v>
      </c>
      <c r="P2" s="4">
        <v>2031</v>
      </c>
      <c r="Q2" s="16">
        <v>2032</v>
      </c>
      <c r="R2" s="4">
        <v>2033</v>
      </c>
      <c r="S2" s="16">
        <v>2034</v>
      </c>
      <c r="T2" s="4">
        <v>2035</v>
      </c>
      <c r="U2" s="16">
        <v>2036</v>
      </c>
      <c r="V2" s="4">
        <v>2037</v>
      </c>
      <c r="W2" s="16">
        <v>2038</v>
      </c>
      <c r="X2" s="4">
        <v>2039</v>
      </c>
    </row>
    <row r="3" spans="1:47" x14ac:dyDescent="0.15">
      <c r="B3" s="9" t="s">
        <v>34</v>
      </c>
      <c r="C3" s="4" t="s">
        <v>35</v>
      </c>
      <c r="D3" s="18">
        <v>11655.7</v>
      </c>
      <c r="E3" s="18">
        <v>10726.1</v>
      </c>
      <c r="F3" s="18">
        <v>13085.4</v>
      </c>
      <c r="G3" s="1">
        <v>14106</v>
      </c>
      <c r="H3" s="1">
        <v>15437</v>
      </c>
      <c r="I3" s="19">
        <v>15715</v>
      </c>
      <c r="J3" s="1"/>
      <c r="K3" s="1"/>
      <c r="L3" s="1"/>
      <c r="M3" s="1"/>
      <c r="N3" s="1"/>
      <c r="O3" s="1"/>
      <c r="P3" s="2"/>
      <c r="Q3" s="2"/>
    </row>
    <row r="4" spans="1:47" x14ac:dyDescent="0.15">
      <c r="C4" s="4" t="s">
        <v>36</v>
      </c>
      <c r="D4" s="18">
        <v>9420.7999999999993</v>
      </c>
      <c r="E4" s="18">
        <v>8139.2</v>
      </c>
      <c r="F4" s="18">
        <v>9787.4</v>
      </c>
      <c r="G4" s="1">
        <v>8748</v>
      </c>
      <c r="H4" s="1">
        <v>9742</v>
      </c>
      <c r="I4" s="19">
        <v>9782</v>
      </c>
      <c r="J4" s="1"/>
      <c r="K4" s="1"/>
      <c r="L4" s="1"/>
      <c r="M4" s="1"/>
      <c r="N4" s="1"/>
      <c r="O4" s="1"/>
      <c r="P4" s="2"/>
      <c r="Q4" s="2"/>
    </row>
    <row r="5" spans="1:47" x14ac:dyDescent="0.15">
      <c r="C5" s="4" t="s">
        <v>37</v>
      </c>
      <c r="D5" s="18">
        <v>287.89999999999998</v>
      </c>
      <c r="E5" s="18">
        <v>342.5</v>
      </c>
      <c r="F5" s="18">
        <v>350.1</v>
      </c>
      <c r="G5" s="1">
        <v>328</v>
      </c>
      <c r="H5" s="1">
        <v>316</v>
      </c>
      <c r="I5" s="19">
        <v>423</v>
      </c>
      <c r="J5" s="1"/>
      <c r="K5" s="1"/>
      <c r="L5" s="1"/>
      <c r="M5" s="1"/>
      <c r="N5" s="1"/>
      <c r="O5" s="1"/>
      <c r="P5" s="2"/>
      <c r="Q5" s="2"/>
    </row>
    <row r="6" spans="1:47" x14ac:dyDescent="0.15">
      <c r="C6" s="9" t="s">
        <v>38</v>
      </c>
      <c r="D6" s="20">
        <f t="shared" ref="D6:H6" si="0">SUM(D3:D5)</f>
        <v>21364.400000000001</v>
      </c>
      <c r="E6" s="20">
        <f t="shared" si="0"/>
        <v>19207.8</v>
      </c>
      <c r="F6" s="20">
        <f t="shared" si="0"/>
        <v>23222.899999999998</v>
      </c>
      <c r="G6" s="11">
        <f t="shared" si="0"/>
        <v>23182</v>
      </c>
      <c r="H6" s="11">
        <f t="shared" si="0"/>
        <v>25495</v>
      </c>
      <c r="I6" s="21">
        <f>SUM(I3:I5)</f>
        <v>25920</v>
      </c>
      <c r="J6" s="1">
        <f t="shared" ref="J6:X6" si="1">I6*1.06</f>
        <v>27475.200000000001</v>
      </c>
      <c r="K6" s="1">
        <f t="shared" si="1"/>
        <v>29123.712000000003</v>
      </c>
      <c r="L6" s="1">
        <f t="shared" si="1"/>
        <v>30871.134720000005</v>
      </c>
      <c r="M6" s="1">
        <f t="shared" si="1"/>
        <v>32723.402803200006</v>
      </c>
      <c r="N6" s="1">
        <f t="shared" si="1"/>
        <v>34686.806971392005</v>
      </c>
      <c r="O6" s="1">
        <f t="shared" si="1"/>
        <v>36768.015389675529</v>
      </c>
      <c r="P6" s="1">
        <f t="shared" si="1"/>
        <v>38974.096313056063</v>
      </c>
      <c r="Q6" s="1">
        <f t="shared" si="1"/>
        <v>41312.54209183943</v>
      </c>
      <c r="R6" s="1">
        <f t="shared" si="1"/>
        <v>43791.294617349799</v>
      </c>
      <c r="S6" s="1">
        <f t="shared" si="1"/>
        <v>46418.772294390787</v>
      </c>
      <c r="T6" s="1">
        <f t="shared" si="1"/>
        <v>49203.898632054239</v>
      </c>
      <c r="U6" s="1">
        <f t="shared" si="1"/>
        <v>52156.132549977498</v>
      </c>
      <c r="V6" s="1">
        <f t="shared" si="1"/>
        <v>55285.500502976152</v>
      </c>
      <c r="W6" s="1">
        <f t="shared" si="1"/>
        <v>58602.630533154726</v>
      </c>
      <c r="X6" s="1">
        <f t="shared" si="1"/>
        <v>62118.788365144013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15">
      <c r="B7" s="9" t="s">
        <v>39</v>
      </c>
      <c r="C7" s="4" t="s">
        <v>35</v>
      </c>
      <c r="D7" s="18">
        <v>2200.6</v>
      </c>
      <c r="E7" s="18">
        <v>2207.5</v>
      </c>
      <c r="F7" s="18">
        <v>2335</v>
      </c>
      <c r="G7" s="1">
        <v>2350</v>
      </c>
      <c r="H7" s="1">
        <v>2475</v>
      </c>
      <c r="I7" s="19">
        <v>2536</v>
      </c>
      <c r="J7" s="1"/>
      <c r="K7" s="1"/>
      <c r="L7" s="1"/>
      <c r="M7" s="1"/>
      <c r="N7" s="1"/>
      <c r="O7" s="1"/>
      <c r="P7" s="2"/>
      <c r="Q7" s="2"/>
    </row>
    <row r="8" spans="1:47" x14ac:dyDescent="0.15">
      <c r="C8" s="4" t="s">
        <v>36</v>
      </c>
      <c r="D8" s="18">
        <f>2980.3+2704.4+2075.9</f>
        <v>7760.6</v>
      </c>
      <c r="E8" s="18">
        <f>2564.2+2416.4+2000.6</f>
        <v>6981.2000000000007</v>
      </c>
      <c r="F8" s="18">
        <f>3096.8+2677.2+2273.3</f>
        <v>8047.3</v>
      </c>
      <c r="G8" s="1">
        <f>2737+2617+2026</f>
        <v>7380</v>
      </c>
      <c r="H8" s="1">
        <f>3039+2886+2299</f>
        <v>8224</v>
      </c>
      <c r="I8" s="19">
        <f>2995+2959+2381</f>
        <v>8335</v>
      </c>
      <c r="J8" s="1"/>
      <c r="K8" s="1"/>
      <c r="L8" s="1"/>
      <c r="M8" s="1"/>
      <c r="N8" s="1"/>
      <c r="O8" s="1"/>
      <c r="P8" s="2"/>
      <c r="Q8" s="2"/>
    </row>
    <row r="9" spans="1:47" x14ac:dyDescent="0.15">
      <c r="C9" s="4" t="s">
        <v>40</v>
      </c>
      <c r="D9" s="18">
        <v>223.8</v>
      </c>
      <c r="E9" s="18">
        <v>267</v>
      </c>
      <c r="F9" s="18">
        <v>260.39999999999998</v>
      </c>
      <c r="G9" s="1">
        <v>245</v>
      </c>
      <c r="H9" s="1">
        <v>232</v>
      </c>
      <c r="I9" s="19">
        <v>339</v>
      </c>
      <c r="J9" s="1"/>
      <c r="K9" s="1"/>
      <c r="L9" s="1"/>
      <c r="M9" s="1"/>
      <c r="N9" s="1"/>
      <c r="O9" s="1"/>
      <c r="P9" s="2"/>
      <c r="Q9" s="2"/>
    </row>
    <row r="10" spans="1:47" x14ac:dyDescent="0.15">
      <c r="C10" s="4" t="s">
        <v>41</v>
      </c>
      <c r="D10" s="18">
        <f>262.5+1966.9</f>
        <v>2229.4</v>
      </c>
      <c r="E10" s="18">
        <f>300.6+2245</f>
        <v>2545.6</v>
      </c>
      <c r="F10" s="18">
        <f>329.7+2377.8</f>
        <v>2707.5</v>
      </c>
      <c r="G10" s="1">
        <f>370+2492</f>
        <v>2862</v>
      </c>
      <c r="H10" s="1">
        <f>382+2435</f>
        <v>2817</v>
      </c>
      <c r="I10" s="19">
        <f>447+2412</f>
        <v>2859</v>
      </c>
      <c r="J10" s="1"/>
      <c r="K10" s="1"/>
      <c r="L10" s="1"/>
      <c r="M10" s="1"/>
      <c r="N10" s="1"/>
      <c r="O10" s="1"/>
      <c r="P10" s="2"/>
      <c r="Q10" s="2"/>
    </row>
    <row r="11" spans="1:47" x14ac:dyDescent="0.15">
      <c r="C11" s="4" t="s">
        <v>42</v>
      </c>
      <c r="D11" s="18">
        <v>-119.8</v>
      </c>
      <c r="E11" s="18">
        <v>-117.5</v>
      </c>
      <c r="F11" s="18">
        <v>-483.3</v>
      </c>
      <c r="G11" s="1">
        <v>974</v>
      </c>
      <c r="H11" s="1">
        <v>99</v>
      </c>
      <c r="I11" s="19">
        <v>139</v>
      </c>
      <c r="J11" s="1"/>
      <c r="K11" s="1"/>
      <c r="L11" s="1"/>
      <c r="M11" s="1"/>
      <c r="N11" s="1"/>
      <c r="O11" s="1"/>
      <c r="P11" s="2"/>
      <c r="Q11" s="2"/>
    </row>
    <row r="12" spans="1:47" x14ac:dyDescent="0.15">
      <c r="C12" s="9" t="s">
        <v>43</v>
      </c>
      <c r="D12" s="20">
        <f t="shared" ref="D12:I12" si="2">SUM(D7:D11)</f>
        <v>12294.6</v>
      </c>
      <c r="E12" s="20">
        <f t="shared" si="2"/>
        <v>11883.800000000001</v>
      </c>
      <c r="F12" s="20">
        <f t="shared" si="2"/>
        <v>12866.9</v>
      </c>
      <c r="G12" s="11">
        <f t="shared" si="2"/>
        <v>13811</v>
      </c>
      <c r="H12" s="11">
        <f t="shared" si="2"/>
        <v>13847</v>
      </c>
      <c r="I12" s="21">
        <f t="shared" si="2"/>
        <v>14208</v>
      </c>
      <c r="J12" s="1"/>
      <c r="K12" s="1"/>
      <c r="L12" s="1"/>
      <c r="M12" s="1"/>
      <c r="N12" s="1"/>
      <c r="O12" s="1"/>
      <c r="P12" s="2"/>
      <c r="Q12" s="2"/>
    </row>
    <row r="13" spans="1:47" x14ac:dyDescent="0.15">
      <c r="B13" s="9" t="s">
        <v>44</v>
      </c>
      <c r="C13" s="4" t="s">
        <v>45</v>
      </c>
      <c r="D13" s="18">
        <f t="shared" ref="D13:I13" si="3">D6-D12</f>
        <v>9069.8000000000011</v>
      </c>
      <c r="E13" s="18">
        <f t="shared" si="3"/>
        <v>7323.9999999999982</v>
      </c>
      <c r="F13" s="18">
        <f t="shared" si="3"/>
        <v>10355.999999999998</v>
      </c>
      <c r="G13" s="1">
        <f t="shared" si="3"/>
        <v>9371</v>
      </c>
      <c r="H13" s="1">
        <f t="shared" si="3"/>
        <v>11648</v>
      </c>
      <c r="I13" s="19">
        <f t="shared" si="3"/>
        <v>11712</v>
      </c>
      <c r="J13" s="1"/>
      <c r="K13" s="1"/>
      <c r="L13" s="1"/>
      <c r="M13" s="1"/>
      <c r="N13" s="1"/>
      <c r="O13" s="1"/>
      <c r="P13" s="2"/>
      <c r="Q13" s="2"/>
    </row>
    <row r="14" spans="1:47" x14ac:dyDescent="0.15">
      <c r="C14" s="4" t="s">
        <v>46</v>
      </c>
      <c r="D14" s="18">
        <v>1121.9000000000001</v>
      </c>
      <c r="E14" s="18">
        <v>1218.0999999999999</v>
      </c>
      <c r="F14" s="18">
        <v>1185.8</v>
      </c>
      <c r="G14" s="1">
        <v>1207</v>
      </c>
      <c r="H14" s="1">
        <v>1361</v>
      </c>
      <c r="I14" s="19">
        <v>1506</v>
      </c>
      <c r="J14" s="1"/>
      <c r="K14" s="1"/>
      <c r="L14" s="1"/>
      <c r="M14" s="1"/>
      <c r="N14" s="1"/>
      <c r="O14" s="1"/>
      <c r="P14" s="2"/>
      <c r="Q14" s="2"/>
    </row>
    <row r="15" spans="1:47" x14ac:dyDescent="0.15">
      <c r="C15" s="4" t="s">
        <v>47</v>
      </c>
      <c r="D15" s="18">
        <v>-70.2</v>
      </c>
      <c r="E15" s="18">
        <v>-34.799999999999997</v>
      </c>
      <c r="F15" s="18">
        <v>42.3</v>
      </c>
      <c r="G15" s="1">
        <v>339</v>
      </c>
      <c r="H15" s="1">
        <v>-236</v>
      </c>
      <c r="I15" s="19">
        <v>-139</v>
      </c>
      <c r="J15" s="1"/>
      <c r="K15" s="1"/>
      <c r="L15" s="1"/>
      <c r="M15" s="1"/>
      <c r="N15" s="1"/>
      <c r="O15" s="1"/>
      <c r="P15" s="2"/>
      <c r="Q15" s="2"/>
    </row>
    <row r="16" spans="1:47" x14ac:dyDescent="0.15">
      <c r="C16" s="4" t="s">
        <v>48</v>
      </c>
      <c r="D16" s="18">
        <f t="shared" ref="D16:I16" si="4">D13-D14-D15</f>
        <v>8018.1000000000013</v>
      </c>
      <c r="E16" s="18">
        <f t="shared" si="4"/>
        <v>6140.699999999998</v>
      </c>
      <c r="F16" s="18">
        <f t="shared" si="4"/>
        <v>9127.9</v>
      </c>
      <c r="G16" s="1">
        <f t="shared" si="4"/>
        <v>7825</v>
      </c>
      <c r="H16" s="1">
        <f t="shared" si="4"/>
        <v>10523</v>
      </c>
      <c r="I16" s="19">
        <f t="shared" si="4"/>
        <v>10345</v>
      </c>
      <c r="J16" s="1"/>
      <c r="K16" s="1"/>
      <c r="L16" s="1"/>
      <c r="M16" s="1"/>
      <c r="N16" s="1"/>
      <c r="O16" s="1"/>
      <c r="P16" s="2"/>
      <c r="Q16" s="2"/>
    </row>
    <row r="17" spans="3:47" x14ac:dyDescent="0.15">
      <c r="C17" s="4" t="s">
        <v>49</v>
      </c>
      <c r="D17" s="18">
        <v>1992.7</v>
      </c>
      <c r="E17" s="18">
        <v>1410.2</v>
      </c>
      <c r="F17" s="18">
        <v>1582.7</v>
      </c>
      <c r="G17" s="1">
        <v>1648</v>
      </c>
      <c r="H17" s="1">
        <v>2053</v>
      </c>
      <c r="I17" s="19">
        <v>2121</v>
      </c>
      <c r="J17" s="1"/>
      <c r="K17" s="1"/>
      <c r="L17" s="1"/>
      <c r="M17" s="1"/>
      <c r="N17" s="1"/>
      <c r="O17" s="1"/>
      <c r="P17" s="2"/>
      <c r="Q17" s="2"/>
    </row>
    <row r="18" spans="3:47" x14ac:dyDescent="0.15">
      <c r="C18" s="9" t="s">
        <v>50</v>
      </c>
      <c r="D18" s="20">
        <f t="shared" ref="D18:I18" si="5">D16-D17</f>
        <v>6025.4000000000015</v>
      </c>
      <c r="E18" s="20">
        <f t="shared" si="5"/>
        <v>4730.4999999999982</v>
      </c>
      <c r="F18" s="20">
        <f t="shared" si="5"/>
        <v>7545.2</v>
      </c>
      <c r="G18" s="11">
        <f t="shared" si="5"/>
        <v>6177</v>
      </c>
      <c r="H18" s="11">
        <f t="shared" si="5"/>
        <v>8470</v>
      </c>
      <c r="I18" s="21">
        <f t="shared" si="5"/>
        <v>8224</v>
      </c>
      <c r="J18" s="1">
        <f t="shared" ref="J18:X18" si="6">J6*0.29</f>
        <v>7967.808</v>
      </c>
      <c r="K18" s="1">
        <f t="shared" si="6"/>
        <v>8445.8764800000008</v>
      </c>
      <c r="L18" s="1">
        <f t="shared" si="6"/>
        <v>8952.6290688000008</v>
      </c>
      <c r="M18" s="1">
        <f t="shared" si="6"/>
        <v>9489.7868129280014</v>
      </c>
      <c r="N18" s="1">
        <f t="shared" si="6"/>
        <v>10059.17402170368</v>
      </c>
      <c r="O18" s="1">
        <f t="shared" si="6"/>
        <v>10662.724463005903</v>
      </c>
      <c r="P18" s="1">
        <f t="shared" si="6"/>
        <v>11302.487930786257</v>
      </c>
      <c r="Q18" s="1">
        <f t="shared" si="6"/>
        <v>11980.637206633433</v>
      </c>
      <c r="R18" s="1">
        <f t="shared" si="6"/>
        <v>12699.475439031441</v>
      </c>
      <c r="S18" s="1">
        <f t="shared" si="6"/>
        <v>13461.443965373328</v>
      </c>
      <c r="T18" s="1">
        <f t="shared" si="6"/>
        <v>14269.130603295729</v>
      </c>
      <c r="U18" s="1">
        <f t="shared" si="6"/>
        <v>15125.278439493473</v>
      </c>
      <c r="V18" s="1">
        <f t="shared" si="6"/>
        <v>16032.795145863083</v>
      </c>
      <c r="W18" s="1">
        <f t="shared" si="6"/>
        <v>16994.76285461487</v>
      </c>
      <c r="X18" s="1">
        <f t="shared" si="6"/>
        <v>18014.448625891764</v>
      </c>
      <c r="Y18" s="1">
        <f t="shared" ref="Y18:AU18" si="7">X18*1.01</f>
        <v>18194.59311215068</v>
      </c>
      <c r="Z18" s="1">
        <f t="shared" si="7"/>
        <v>18376.539043272187</v>
      </c>
      <c r="AA18" s="1">
        <f t="shared" si="7"/>
        <v>18560.30443370491</v>
      </c>
      <c r="AB18" s="1">
        <f t="shared" si="7"/>
        <v>18745.907478041961</v>
      </c>
      <c r="AC18" s="1">
        <f t="shared" si="7"/>
        <v>18933.366552822383</v>
      </c>
      <c r="AD18" s="1">
        <f t="shared" si="7"/>
        <v>19122.700218350608</v>
      </c>
      <c r="AE18" s="1">
        <f t="shared" si="7"/>
        <v>19313.927220534115</v>
      </c>
      <c r="AF18" s="1">
        <f t="shared" si="7"/>
        <v>19507.066492739457</v>
      </c>
      <c r="AG18" s="1">
        <f t="shared" si="7"/>
        <v>19702.137157666853</v>
      </c>
      <c r="AH18" s="1">
        <f t="shared" si="7"/>
        <v>19899.158529243523</v>
      </c>
      <c r="AI18" s="1">
        <f t="shared" si="7"/>
        <v>20098.150114535958</v>
      </c>
      <c r="AJ18" s="1">
        <f t="shared" si="7"/>
        <v>20299.131615681319</v>
      </c>
      <c r="AK18" s="1">
        <f t="shared" si="7"/>
        <v>20502.122931838134</v>
      </c>
      <c r="AL18" s="1">
        <f t="shared" si="7"/>
        <v>20707.144161156517</v>
      </c>
      <c r="AM18" s="1">
        <f t="shared" si="7"/>
        <v>20914.215602768083</v>
      </c>
      <c r="AN18" s="1">
        <f t="shared" si="7"/>
        <v>21123.357758795762</v>
      </c>
      <c r="AO18" s="1">
        <f t="shared" si="7"/>
        <v>21334.591336383721</v>
      </c>
      <c r="AP18" s="1">
        <f t="shared" si="7"/>
        <v>21547.93724974756</v>
      </c>
      <c r="AQ18" s="1">
        <f t="shared" si="7"/>
        <v>21763.416622245037</v>
      </c>
      <c r="AR18" s="1">
        <f t="shared" si="7"/>
        <v>21981.050788467488</v>
      </c>
      <c r="AS18" s="1">
        <f t="shared" si="7"/>
        <v>22200.861296352163</v>
      </c>
      <c r="AT18" s="1">
        <f t="shared" si="7"/>
        <v>22422.869909315683</v>
      </c>
      <c r="AU18" s="1">
        <f t="shared" si="7"/>
        <v>22647.09860840884</v>
      </c>
    </row>
    <row r="19" spans="3:47" x14ac:dyDescent="0.15">
      <c r="D19" s="15"/>
      <c r="E19" s="15"/>
      <c r="F19" s="15"/>
      <c r="G19" s="2"/>
      <c r="H19" s="2"/>
      <c r="I19" s="22"/>
      <c r="J19" s="2"/>
      <c r="K19" s="2"/>
      <c r="L19" s="2"/>
      <c r="M19" s="2"/>
      <c r="N19" s="2"/>
      <c r="O19" s="2"/>
      <c r="P19" s="2"/>
      <c r="Q19" s="2"/>
    </row>
    <row r="20" spans="3:47" x14ac:dyDescent="0.15">
      <c r="C20" s="4" t="s">
        <v>51</v>
      </c>
      <c r="D20" s="23"/>
      <c r="E20" s="23">
        <f t="shared" ref="E20:I20" si="8">(E6-D6)/E6</f>
        <v>-0.11227730401191195</v>
      </c>
      <c r="F20" s="23">
        <f t="shared" si="8"/>
        <v>0.17289399687377541</v>
      </c>
      <c r="G20" s="23">
        <f t="shared" si="8"/>
        <v>-1.7642998878439227E-3</v>
      </c>
      <c r="H20" s="23">
        <f t="shared" si="8"/>
        <v>9.0723671308099621E-2</v>
      </c>
      <c r="I20" s="24">
        <f t="shared" si="8"/>
        <v>1.6396604938271605E-2</v>
      </c>
      <c r="M20" s="2"/>
      <c r="N20" s="2"/>
      <c r="O20" s="2"/>
      <c r="P20" s="2"/>
      <c r="Q20" s="2"/>
    </row>
    <row r="21" spans="3:47" x14ac:dyDescent="0.15">
      <c r="C21" s="4" t="s">
        <v>52</v>
      </c>
      <c r="D21" s="23">
        <f t="shared" ref="D21:I21" si="9">(D6-(D7+D8+D9))/D6</f>
        <v>0.52327235962629426</v>
      </c>
      <c r="E21" s="23">
        <f t="shared" si="9"/>
        <v>0.50771561553119038</v>
      </c>
      <c r="F21" s="23">
        <f t="shared" si="9"/>
        <v>0.54171528964944082</v>
      </c>
      <c r="G21" s="23">
        <f t="shared" si="9"/>
        <v>0.56970925718229659</v>
      </c>
      <c r="H21" s="23">
        <f t="shared" si="9"/>
        <v>0.57124926456167879</v>
      </c>
      <c r="I21" s="24">
        <f t="shared" si="9"/>
        <v>0.56751543209876543</v>
      </c>
      <c r="J21" s="23"/>
      <c r="M21" s="2"/>
      <c r="N21" s="2"/>
      <c r="O21" s="2"/>
      <c r="P21" s="2"/>
      <c r="Q21" s="2"/>
    </row>
    <row r="22" spans="3:47" x14ac:dyDescent="0.15">
      <c r="C22" s="4" t="s">
        <v>53</v>
      </c>
      <c r="D22" s="23">
        <f t="shared" ref="D22:I22" si="10">D13/D6</f>
        <v>0.42452865514594373</v>
      </c>
      <c r="E22" s="23">
        <f t="shared" si="10"/>
        <v>0.38130342881537699</v>
      </c>
      <c r="F22" s="23">
        <f t="shared" si="10"/>
        <v>0.44593913766153231</v>
      </c>
      <c r="G22" s="23">
        <f t="shared" si="10"/>
        <v>0.40423604520748857</v>
      </c>
      <c r="H22" s="23">
        <f t="shared" si="10"/>
        <v>0.45687389684251817</v>
      </c>
      <c r="I22" s="24">
        <f t="shared" si="10"/>
        <v>0.45185185185185184</v>
      </c>
      <c r="J22" s="23"/>
      <c r="K22" s="4" t="s">
        <v>54</v>
      </c>
      <c r="L22" s="25">
        <v>0.02</v>
      </c>
      <c r="M22" s="2"/>
      <c r="N22" s="2"/>
      <c r="O22" s="2"/>
      <c r="P22" s="2"/>
      <c r="Q22" s="2"/>
    </row>
    <row r="23" spans="3:47" x14ac:dyDescent="0.15">
      <c r="C23" s="4" t="s">
        <v>55</v>
      </c>
      <c r="D23" s="23">
        <f t="shared" ref="D23:I23" si="11">D18/D6</f>
        <v>0.2820299189305574</v>
      </c>
      <c r="E23" s="23">
        <f t="shared" si="11"/>
        <v>0.24628015701954406</v>
      </c>
      <c r="F23" s="23">
        <f t="shared" si="11"/>
        <v>0.32490343583273407</v>
      </c>
      <c r="G23" s="23">
        <f t="shared" si="11"/>
        <v>0.26645673367267708</v>
      </c>
      <c r="H23" s="23">
        <f t="shared" si="11"/>
        <v>0.3322220043145715</v>
      </c>
      <c r="I23" s="24">
        <f t="shared" si="11"/>
        <v>0.31728395061728393</v>
      </c>
      <c r="J23" s="23"/>
      <c r="K23" s="2" t="s">
        <v>56</v>
      </c>
      <c r="L23" s="26">
        <v>7.0000000000000007E-2</v>
      </c>
      <c r="M23" s="2"/>
      <c r="N23" s="2"/>
      <c r="O23" s="2"/>
      <c r="P23" s="2"/>
      <c r="Q23" s="2"/>
    </row>
    <row r="24" spans="3:47" x14ac:dyDescent="0.15">
      <c r="D24" s="15"/>
      <c r="E24" s="15"/>
      <c r="F24" s="15"/>
      <c r="I24" s="16"/>
      <c r="K24" s="2" t="s">
        <v>57</v>
      </c>
      <c r="L24" s="1">
        <f>Main!C4</f>
        <v>206644.24800000002</v>
      </c>
      <c r="M24" s="2"/>
      <c r="N24" s="2"/>
      <c r="O24" s="2"/>
      <c r="P24" s="2"/>
      <c r="Q24" s="2"/>
    </row>
    <row r="25" spans="3:47" x14ac:dyDescent="0.15">
      <c r="C25" s="4" t="s">
        <v>58</v>
      </c>
      <c r="D25" s="15">
        <v>758.1</v>
      </c>
      <c r="E25" s="15">
        <v>744.6</v>
      </c>
      <c r="F25" s="15">
        <v>746.3</v>
      </c>
      <c r="G25" s="15">
        <v>736.5</v>
      </c>
      <c r="H25" s="15">
        <v>727.9</v>
      </c>
      <c r="I25" s="27">
        <v>718.3</v>
      </c>
      <c r="J25" s="15"/>
      <c r="K25" s="4" t="s">
        <v>59</v>
      </c>
      <c r="L25" s="1">
        <f t="array" ref="L25">NPV(L23, J18:AU18)</f>
        <v>185440.63182864591</v>
      </c>
      <c r="M25" s="2"/>
      <c r="N25" s="2"/>
      <c r="O25" s="2"/>
      <c r="P25" s="2"/>
      <c r="Q25" s="2"/>
    </row>
    <row r="26" spans="3:47" x14ac:dyDescent="0.15">
      <c r="C26" s="4" t="s">
        <v>60</v>
      </c>
      <c r="D26" s="8">
        <f>Main!C4/D18</f>
        <v>34.295523616689344</v>
      </c>
      <c r="E26" s="8">
        <f>Main!C4/E18</f>
        <v>43.683383997463295</v>
      </c>
      <c r="F26" s="8">
        <f>Main!C4/F18</f>
        <v>27.387511000371099</v>
      </c>
      <c r="G26" s="8">
        <f>Main!C4/G18</f>
        <v>33.453820301117048</v>
      </c>
      <c r="H26" s="8">
        <f>Main!C4/H18</f>
        <v>24.397195749704842</v>
      </c>
      <c r="I26" s="8">
        <f>Main!C4/I18</f>
        <v>25.126975680933853</v>
      </c>
      <c r="J26" s="8"/>
      <c r="L26" s="23"/>
      <c r="M26" s="2"/>
      <c r="N26" s="2"/>
      <c r="O26" s="2"/>
      <c r="P26" s="2"/>
      <c r="Q26" s="2"/>
    </row>
    <row r="27" spans="3:47" x14ac:dyDescent="0.15">
      <c r="C27" s="4" t="s">
        <v>61</v>
      </c>
      <c r="D27" s="8">
        <f t="shared" ref="D27:I27" si="12">D18/D25</f>
        <v>7.9480279646484648</v>
      </c>
      <c r="E27" s="8">
        <f t="shared" si="12"/>
        <v>6.3530754767660467</v>
      </c>
      <c r="F27" s="8">
        <f t="shared" si="12"/>
        <v>10.110143373978293</v>
      </c>
      <c r="G27" s="8">
        <f t="shared" si="12"/>
        <v>8.3869653767820775</v>
      </c>
      <c r="H27" s="8">
        <f t="shared" si="12"/>
        <v>11.636213765627147</v>
      </c>
      <c r="I27" s="28">
        <f t="shared" si="12"/>
        <v>11.449255185855494</v>
      </c>
      <c r="J27" s="8"/>
      <c r="K27" s="4" t="s">
        <v>62</v>
      </c>
      <c r="L27" s="8">
        <f>L25/Main!C3</f>
        <v>259.34591994294789</v>
      </c>
      <c r="M27" s="2"/>
      <c r="N27" s="2"/>
      <c r="O27" s="2"/>
      <c r="P27" s="2"/>
      <c r="Q27" s="2"/>
    </row>
    <row r="28" spans="3:47" x14ac:dyDescent="0.15">
      <c r="C28" s="4" t="s">
        <v>63</v>
      </c>
      <c r="D28" s="8">
        <v>4.7300000000000004</v>
      </c>
      <c r="E28" s="8">
        <v>5.04</v>
      </c>
      <c r="F28" s="8">
        <v>5.25</v>
      </c>
      <c r="G28" s="4">
        <v>5.66</v>
      </c>
      <c r="H28" s="4">
        <v>6.23</v>
      </c>
      <c r="I28" s="16">
        <v>6.78</v>
      </c>
      <c r="K28" s="2" t="s">
        <v>64</v>
      </c>
      <c r="L28" s="2">
        <f>Main!C2</f>
        <v>289</v>
      </c>
      <c r="M28" s="2"/>
      <c r="N28" s="2"/>
      <c r="O28" s="2"/>
      <c r="P28" s="2"/>
      <c r="Q28" s="2"/>
    </row>
    <row r="29" spans="3:47" x14ac:dyDescent="0.15">
      <c r="C29" s="4" t="s">
        <v>65</v>
      </c>
      <c r="D29" s="23">
        <f t="shared" ref="D29:I29" si="13">D28/D27</f>
        <v>0.59511617485976032</v>
      </c>
      <c r="E29" s="23">
        <f t="shared" si="13"/>
        <v>0.79331656273121265</v>
      </c>
      <c r="F29" s="23">
        <f t="shared" si="13"/>
        <v>0.51928046970259234</v>
      </c>
      <c r="G29" s="23">
        <f t="shared" si="13"/>
        <v>0.67485672656629436</v>
      </c>
      <c r="H29" s="23">
        <f t="shared" si="13"/>
        <v>0.53539752066115709</v>
      </c>
      <c r="I29" s="24">
        <f t="shared" si="13"/>
        <v>0.59217825875486374</v>
      </c>
      <c r="J29" s="23"/>
      <c r="K29" s="2" t="s">
        <v>66</v>
      </c>
      <c r="L29" s="23">
        <f>L27/L28-100%</f>
        <v>-0.10260927355381355</v>
      </c>
      <c r="M29" s="2"/>
      <c r="N29" s="2"/>
      <c r="O29" s="2"/>
      <c r="P29" s="2"/>
      <c r="Q29" s="2"/>
    </row>
    <row r="30" spans="3:47" x14ac:dyDescent="0.15">
      <c r="D30" s="15"/>
      <c r="E30" s="15"/>
      <c r="F30" s="15"/>
      <c r="G30" s="2"/>
      <c r="H30" s="2"/>
      <c r="I30" s="22"/>
      <c r="J30" s="2"/>
      <c r="K30" s="2"/>
      <c r="L30" s="2"/>
      <c r="M30" s="2"/>
      <c r="N30" s="2"/>
      <c r="O30" s="2"/>
      <c r="P30" s="2"/>
      <c r="Q30" s="2"/>
    </row>
    <row r="31" spans="3:47" x14ac:dyDescent="0.15">
      <c r="C31" s="4" t="s">
        <v>67</v>
      </c>
      <c r="D31" s="23">
        <f t="shared" ref="D31:I31" si="14">D3/D6</f>
        <v>0.54556645634794332</v>
      </c>
      <c r="E31" s="23">
        <f t="shared" si="14"/>
        <v>0.55842418184279308</v>
      </c>
      <c r="F31" s="23">
        <f t="shared" si="14"/>
        <v>0.56346967863617381</v>
      </c>
      <c r="G31" s="23">
        <f t="shared" si="14"/>
        <v>0.60848934518160647</v>
      </c>
      <c r="H31" s="23">
        <f t="shared" si="14"/>
        <v>0.60549127279858794</v>
      </c>
      <c r="I31" s="24">
        <f t="shared" si="14"/>
        <v>0.60628858024691357</v>
      </c>
      <c r="J31" s="23"/>
    </row>
    <row r="32" spans="3:47" x14ac:dyDescent="0.15">
      <c r="C32" s="4" t="s">
        <v>68</v>
      </c>
      <c r="D32" s="23">
        <f t="shared" ref="D32:I32" si="15">D4/D6</f>
        <v>0.44095785512347635</v>
      </c>
      <c r="E32" s="23">
        <f t="shared" si="15"/>
        <v>0.42374452045523175</v>
      </c>
      <c r="F32" s="23">
        <f t="shared" si="15"/>
        <v>0.42145468481541931</v>
      </c>
      <c r="G32" s="23">
        <f t="shared" si="15"/>
        <v>0.37736174618238288</v>
      </c>
      <c r="H32" s="23">
        <f t="shared" si="15"/>
        <v>0.38211414002745636</v>
      </c>
      <c r="I32" s="24">
        <f t="shared" si="15"/>
        <v>0.37739197530864199</v>
      </c>
    </row>
    <row r="33" spans="4:9" x14ac:dyDescent="0.15">
      <c r="D33" s="15"/>
      <c r="E33" s="15"/>
      <c r="F33" s="15"/>
      <c r="I33" s="16"/>
    </row>
    <row r="34" spans="4:9" x14ac:dyDescent="0.15">
      <c r="D34" s="15"/>
      <c r="E34" s="15"/>
      <c r="F34" s="15"/>
      <c r="I34" s="16"/>
    </row>
    <row r="35" spans="4:9" x14ac:dyDescent="0.15">
      <c r="D35" s="15"/>
      <c r="E35" s="15"/>
      <c r="F35" s="4"/>
      <c r="I35" s="16"/>
    </row>
    <row r="36" spans="4:9" x14ac:dyDescent="0.15">
      <c r="D36" s="15"/>
      <c r="E36" s="15"/>
      <c r="F36" s="15"/>
      <c r="I36" s="16"/>
    </row>
    <row r="37" spans="4:9" x14ac:dyDescent="0.15">
      <c r="D37" s="15"/>
      <c r="E37" s="15"/>
      <c r="F37" s="15"/>
      <c r="I37" s="16"/>
    </row>
    <row r="38" spans="4:9" x14ac:dyDescent="0.15">
      <c r="D38" s="15"/>
      <c r="E38" s="15"/>
      <c r="F38" s="15"/>
      <c r="I38" s="16"/>
    </row>
    <row r="39" spans="4:9" x14ac:dyDescent="0.15">
      <c r="D39" s="15"/>
      <c r="E39" s="15"/>
      <c r="F39" s="15"/>
      <c r="I39" s="16"/>
    </row>
    <row r="40" spans="4:9" x14ac:dyDescent="0.15">
      <c r="D40" s="15"/>
      <c r="E40" s="15"/>
      <c r="F40" s="15"/>
      <c r="I40" s="16"/>
    </row>
    <row r="41" spans="4:9" x14ac:dyDescent="0.15">
      <c r="D41" s="15"/>
      <c r="E41" s="15"/>
      <c r="F41" s="15"/>
      <c r="I41" s="16"/>
    </row>
    <row r="42" spans="4:9" x14ac:dyDescent="0.15">
      <c r="D42" s="15"/>
      <c r="E42" s="15"/>
      <c r="F42" s="15"/>
      <c r="I42" s="16"/>
    </row>
    <row r="43" spans="4:9" x14ac:dyDescent="0.15">
      <c r="D43" s="15"/>
      <c r="E43" s="15"/>
      <c r="F43" s="15"/>
      <c r="I43" s="16"/>
    </row>
    <row r="44" spans="4:9" x14ac:dyDescent="0.15">
      <c r="D44" s="15"/>
      <c r="E44" s="15"/>
      <c r="F44" s="15"/>
      <c r="I44" s="16"/>
    </row>
    <row r="45" spans="4:9" x14ac:dyDescent="0.15">
      <c r="D45" s="15"/>
      <c r="E45" s="15"/>
      <c r="F45" s="15"/>
      <c r="I45" s="16"/>
    </row>
    <row r="46" spans="4:9" x14ac:dyDescent="0.15">
      <c r="D46" s="15"/>
      <c r="E46" s="15"/>
      <c r="F46" s="15"/>
      <c r="I46" s="16"/>
    </row>
    <row r="47" spans="4:9" x14ac:dyDescent="0.15">
      <c r="D47" s="15"/>
      <c r="E47" s="15"/>
      <c r="F47" s="15"/>
      <c r="I47" s="16"/>
    </row>
    <row r="48" spans="4:9" x14ac:dyDescent="0.15">
      <c r="D48" s="15"/>
      <c r="E48" s="15"/>
      <c r="F48" s="15"/>
      <c r="I48" s="16"/>
    </row>
    <row r="49" spans="4:9" x14ac:dyDescent="0.15">
      <c r="D49" s="15"/>
      <c r="E49" s="15"/>
      <c r="F49" s="15"/>
      <c r="I49" s="16"/>
    </row>
    <row r="50" spans="4:9" x14ac:dyDescent="0.15">
      <c r="D50" s="15"/>
      <c r="E50" s="15"/>
      <c r="F50" s="15"/>
      <c r="I50" s="16"/>
    </row>
    <row r="51" spans="4:9" x14ac:dyDescent="0.15">
      <c r="D51" s="15"/>
      <c r="E51" s="15"/>
      <c r="F51" s="15"/>
      <c r="I51" s="16"/>
    </row>
    <row r="52" spans="4:9" x14ac:dyDescent="0.15">
      <c r="D52" s="15"/>
      <c r="E52" s="15"/>
      <c r="F52" s="15"/>
      <c r="I52" s="16"/>
    </row>
    <row r="53" spans="4:9" x14ac:dyDescent="0.15">
      <c r="D53" s="15"/>
      <c r="E53" s="15"/>
      <c r="F53" s="15"/>
      <c r="I53" s="16"/>
    </row>
    <row r="54" spans="4:9" x14ac:dyDescent="0.15">
      <c r="D54" s="15"/>
      <c r="E54" s="15"/>
      <c r="F54" s="15"/>
      <c r="I54" s="16"/>
    </row>
    <row r="55" spans="4:9" x14ac:dyDescent="0.15">
      <c r="D55" s="15"/>
      <c r="E55" s="15"/>
      <c r="F55" s="15"/>
      <c r="I55" s="16"/>
    </row>
    <row r="56" spans="4:9" x14ac:dyDescent="0.15">
      <c r="D56" s="15"/>
      <c r="E56" s="15"/>
      <c r="F56" s="15"/>
      <c r="I56" s="16"/>
    </row>
    <row r="57" spans="4:9" x14ac:dyDescent="0.15">
      <c r="D57" s="15"/>
      <c r="E57" s="15"/>
      <c r="F57" s="15"/>
      <c r="I57" s="16"/>
    </row>
    <row r="58" spans="4:9" x14ac:dyDescent="0.15">
      <c r="D58" s="15"/>
      <c r="E58" s="15"/>
      <c r="F58" s="15"/>
      <c r="I58" s="16"/>
    </row>
    <row r="59" spans="4:9" x14ac:dyDescent="0.15">
      <c r="D59" s="15"/>
      <c r="E59" s="15"/>
      <c r="F59" s="15"/>
      <c r="I59" s="16"/>
    </row>
    <row r="60" spans="4:9" x14ac:dyDescent="0.15">
      <c r="D60" s="15"/>
      <c r="E60" s="15"/>
      <c r="F60" s="15"/>
      <c r="I60" s="16"/>
    </row>
    <row r="61" spans="4:9" x14ac:dyDescent="0.15">
      <c r="D61" s="15"/>
      <c r="E61" s="15"/>
      <c r="F61" s="15"/>
      <c r="I61" s="16"/>
    </row>
    <row r="62" spans="4:9" x14ac:dyDescent="0.15">
      <c r="D62" s="15"/>
      <c r="E62" s="15"/>
      <c r="F62" s="15"/>
      <c r="I62" s="16"/>
    </row>
    <row r="63" spans="4:9" x14ac:dyDescent="0.15">
      <c r="D63" s="15"/>
      <c r="E63" s="15"/>
      <c r="F63" s="15"/>
      <c r="I63" s="16"/>
    </row>
    <row r="64" spans="4:9" x14ac:dyDescent="0.15">
      <c r="D64" s="15"/>
      <c r="E64" s="15"/>
      <c r="F64" s="15"/>
      <c r="I64" s="16"/>
    </row>
    <row r="65" spans="4:9" x14ac:dyDescent="0.15">
      <c r="D65" s="15"/>
      <c r="E65" s="15"/>
      <c r="F65" s="15"/>
      <c r="I65" s="16"/>
    </row>
    <row r="66" spans="4:9" x14ac:dyDescent="0.15">
      <c r="D66" s="15"/>
      <c r="E66" s="15"/>
      <c r="F66" s="15"/>
      <c r="I66" s="16"/>
    </row>
    <row r="67" spans="4:9" x14ac:dyDescent="0.15">
      <c r="D67" s="15"/>
      <c r="E67" s="15"/>
      <c r="F67" s="15"/>
      <c r="I67" s="16"/>
    </row>
    <row r="68" spans="4:9" x14ac:dyDescent="0.15">
      <c r="D68" s="15"/>
      <c r="E68" s="15"/>
      <c r="F68" s="15"/>
      <c r="I68" s="16"/>
    </row>
    <row r="69" spans="4:9" x14ac:dyDescent="0.15">
      <c r="D69" s="15"/>
      <c r="E69" s="15"/>
      <c r="F69" s="15"/>
      <c r="I69" s="16"/>
    </row>
    <row r="70" spans="4:9" x14ac:dyDescent="0.15">
      <c r="D70" s="15"/>
      <c r="E70" s="15"/>
      <c r="F70" s="15"/>
      <c r="I70" s="16"/>
    </row>
    <row r="71" spans="4:9" x14ac:dyDescent="0.15">
      <c r="D71" s="15"/>
      <c r="E71" s="15"/>
      <c r="F71" s="15"/>
      <c r="I71" s="16"/>
    </row>
    <row r="72" spans="4:9" x14ac:dyDescent="0.15">
      <c r="D72" s="15"/>
      <c r="E72" s="15"/>
      <c r="F72" s="15"/>
      <c r="I72" s="16"/>
    </row>
    <row r="73" spans="4:9" x14ac:dyDescent="0.15">
      <c r="D73" s="15"/>
      <c r="E73" s="15"/>
      <c r="F73" s="15"/>
      <c r="I73" s="16"/>
    </row>
    <row r="74" spans="4:9" x14ac:dyDescent="0.15">
      <c r="D74" s="15"/>
      <c r="E74" s="15"/>
      <c r="F74" s="15"/>
      <c r="I74" s="16"/>
    </row>
    <row r="75" spans="4:9" x14ac:dyDescent="0.15">
      <c r="D75" s="15"/>
      <c r="E75" s="15"/>
      <c r="F75" s="15"/>
      <c r="I75" s="16"/>
    </row>
    <row r="76" spans="4:9" x14ac:dyDescent="0.15">
      <c r="D76" s="15"/>
      <c r="E76" s="15"/>
      <c r="F76" s="15"/>
      <c r="I76" s="16"/>
    </row>
    <row r="77" spans="4:9" x14ac:dyDescent="0.15">
      <c r="D77" s="15"/>
      <c r="E77" s="15"/>
      <c r="F77" s="15"/>
      <c r="I77" s="16"/>
    </row>
    <row r="78" spans="4:9" x14ac:dyDescent="0.15">
      <c r="D78" s="15"/>
      <c r="E78" s="15"/>
      <c r="F78" s="15"/>
      <c r="I78" s="16"/>
    </row>
    <row r="79" spans="4:9" x14ac:dyDescent="0.15">
      <c r="D79" s="15"/>
      <c r="E79" s="15"/>
      <c r="F79" s="15"/>
      <c r="I79" s="16"/>
    </row>
    <row r="80" spans="4:9" x14ac:dyDescent="0.15">
      <c r="D80" s="15"/>
      <c r="E80" s="15"/>
      <c r="F80" s="15"/>
      <c r="I80" s="16"/>
    </row>
    <row r="81" spans="4:9" x14ac:dyDescent="0.15">
      <c r="D81" s="15"/>
      <c r="E81" s="15"/>
      <c r="F81" s="15"/>
      <c r="I81" s="16"/>
    </row>
    <row r="82" spans="4:9" x14ac:dyDescent="0.15">
      <c r="D82" s="15"/>
      <c r="E82" s="15"/>
      <c r="F82" s="15"/>
      <c r="I82" s="16"/>
    </row>
    <row r="83" spans="4:9" x14ac:dyDescent="0.15">
      <c r="D83" s="15"/>
      <c r="E83" s="15"/>
      <c r="F83" s="15"/>
      <c r="I83" s="16"/>
    </row>
    <row r="84" spans="4:9" x14ac:dyDescent="0.15">
      <c r="D84" s="15"/>
      <c r="E84" s="15"/>
      <c r="F84" s="15"/>
      <c r="I84" s="16"/>
    </row>
    <row r="85" spans="4:9" x14ac:dyDescent="0.15">
      <c r="D85" s="15"/>
      <c r="E85" s="15"/>
      <c r="F85" s="15"/>
      <c r="I85" s="16"/>
    </row>
    <row r="86" spans="4:9" x14ac:dyDescent="0.15">
      <c r="D86" s="15"/>
      <c r="E86" s="15"/>
      <c r="F86" s="15"/>
      <c r="I86" s="16"/>
    </row>
    <row r="87" spans="4:9" x14ac:dyDescent="0.15">
      <c r="D87" s="15"/>
      <c r="E87" s="15"/>
      <c r="F87" s="15"/>
      <c r="I87" s="16"/>
    </row>
    <row r="88" spans="4:9" x14ac:dyDescent="0.15">
      <c r="D88" s="15"/>
      <c r="E88" s="15"/>
      <c r="F88" s="15"/>
      <c r="I88" s="16"/>
    </row>
    <row r="89" spans="4:9" x14ac:dyDescent="0.15">
      <c r="D89" s="15"/>
      <c r="E89" s="15"/>
      <c r="F89" s="15"/>
      <c r="I89" s="16"/>
    </row>
    <row r="90" spans="4:9" x14ac:dyDescent="0.15">
      <c r="D90" s="15"/>
      <c r="E90" s="15"/>
      <c r="F90" s="15"/>
      <c r="I90" s="16"/>
    </row>
    <row r="91" spans="4:9" x14ac:dyDescent="0.15">
      <c r="D91" s="15"/>
      <c r="E91" s="15"/>
      <c r="F91" s="15"/>
      <c r="I91" s="16"/>
    </row>
    <row r="92" spans="4:9" x14ac:dyDescent="0.15">
      <c r="D92" s="15"/>
      <c r="E92" s="15"/>
      <c r="F92" s="15"/>
      <c r="I92" s="16"/>
    </row>
    <row r="93" spans="4:9" x14ac:dyDescent="0.15">
      <c r="D93" s="15"/>
      <c r="E93" s="15"/>
      <c r="F93" s="15"/>
      <c r="I93" s="16"/>
    </row>
    <row r="94" spans="4:9" x14ac:dyDescent="0.15">
      <c r="D94" s="15"/>
      <c r="E94" s="15"/>
      <c r="F94" s="15"/>
      <c r="I94" s="16"/>
    </row>
    <row r="95" spans="4:9" x14ac:dyDescent="0.15">
      <c r="D95" s="15"/>
      <c r="E95" s="15"/>
      <c r="F95" s="15"/>
      <c r="I95" s="16"/>
    </row>
    <row r="96" spans="4:9" x14ac:dyDescent="0.15">
      <c r="D96" s="15"/>
      <c r="E96" s="15"/>
      <c r="F96" s="15"/>
      <c r="I96" s="16"/>
    </row>
    <row r="97" spans="4:9" x14ac:dyDescent="0.15">
      <c r="D97" s="15"/>
      <c r="E97" s="15"/>
      <c r="F97" s="15"/>
      <c r="I97" s="16"/>
    </row>
    <row r="98" spans="4:9" x14ac:dyDescent="0.15">
      <c r="D98" s="15"/>
      <c r="E98" s="15"/>
      <c r="F98" s="15"/>
      <c r="I98" s="16"/>
    </row>
    <row r="99" spans="4:9" x14ac:dyDescent="0.15">
      <c r="D99" s="15"/>
      <c r="E99" s="15"/>
      <c r="F99" s="15"/>
      <c r="I99" s="16"/>
    </row>
    <row r="100" spans="4:9" x14ac:dyDescent="0.15">
      <c r="D100" s="15"/>
      <c r="E100" s="15"/>
      <c r="F100" s="15"/>
      <c r="I100" s="16"/>
    </row>
    <row r="101" spans="4:9" x14ac:dyDescent="0.15">
      <c r="D101" s="15"/>
      <c r="E101" s="15"/>
      <c r="F101" s="15"/>
      <c r="I101" s="16"/>
    </row>
    <row r="102" spans="4:9" x14ac:dyDescent="0.15">
      <c r="D102" s="15"/>
      <c r="E102" s="15"/>
      <c r="F102" s="15"/>
      <c r="I102" s="16"/>
    </row>
    <row r="103" spans="4:9" x14ac:dyDescent="0.15">
      <c r="D103" s="15"/>
      <c r="E103" s="15"/>
      <c r="F103" s="15"/>
      <c r="I103" s="16"/>
    </row>
    <row r="104" spans="4:9" x14ac:dyDescent="0.15">
      <c r="D104" s="15"/>
      <c r="E104" s="15"/>
      <c r="F104" s="15"/>
      <c r="I104" s="16"/>
    </row>
    <row r="105" spans="4:9" x14ac:dyDescent="0.15">
      <c r="D105" s="15"/>
      <c r="E105" s="15"/>
      <c r="F105" s="15"/>
      <c r="I105" s="16"/>
    </row>
    <row r="106" spans="4:9" x14ac:dyDescent="0.15">
      <c r="D106" s="15"/>
      <c r="E106" s="15"/>
      <c r="F106" s="15"/>
      <c r="I106" s="16"/>
    </row>
    <row r="107" spans="4:9" x14ac:dyDescent="0.15">
      <c r="D107" s="15"/>
      <c r="E107" s="15"/>
      <c r="F107" s="15"/>
      <c r="I107" s="16"/>
    </row>
    <row r="108" spans="4:9" x14ac:dyDescent="0.15">
      <c r="D108" s="15"/>
      <c r="E108" s="15"/>
      <c r="F108" s="15"/>
      <c r="I108" s="16"/>
    </row>
    <row r="109" spans="4:9" x14ac:dyDescent="0.15">
      <c r="D109" s="15"/>
      <c r="E109" s="15"/>
      <c r="F109" s="15"/>
      <c r="I109" s="16"/>
    </row>
    <row r="110" spans="4:9" x14ac:dyDescent="0.15">
      <c r="D110" s="15"/>
      <c r="E110" s="15"/>
      <c r="F110" s="15"/>
      <c r="I110" s="16"/>
    </row>
    <row r="111" spans="4:9" x14ac:dyDescent="0.15">
      <c r="D111" s="15"/>
      <c r="E111" s="15"/>
      <c r="F111" s="15"/>
      <c r="I111" s="16"/>
    </row>
    <row r="112" spans="4:9" x14ac:dyDescent="0.15">
      <c r="D112" s="15"/>
      <c r="E112" s="15"/>
      <c r="F112" s="15"/>
      <c r="I112" s="16"/>
    </row>
    <row r="113" spans="4:9" x14ac:dyDescent="0.15">
      <c r="D113" s="15"/>
      <c r="E113" s="15"/>
      <c r="F113" s="15"/>
      <c r="I113" s="16"/>
    </row>
    <row r="114" spans="4:9" x14ac:dyDescent="0.15">
      <c r="D114" s="15"/>
      <c r="E114" s="15"/>
      <c r="F114" s="15"/>
      <c r="I114" s="16"/>
    </row>
    <row r="115" spans="4:9" x14ac:dyDescent="0.15">
      <c r="D115" s="15"/>
      <c r="E115" s="15"/>
      <c r="F115" s="15"/>
      <c r="I115" s="16"/>
    </row>
    <row r="116" spans="4:9" x14ac:dyDescent="0.15">
      <c r="D116" s="15"/>
      <c r="E116" s="15"/>
      <c r="F116" s="15"/>
      <c r="I116" s="16"/>
    </row>
    <row r="117" spans="4:9" x14ac:dyDescent="0.15">
      <c r="D117" s="15"/>
      <c r="E117" s="15"/>
      <c r="F117" s="15"/>
      <c r="I117" s="16"/>
    </row>
    <row r="118" spans="4:9" x14ac:dyDescent="0.15">
      <c r="D118" s="15"/>
      <c r="E118" s="15"/>
      <c r="F118" s="15"/>
      <c r="I118" s="16"/>
    </row>
    <row r="119" spans="4:9" x14ac:dyDescent="0.15">
      <c r="D119" s="15"/>
      <c r="E119" s="15"/>
      <c r="F119" s="15"/>
      <c r="I119" s="16"/>
    </row>
    <row r="120" spans="4:9" x14ac:dyDescent="0.15">
      <c r="D120" s="15"/>
      <c r="E120" s="15"/>
      <c r="F120" s="15"/>
      <c r="I120" s="16"/>
    </row>
    <row r="121" spans="4:9" x14ac:dyDescent="0.15">
      <c r="D121" s="15"/>
      <c r="E121" s="15"/>
      <c r="F121" s="15"/>
      <c r="I121" s="16"/>
    </row>
    <row r="122" spans="4:9" x14ac:dyDescent="0.15">
      <c r="D122" s="15"/>
      <c r="E122" s="15"/>
      <c r="F122" s="15"/>
      <c r="I122" s="16"/>
    </row>
    <row r="123" spans="4:9" x14ac:dyDescent="0.15">
      <c r="D123" s="15"/>
      <c r="E123" s="15"/>
      <c r="F123" s="15"/>
      <c r="I123" s="16"/>
    </row>
    <row r="124" spans="4:9" x14ac:dyDescent="0.15">
      <c r="D124" s="15"/>
      <c r="E124" s="15"/>
      <c r="F124" s="15"/>
      <c r="I124" s="16"/>
    </row>
    <row r="125" spans="4:9" x14ac:dyDescent="0.15">
      <c r="D125" s="15"/>
      <c r="E125" s="15"/>
      <c r="F125" s="15"/>
      <c r="I125" s="16"/>
    </row>
    <row r="126" spans="4:9" x14ac:dyDescent="0.15">
      <c r="D126" s="15"/>
      <c r="E126" s="15"/>
      <c r="F126" s="15"/>
      <c r="I126" s="16"/>
    </row>
    <row r="127" spans="4:9" x14ac:dyDescent="0.15">
      <c r="D127" s="15"/>
      <c r="E127" s="15"/>
      <c r="F127" s="15"/>
      <c r="I127" s="16"/>
    </row>
    <row r="128" spans="4:9" x14ac:dyDescent="0.15">
      <c r="D128" s="15"/>
      <c r="E128" s="15"/>
      <c r="F128" s="15"/>
      <c r="I128" s="16"/>
    </row>
    <row r="129" spans="4:9" x14ac:dyDescent="0.15">
      <c r="D129" s="15"/>
      <c r="E129" s="15"/>
      <c r="F129" s="15"/>
      <c r="I129" s="16"/>
    </row>
    <row r="130" spans="4:9" x14ac:dyDescent="0.15">
      <c r="D130" s="15"/>
      <c r="E130" s="15"/>
      <c r="F130" s="15"/>
      <c r="I130" s="16"/>
    </row>
    <row r="131" spans="4:9" x14ac:dyDescent="0.15">
      <c r="D131" s="15"/>
      <c r="E131" s="15"/>
      <c r="F131" s="15"/>
      <c r="I131" s="16"/>
    </row>
    <row r="132" spans="4:9" x14ac:dyDescent="0.15">
      <c r="D132" s="15"/>
      <c r="E132" s="15"/>
      <c r="F132" s="15"/>
      <c r="I132" s="16"/>
    </row>
    <row r="133" spans="4:9" x14ac:dyDescent="0.15">
      <c r="D133" s="15"/>
      <c r="E133" s="15"/>
      <c r="F133" s="15"/>
      <c r="I133" s="16"/>
    </row>
    <row r="134" spans="4:9" x14ac:dyDescent="0.15">
      <c r="D134" s="15"/>
      <c r="E134" s="15"/>
      <c r="F134" s="15"/>
      <c r="I134" s="16"/>
    </row>
    <row r="135" spans="4:9" x14ac:dyDescent="0.15">
      <c r="D135" s="15"/>
      <c r="E135" s="15"/>
      <c r="F135" s="15"/>
      <c r="I135" s="16"/>
    </row>
    <row r="136" spans="4:9" x14ac:dyDescent="0.15">
      <c r="D136" s="15"/>
      <c r="E136" s="15"/>
      <c r="F136" s="15"/>
      <c r="I136" s="16"/>
    </row>
    <row r="137" spans="4:9" x14ac:dyDescent="0.15">
      <c r="D137" s="15"/>
      <c r="E137" s="15"/>
      <c r="F137" s="15"/>
      <c r="I137" s="16"/>
    </row>
    <row r="138" spans="4:9" x14ac:dyDescent="0.15">
      <c r="D138" s="15"/>
      <c r="E138" s="15"/>
      <c r="F138" s="15"/>
      <c r="I138" s="16"/>
    </row>
    <row r="139" spans="4:9" x14ac:dyDescent="0.15">
      <c r="D139" s="15"/>
      <c r="E139" s="15"/>
      <c r="F139" s="15"/>
      <c r="I139" s="16"/>
    </row>
    <row r="140" spans="4:9" x14ac:dyDescent="0.15">
      <c r="D140" s="15"/>
      <c r="E140" s="15"/>
      <c r="F140" s="15"/>
      <c r="I140" s="16"/>
    </row>
    <row r="141" spans="4:9" x14ac:dyDescent="0.15">
      <c r="D141" s="15"/>
      <c r="E141" s="15"/>
      <c r="F141" s="15"/>
      <c r="I141" s="16"/>
    </row>
    <row r="142" spans="4:9" x14ac:dyDescent="0.15">
      <c r="D142" s="15"/>
      <c r="E142" s="15"/>
      <c r="F142" s="15"/>
      <c r="I142" s="16"/>
    </row>
    <row r="143" spans="4:9" x14ac:dyDescent="0.15">
      <c r="D143" s="15"/>
      <c r="E143" s="15"/>
      <c r="F143" s="15"/>
      <c r="I143" s="16"/>
    </row>
    <row r="144" spans="4:9" x14ac:dyDescent="0.15">
      <c r="D144" s="15"/>
      <c r="E144" s="15"/>
      <c r="F144" s="15"/>
      <c r="I144" s="16"/>
    </row>
    <row r="145" spans="4:9" x14ac:dyDescent="0.15">
      <c r="D145" s="15"/>
      <c r="E145" s="15"/>
      <c r="F145" s="15"/>
      <c r="I145" s="16"/>
    </row>
    <row r="146" spans="4:9" x14ac:dyDescent="0.15">
      <c r="D146" s="15"/>
      <c r="E146" s="15"/>
      <c r="F146" s="15"/>
      <c r="I146" s="16"/>
    </row>
    <row r="147" spans="4:9" x14ac:dyDescent="0.15">
      <c r="D147" s="15"/>
      <c r="E147" s="15"/>
      <c r="F147" s="15"/>
      <c r="I147" s="16"/>
    </row>
    <row r="148" spans="4:9" x14ac:dyDescent="0.15">
      <c r="D148" s="15"/>
      <c r="E148" s="15"/>
      <c r="F148" s="15"/>
      <c r="I148" s="16"/>
    </row>
    <row r="149" spans="4:9" x14ac:dyDescent="0.15">
      <c r="D149" s="15"/>
      <c r="E149" s="15"/>
      <c r="F149" s="15"/>
      <c r="I149" s="16"/>
    </row>
    <row r="150" spans="4:9" x14ac:dyDescent="0.15">
      <c r="D150" s="15"/>
      <c r="E150" s="15"/>
      <c r="F150" s="15"/>
      <c r="I150" s="16"/>
    </row>
    <row r="151" spans="4:9" x14ac:dyDescent="0.15">
      <c r="D151" s="15"/>
      <c r="E151" s="15"/>
      <c r="F151" s="15"/>
      <c r="I151" s="16"/>
    </row>
    <row r="152" spans="4:9" x14ac:dyDescent="0.15">
      <c r="D152" s="15"/>
      <c r="E152" s="15"/>
      <c r="F152" s="15"/>
      <c r="I152" s="16"/>
    </row>
    <row r="153" spans="4:9" x14ac:dyDescent="0.15">
      <c r="D153" s="15"/>
      <c r="E153" s="15"/>
      <c r="F153" s="15"/>
      <c r="I153" s="16"/>
    </row>
    <row r="154" spans="4:9" x14ac:dyDescent="0.15">
      <c r="D154" s="15"/>
      <c r="E154" s="15"/>
      <c r="F154" s="15"/>
      <c r="I154" s="16"/>
    </row>
    <row r="155" spans="4:9" x14ac:dyDescent="0.15">
      <c r="D155" s="15"/>
      <c r="E155" s="15"/>
      <c r="F155" s="15"/>
      <c r="I155" s="16"/>
    </row>
    <row r="156" spans="4:9" x14ac:dyDescent="0.15">
      <c r="D156" s="15"/>
      <c r="E156" s="15"/>
      <c r="F156" s="15"/>
      <c r="I156" s="16"/>
    </row>
    <row r="157" spans="4:9" x14ac:dyDescent="0.15">
      <c r="D157" s="15"/>
      <c r="E157" s="15"/>
      <c r="F157" s="15"/>
      <c r="I157" s="16"/>
    </row>
    <row r="158" spans="4:9" x14ac:dyDescent="0.15">
      <c r="D158" s="15"/>
      <c r="E158" s="15"/>
      <c r="F158" s="15"/>
      <c r="I158" s="16"/>
    </row>
    <row r="159" spans="4:9" x14ac:dyDescent="0.15">
      <c r="D159" s="15"/>
      <c r="E159" s="15"/>
      <c r="F159" s="15"/>
      <c r="I159" s="16"/>
    </row>
    <row r="160" spans="4:9" x14ac:dyDescent="0.15">
      <c r="D160" s="15"/>
      <c r="E160" s="15"/>
      <c r="F160" s="15"/>
      <c r="I160" s="16"/>
    </row>
    <row r="161" spans="4:9" x14ac:dyDescent="0.15">
      <c r="D161" s="15"/>
      <c r="E161" s="15"/>
      <c r="F161" s="15"/>
      <c r="I161" s="16"/>
    </row>
    <row r="162" spans="4:9" x14ac:dyDescent="0.15">
      <c r="D162" s="15"/>
      <c r="E162" s="15"/>
      <c r="F162" s="15"/>
      <c r="I162" s="16"/>
    </row>
    <row r="163" spans="4:9" x14ac:dyDescent="0.15">
      <c r="D163" s="15"/>
      <c r="E163" s="15"/>
      <c r="F163" s="15"/>
      <c r="I163" s="16"/>
    </row>
    <row r="164" spans="4:9" x14ac:dyDescent="0.15">
      <c r="D164" s="15"/>
      <c r="E164" s="15"/>
      <c r="F164" s="15"/>
      <c r="I164" s="16"/>
    </row>
    <row r="165" spans="4:9" x14ac:dyDescent="0.15">
      <c r="D165" s="15"/>
      <c r="E165" s="15"/>
      <c r="F165" s="15"/>
      <c r="I165" s="16"/>
    </row>
    <row r="166" spans="4:9" x14ac:dyDescent="0.15">
      <c r="D166" s="15"/>
      <c r="E166" s="15"/>
      <c r="F166" s="15"/>
      <c r="I166" s="16"/>
    </row>
    <row r="167" spans="4:9" x14ac:dyDescent="0.15">
      <c r="D167" s="15"/>
      <c r="E167" s="15"/>
      <c r="F167" s="15"/>
      <c r="I167" s="16"/>
    </row>
    <row r="168" spans="4:9" x14ac:dyDescent="0.15">
      <c r="D168" s="15"/>
      <c r="E168" s="15"/>
      <c r="F168" s="15"/>
      <c r="I168" s="16"/>
    </row>
    <row r="169" spans="4:9" x14ac:dyDescent="0.15">
      <c r="D169" s="15"/>
      <c r="E169" s="15"/>
      <c r="F169" s="15"/>
      <c r="I169" s="16"/>
    </row>
    <row r="170" spans="4:9" x14ac:dyDescent="0.15">
      <c r="D170" s="15"/>
      <c r="E170" s="15"/>
      <c r="F170" s="15"/>
      <c r="I170" s="16"/>
    </row>
    <row r="171" spans="4:9" x14ac:dyDescent="0.15">
      <c r="D171" s="15"/>
      <c r="E171" s="15"/>
      <c r="F171" s="15"/>
      <c r="I171" s="16"/>
    </row>
    <row r="172" spans="4:9" x14ac:dyDescent="0.15">
      <c r="D172" s="15"/>
      <c r="E172" s="15"/>
      <c r="F172" s="15"/>
      <c r="I172" s="16"/>
    </row>
    <row r="173" spans="4:9" x14ac:dyDescent="0.15">
      <c r="D173" s="15"/>
      <c r="E173" s="15"/>
      <c r="F173" s="15"/>
      <c r="I173" s="16"/>
    </row>
    <row r="174" spans="4:9" x14ac:dyDescent="0.15">
      <c r="D174" s="15"/>
      <c r="E174" s="15"/>
      <c r="F174" s="15"/>
      <c r="I174" s="16"/>
    </row>
    <row r="175" spans="4:9" x14ac:dyDescent="0.15">
      <c r="D175" s="15"/>
      <c r="E175" s="15"/>
      <c r="F175" s="15"/>
      <c r="I175" s="16"/>
    </row>
    <row r="176" spans="4:9" x14ac:dyDescent="0.15">
      <c r="D176" s="15"/>
      <c r="E176" s="15"/>
      <c r="F176" s="15"/>
      <c r="I176" s="16"/>
    </row>
    <row r="177" spans="4:9" x14ac:dyDescent="0.15">
      <c r="D177" s="15"/>
      <c r="E177" s="15"/>
      <c r="F177" s="15"/>
      <c r="I177" s="16"/>
    </row>
    <row r="178" spans="4:9" x14ac:dyDescent="0.15">
      <c r="D178" s="15"/>
      <c r="E178" s="15"/>
      <c r="F178" s="15"/>
      <c r="I178" s="16"/>
    </row>
    <row r="179" spans="4:9" x14ac:dyDescent="0.15">
      <c r="D179" s="15"/>
      <c r="E179" s="15"/>
      <c r="F179" s="15"/>
      <c r="I179" s="16"/>
    </row>
    <row r="180" spans="4:9" x14ac:dyDescent="0.15">
      <c r="D180" s="15"/>
      <c r="E180" s="15"/>
      <c r="F180" s="15"/>
      <c r="I180" s="16"/>
    </row>
    <row r="181" spans="4:9" x14ac:dyDescent="0.15">
      <c r="D181" s="15"/>
      <c r="E181" s="15"/>
      <c r="F181" s="15"/>
      <c r="I181" s="16"/>
    </row>
    <row r="182" spans="4:9" x14ac:dyDescent="0.15">
      <c r="D182" s="15"/>
      <c r="E182" s="15"/>
      <c r="F182" s="15"/>
      <c r="I182" s="16"/>
    </row>
    <row r="183" spans="4:9" x14ac:dyDescent="0.15">
      <c r="D183" s="15"/>
      <c r="E183" s="15"/>
      <c r="F183" s="15"/>
      <c r="I183" s="16"/>
    </row>
    <row r="184" spans="4:9" x14ac:dyDescent="0.15">
      <c r="D184" s="15"/>
      <c r="E184" s="15"/>
      <c r="F184" s="15"/>
      <c r="I184" s="16"/>
    </row>
    <row r="185" spans="4:9" x14ac:dyDescent="0.15">
      <c r="D185" s="15"/>
      <c r="E185" s="15"/>
      <c r="F185" s="15"/>
      <c r="I185" s="16"/>
    </row>
    <row r="186" spans="4:9" x14ac:dyDescent="0.15">
      <c r="D186" s="15"/>
      <c r="E186" s="15"/>
      <c r="F186" s="15"/>
      <c r="I186" s="16"/>
    </row>
    <row r="187" spans="4:9" x14ac:dyDescent="0.15">
      <c r="D187" s="15"/>
      <c r="E187" s="15"/>
      <c r="F187" s="15"/>
      <c r="I187" s="16"/>
    </row>
    <row r="188" spans="4:9" x14ac:dyDescent="0.15">
      <c r="D188" s="15"/>
      <c r="E188" s="15"/>
      <c r="F188" s="15"/>
      <c r="I188" s="16"/>
    </row>
    <row r="189" spans="4:9" x14ac:dyDescent="0.15">
      <c r="D189" s="15"/>
      <c r="E189" s="15"/>
      <c r="F189" s="15"/>
      <c r="I189" s="16"/>
    </row>
    <row r="190" spans="4:9" x14ac:dyDescent="0.15">
      <c r="D190" s="15"/>
      <c r="E190" s="15"/>
      <c r="F190" s="15"/>
      <c r="I190" s="16"/>
    </row>
    <row r="191" spans="4:9" x14ac:dyDescent="0.15">
      <c r="D191" s="15"/>
      <c r="E191" s="15"/>
      <c r="F191" s="15"/>
      <c r="I191" s="16"/>
    </row>
    <row r="192" spans="4:9" x14ac:dyDescent="0.15">
      <c r="D192" s="15"/>
      <c r="E192" s="15"/>
      <c r="F192" s="15"/>
      <c r="I192" s="16"/>
    </row>
    <row r="193" spans="4:9" x14ac:dyDescent="0.15">
      <c r="D193" s="15"/>
      <c r="E193" s="15"/>
      <c r="F193" s="15"/>
      <c r="I193" s="16"/>
    </row>
    <row r="194" spans="4:9" x14ac:dyDescent="0.15">
      <c r="D194" s="15"/>
      <c r="E194" s="15"/>
      <c r="F194" s="15"/>
      <c r="I194" s="16"/>
    </row>
    <row r="195" spans="4:9" x14ac:dyDescent="0.15">
      <c r="D195" s="15"/>
      <c r="E195" s="15"/>
      <c r="F195" s="15"/>
      <c r="I195" s="16"/>
    </row>
    <row r="196" spans="4:9" x14ac:dyDescent="0.15">
      <c r="D196" s="15"/>
      <c r="E196" s="15"/>
      <c r="F196" s="15"/>
      <c r="I196" s="16"/>
    </row>
    <row r="197" spans="4:9" x14ac:dyDescent="0.15">
      <c r="D197" s="15"/>
      <c r="E197" s="15"/>
      <c r="F197" s="15"/>
      <c r="I197" s="16"/>
    </row>
    <row r="198" spans="4:9" x14ac:dyDescent="0.15">
      <c r="D198" s="15"/>
      <c r="E198" s="15"/>
      <c r="F198" s="15"/>
      <c r="I198" s="16"/>
    </row>
    <row r="199" spans="4:9" x14ac:dyDescent="0.15">
      <c r="D199" s="15"/>
      <c r="E199" s="15"/>
      <c r="F199" s="15"/>
      <c r="I199" s="16"/>
    </row>
    <row r="200" spans="4:9" x14ac:dyDescent="0.15">
      <c r="D200" s="15"/>
      <c r="E200" s="15"/>
      <c r="F200" s="15"/>
      <c r="I200" s="16"/>
    </row>
    <row r="201" spans="4:9" x14ac:dyDescent="0.15">
      <c r="D201" s="15"/>
      <c r="E201" s="15"/>
      <c r="F201" s="15"/>
      <c r="I201" s="16"/>
    </row>
    <row r="202" spans="4:9" x14ac:dyDescent="0.15">
      <c r="D202" s="15"/>
      <c r="E202" s="15"/>
      <c r="F202" s="15"/>
      <c r="I202" s="16"/>
    </row>
    <row r="203" spans="4:9" x14ac:dyDescent="0.15">
      <c r="D203" s="15"/>
      <c r="E203" s="15"/>
      <c r="F203" s="15"/>
      <c r="I203" s="16"/>
    </row>
    <row r="204" spans="4:9" x14ac:dyDescent="0.15">
      <c r="D204" s="15"/>
      <c r="E204" s="15"/>
      <c r="F204" s="15"/>
      <c r="I204" s="16"/>
    </row>
    <row r="205" spans="4:9" x14ac:dyDescent="0.15">
      <c r="D205" s="15"/>
      <c r="E205" s="15"/>
      <c r="F205" s="15"/>
      <c r="I205" s="16"/>
    </row>
    <row r="206" spans="4:9" x14ac:dyDescent="0.15">
      <c r="D206" s="15"/>
      <c r="E206" s="15"/>
      <c r="F206" s="15"/>
      <c r="I206" s="16"/>
    </row>
    <row r="207" spans="4:9" x14ac:dyDescent="0.15">
      <c r="D207" s="15"/>
      <c r="E207" s="15"/>
      <c r="F207" s="15"/>
      <c r="I207" s="16"/>
    </row>
    <row r="208" spans="4:9" x14ac:dyDescent="0.15">
      <c r="D208" s="15"/>
      <c r="E208" s="15"/>
      <c r="F208" s="15"/>
      <c r="I208" s="16"/>
    </row>
    <row r="209" spans="4:9" x14ac:dyDescent="0.15">
      <c r="D209" s="15"/>
      <c r="E209" s="15"/>
      <c r="F209" s="15"/>
      <c r="I209" s="16"/>
    </row>
    <row r="210" spans="4:9" x14ac:dyDescent="0.15">
      <c r="D210" s="15"/>
      <c r="E210" s="15"/>
      <c r="F210" s="15"/>
      <c r="I210" s="16"/>
    </row>
    <row r="211" spans="4:9" x14ac:dyDescent="0.15">
      <c r="D211" s="15"/>
      <c r="E211" s="15"/>
      <c r="F211" s="15"/>
      <c r="I211" s="16"/>
    </row>
    <row r="212" spans="4:9" x14ac:dyDescent="0.15">
      <c r="D212" s="15"/>
      <c r="E212" s="15"/>
      <c r="F212" s="15"/>
      <c r="I212" s="16"/>
    </row>
    <row r="213" spans="4:9" x14ac:dyDescent="0.15">
      <c r="D213" s="15"/>
      <c r="E213" s="15"/>
      <c r="F213" s="15"/>
      <c r="I213" s="16"/>
    </row>
    <row r="214" spans="4:9" x14ac:dyDescent="0.15">
      <c r="D214" s="15"/>
      <c r="E214" s="15"/>
      <c r="F214" s="15"/>
      <c r="I214" s="16"/>
    </row>
    <row r="215" spans="4:9" x14ac:dyDescent="0.15">
      <c r="D215" s="15"/>
      <c r="E215" s="15"/>
      <c r="F215" s="15"/>
      <c r="I215" s="16"/>
    </row>
    <row r="216" spans="4:9" x14ac:dyDescent="0.15">
      <c r="D216" s="15"/>
      <c r="E216" s="15"/>
      <c r="F216" s="15"/>
      <c r="I216" s="16"/>
    </row>
    <row r="217" spans="4:9" x14ac:dyDescent="0.15">
      <c r="D217" s="15"/>
      <c r="E217" s="15"/>
      <c r="F217" s="15"/>
      <c r="I217" s="16"/>
    </row>
    <row r="218" spans="4:9" x14ac:dyDescent="0.15">
      <c r="D218" s="15"/>
      <c r="E218" s="15"/>
      <c r="F218" s="15"/>
      <c r="I218" s="16"/>
    </row>
    <row r="219" spans="4:9" x14ac:dyDescent="0.15">
      <c r="D219" s="15"/>
      <c r="E219" s="15"/>
      <c r="F219" s="15"/>
      <c r="I219" s="16"/>
    </row>
    <row r="220" spans="4:9" x14ac:dyDescent="0.15">
      <c r="D220" s="15"/>
      <c r="E220" s="15"/>
      <c r="F220" s="15"/>
      <c r="I220" s="16"/>
    </row>
    <row r="221" spans="4:9" x14ac:dyDescent="0.15">
      <c r="D221" s="15"/>
      <c r="E221" s="15"/>
      <c r="F221" s="15"/>
      <c r="I221" s="16"/>
    </row>
    <row r="222" spans="4:9" x14ac:dyDescent="0.15">
      <c r="D222" s="15"/>
      <c r="E222" s="15"/>
      <c r="F222" s="15"/>
      <c r="I222" s="16"/>
    </row>
    <row r="223" spans="4:9" x14ac:dyDescent="0.15">
      <c r="D223" s="15"/>
      <c r="E223" s="15"/>
      <c r="F223" s="15"/>
      <c r="I223" s="16"/>
    </row>
    <row r="224" spans="4:9" x14ac:dyDescent="0.15">
      <c r="D224" s="15"/>
      <c r="E224" s="15"/>
      <c r="F224" s="15"/>
      <c r="I224" s="16"/>
    </row>
    <row r="225" spans="4:9" x14ac:dyDescent="0.15">
      <c r="D225" s="15"/>
      <c r="E225" s="15"/>
      <c r="F225" s="15"/>
      <c r="I225" s="16"/>
    </row>
    <row r="226" spans="4:9" x14ac:dyDescent="0.15">
      <c r="D226" s="15"/>
      <c r="E226" s="15"/>
      <c r="F226" s="15"/>
      <c r="I226" s="16"/>
    </row>
    <row r="227" spans="4:9" x14ac:dyDescent="0.15">
      <c r="D227" s="15"/>
      <c r="E227" s="15"/>
      <c r="F227" s="15"/>
      <c r="I227" s="16"/>
    </row>
    <row r="228" spans="4:9" x14ac:dyDescent="0.15">
      <c r="D228" s="15"/>
      <c r="E228" s="15"/>
      <c r="F228" s="15"/>
      <c r="I228" s="16"/>
    </row>
    <row r="229" spans="4:9" x14ac:dyDescent="0.15">
      <c r="D229" s="15"/>
      <c r="E229" s="15"/>
      <c r="F229" s="15"/>
      <c r="I229" s="16"/>
    </row>
    <row r="230" spans="4:9" x14ac:dyDescent="0.15">
      <c r="D230" s="15"/>
      <c r="E230" s="15"/>
      <c r="F230" s="15"/>
      <c r="I230" s="16"/>
    </row>
    <row r="231" spans="4:9" x14ac:dyDescent="0.15">
      <c r="D231" s="15"/>
      <c r="E231" s="15"/>
      <c r="F231" s="15"/>
      <c r="I231" s="16"/>
    </row>
    <row r="232" spans="4:9" x14ac:dyDescent="0.15">
      <c r="D232" s="15"/>
      <c r="E232" s="15"/>
      <c r="F232" s="15"/>
      <c r="I232" s="16"/>
    </row>
    <row r="233" spans="4:9" x14ac:dyDescent="0.15">
      <c r="D233" s="15"/>
      <c r="E233" s="15"/>
      <c r="F233" s="15"/>
      <c r="I233" s="16"/>
    </row>
    <row r="234" spans="4:9" x14ac:dyDescent="0.15">
      <c r="D234" s="15"/>
      <c r="E234" s="15"/>
      <c r="F234" s="15"/>
      <c r="I234" s="16"/>
    </row>
    <row r="235" spans="4:9" x14ac:dyDescent="0.15">
      <c r="D235" s="15"/>
      <c r="E235" s="15"/>
      <c r="F235" s="15"/>
      <c r="I235" s="16"/>
    </row>
    <row r="236" spans="4:9" x14ac:dyDescent="0.15">
      <c r="D236" s="15"/>
      <c r="E236" s="15"/>
      <c r="F236" s="15"/>
      <c r="I236" s="16"/>
    </row>
    <row r="237" spans="4:9" x14ac:dyDescent="0.15">
      <c r="D237" s="15"/>
      <c r="E237" s="15"/>
      <c r="F237" s="15"/>
      <c r="I237" s="16"/>
    </row>
    <row r="238" spans="4:9" x14ac:dyDescent="0.15">
      <c r="D238" s="15"/>
      <c r="E238" s="15"/>
      <c r="F238" s="15"/>
      <c r="I238" s="16"/>
    </row>
    <row r="239" spans="4:9" x14ac:dyDescent="0.15">
      <c r="D239" s="15"/>
      <c r="E239" s="15"/>
      <c r="F239" s="15"/>
      <c r="I239" s="16"/>
    </row>
    <row r="240" spans="4:9" x14ac:dyDescent="0.15">
      <c r="D240" s="15"/>
      <c r="E240" s="15"/>
      <c r="F240" s="15"/>
      <c r="I240" s="16"/>
    </row>
    <row r="241" spans="4:9" x14ac:dyDescent="0.15">
      <c r="D241" s="15"/>
      <c r="E241" s="15"/>
      <c r="F241" s="15"/>
      <c r="I241" s="16"/>
    </row>
    <row r="242" spans="4:9" x14ac:dyDescent="0.15">
      <c r="D242" s="15"/>
      <c r="E242" s="15"/>
      <c r="F242" s="15"/>
      <c r="I242" s="16"/>
    </row>
    <row r="243" spans="4:9" x14ac:dyDescent="0.15">
      <c r="D243" s="15"/>
      <c r="E243" s="15"/>
      <c r="F243" s="15"/>
      <c r="I243" s="16"/>
    </row>
    <row r="244" spans="4:9" x14ac:dyDescent="0.15">
      <c r="D244" s="15"/>
      <c r="E244" s="15"/>
      <c r="F244" s="15"/>
      <c r="I244" s="16"/>
    </row>
    <row r="245" spans="4:9" x14ac:dyDescent="0.15">
      <c r="D245" s="15"/>
      <c r="E245" s="15"/>
      <c r="F245" s="15"/>
      <c r="I245" s="16"/>
    </row>
    <row r="246" spans="4:9" x14ac:dyDescent="0.15">
      <c r="D246" s="15"/>
      <c r="E246" s="15"/>
      <c r="F246" s="15"/>
      <c r="I246" s="16"/>
    </row>
    <row r="247" spans="4:9" x14ac:dyDescent="0.15">
      <c r="D247" s="15"/>
      <c r="E247" s="15"/>
      <c r="F247" s="15"/>
      <c r="I247" s="16"/>
    </row>
    <row r="248" spans="4:9" x14ac:dyDescent="0.15">
      <c r="D248" s="15"/>
      <c r="E248" s="15"/>
      <c r="F248" s="15"/>
      <c r="I248" s="16"/>
    </row>
    <row r="249" spans="4:9" x14ac:dyDescent="0.15">
      <c r="D249" s="15"/>
      <c r="E249" s="15"/>
      <c r="F249" s="15"/>
      <c r="I249" s="16"/>
    </row>
    <row r="250" spans="4:9" x14ac:dyDescent="0.15">
      <c r="D250" s="15"/>
      <c r="E250" s="15"/>
      <c r="F250" s="15"/>
      <c r="I250" s="16"/>
    </row>
    <row r="251" spans="4:9" x14ac:dyDescent="0.15">
      <c r="D251" s="15"/>
      <c r="E251" s="15"/>
      <c r="F251" s="15"/>
      <c r="I251" s="16"/>
    </row>
    <row r="252" spans="4:9" x14ac:dyDescent="0.15">
      <c r="D252" s="15"/>
      <c r="E252" s="15"/>
      <c r="F252" s="15"/>
      <c r="I252" s="16"/>
    </row>
    <row r="253" spans="4:9" x14ac:dyDescent="0.15">
      <c r="D253" s="15"/>
      <c r="E253" s="15"/>
      <c r="F253" s="15"/>
      <c r="I253" s="16"/>
    </row>
    <row r="254" spans="4:9" x14ac:dyDescent="0.15">
      <c r="D254" s="15"/>
      <c r="E254" s="15"/>
      <c r="F254" s="15"/>
      <c r="I254" s="16"/>
    </row>
    <row r="255" spans="4:9" x14ac:dyDescent="0.15">
      <c r="D255" s="15"/>
      <c r="E255" s="15"/>
      <c r="F255" s="15"/>
      <c r="I255" s="16"/>
    </row>
    <row r="256" spans="4:9" x14ac:dyDescent="0.15">
      <c r="D256" s="15"/>
      <c r="E256" s="15"/>
      <c r="F256" s="15"/>
      <c r="I256" s="16"/>
    </row>
    <row r="257" spans="4:9" x14ac:dyDescent="0.15">
      <c r="D257" s="15"/>
      <c r="E257" s="15"/>
      <c r="F257" s="15"/>
      <c r="I257" s="16"/>
    </row>
    <row r="258" spans="4:9" x14ac:dyDescent="0.15">
      <c r="D258" s="15"/>
      <c r="E258" s="15"/>
      <c r="F258" s="15"/>
      <c r="I258" s="16"/>
    </row>
    <row r="259" spans="4:9" x14ac:dyDescent="0.15">
      <c r="D259" s="15"/>
      <c r="E259" s="15"/>
      <c r="F259" s="15"/>
      <c r="I259" s="16"/>
    </row>
    <row r="260" spans="4:9" x14ac:dyDescent="0.15">
      <c r="D260" s="15"/>
      <c r="E260" s="15"/>
      <c r="F260" s="15"/>
      <c r="I260" s="16"/>
    </row>
    <row r="261" spans="4:9" x14ac:dyDescent="0.15">
      <c r="D261" s="15"/>
      <c r="E261" s="15"/>
      <c r="F261" s="15"/>
      <c r="I261" s="16"/>
    </row>
    <row r="262" spans="4:9" x14ac:dyDescent="0.15">
      <c r="D262" s="15"/>
      <c r="E262" s="15"/>
      <c r="F262" s="15"/>
      <c r="I262" s="16"/>
    </row>
    <row r="263" spans="4:9" x14ac:dyDescent="0.15">
      <c r="D263" s="15"/>
      <c r="E263" s="15"/>
      <c r="F263" s="15"/>
      <c r="I263" s="16"/>
    </row>
    <row r="264" spans="4:9" x14ac:dyDescent="0.15">
      <c r="D264" s="15"/>
      <c r="E264" s="15"/>
      <c r="F264" s="15"/>
      <c r="I264" s="16"/>
    </row>
    <row r="265" spans="4:9" x14ac:dyDescent="0.15">
      <c r="D265" s="15"/>
      <c r="E265" s="15"/>
      <c r="F265" s="15"/>
      <c r="I265" s="16"/>
    </row>
    <row r="266" spans="4:9" x14ac:dyDescent="0.15">
      <c r="D266" s="15"/>
      <c r="E266" s="15"/>
      <c r="F266" s="15"/>
      <c r="I266" s="16"/>
    </row>
    <row r="267" spans="4:9" x14ac:dyDescent="0.15">
      <c r="D267" s="15"/>
      <c r="E267" s="15"/>
      <c r="F267" s="15"/>
      <c r="I267" s="16"/>
    </row>
    <row r="268" spans="4:9" x14ac:dyDescent="0.15">
      <c r="D268" s="15"/>
      <c r="E268" s="15"/>
      <c r="F268" s="15"/>
      <c r="I268" s="16"/>
    </row>
    <row r="269" spans="4:9" x14ac:dyDescent="0.15">
      <c r="D269" s="15"/>
      <c r="E269" s="15"/>
      <c r="F269" s="15"/>
      <c r="I269" s="16"/>
    </row>
    <row r="270" spans="4:9" x14ac:dyDescent="0.15">
      <c r="D270" s="15"/>
      <c r="E270" s="15"/>
      <c r="F270" s="15"/>
      <c r="I270" s="16"/>
    </row>
    <row r="271" spans="4:9" x14ac:dyDescent="0.15">
      <c r="D271" s="15"/>
      <c r="E271" s="15"/>
      <c r="F271" s="15"/>
      <c r="I271" s="16"/>
    </row>
    <row r="272" spans="4:9" x14ac:dyDescent="0.15">
      <c r="D272" s="15"/>
      <c r="E272" s="15"/>
      <c r="F272" s="15"/>
      <c r="I272" s="16"/>
    </row>
    <row r="273" spans="4:9" x14ac:dyDescent="0.15">
      <c r="D273" s="15"/>
      <c r="E273" s="15"/>
      <c r="F273" s="15"/>
      <c r="I273" s="16"/>
    </row>
    <row r="274" spans="4:9" x14ac:dyDescent="0.15">
      <c r="D274" s="15"/>
      <c r="E274" s="15"/>
      <c r="F274" s="15"/>
      <c r="I274" s="16"/>
    </row>
    <row r="275" spans="4:9" x14ac:dyDescent="0.15">
      <c r="D275" s="15"/>
      <c r="E275" s="15"/>
      <c r="F275" s="15"/>
      <c r="I275" s="16"/>
    </row>
    <row r="276" spans="4:9" x14ac:dyDescent="0.15">
      <c r="D276" s="15"/>
      <c r="E276" s="15"/>
      <c r="F276" s="15"/>
      <c r="I276" s="16"/>
    </row>
    <row r="277" spans="4:9" x14ac:dyDescent="0.15">
      <c r="D277" s="15"/>
      <c r="E277" s="15"/>
      <c r="F277" s="15"/>
      <c r="I277" s="16"/>
    </row>
    <row r="278" spans="4:9" x14ac:dyDescent="0.15">
      <c r="D278" s="15"/>
      <c r="E278" s="15"/>
      <c r="F278" s="15"/>
      <c r="I278" s="16"/>
    </row>
    <row r="279" spans="4:9" x14ac:dyDescent="0.15">
      <c r="D279" s="15"/>
      <c r="E279" s="15"/>
      <c r="F279" s="15"/>
      <c r="I279" s="16"/>
    </row>
    <row r="280" spans="4:9" x14ac:dyDescent="0.15">
      <c r="D280" s="15"/>
      <c r="E280" s="15"/>
      <c r="F280" s="15"/>
      <c r="I280" s="16"/>
    </row>
    <row r="281" spans="4:9" x14ac:dyDescent="0.15">
      <c r="D281" s="15"/>
      <c r="E281" s="15"/>
      <c r="F281" s="15"/>
      <c r="I281" s="16"/>
    </row>
    <row r="282" spans="4:9" x14ac:dyDescent="0.15">
      <c r="D282" s="15"/>
      <c r="E282" s="15"/>
      <c r="F282" s="15"/>
      <c r="I282" s="16"/>
    </row>
    <row r="283" spans="4:9" x14ac:dyDescent="0.15">
      <c r="D283" s="15"/>
      <c r="E283" s="15"/>
      <c r="F283" s="15"/>
      <c r="I283" s="16"/>
    </row>
    <row r="284" spans="4:9" x14ac:dyDescent="0.15">
      <c r="D284" s="15"/>
      <c r="E284" s="15"/>
      <c r="F284" s="15"/>
      <c r="I284" s="16"/>
    </row>
    <row r="285" spans="4:9" x14ac:dyDescent="0.15">
      <c r="D285" s="15"/>
      <c r="E285" s="15"/>
      <c r="F285" s="15"/>
      <c r="I285" s="16"/>
    </row>
    <row r="286" spans="4:9" x14ac:dyDescent="0.15">
      <c r="D286" s="15"/>
      <c r="E286" s="15"/>
      <c r="F286" s="15"/>
      <c r="I286" s="16"/>
    </row>
    <row r="287" spans="4:9" x14ac:dyDescent="0.15">
      <c r="D287" s="15"/>
      <c r="E287" s="15"/>
      <c r="F287" s="15"/>
      <c r="I287" s="16"/>
    </row>
    <row r="288" spans="4:9" x14ac:dyDescent="0.15">
      <c r="D288" s="15"/>
      <c r="E288" s="15"/>
      <c r="F288" s="15"/>
      <c r="I288" s="16"/>
    </row>
    <row r="289" spans="4:9" x14ac:dyDescent="0.15">
      <c r="D289" s="15"/>
      <c r="E289" s="15"/>
      <c r="F289" s="15"/>
      <c r="I289" s="16"/>
    </row>
    <row r="290" spans="4:9" x14ac:dyDescent="0.15">
      <c r="D290" s="15"/>
      <c r="E290" s="15"/>
      <c r="F290" s="15"/>
      <c r="I290" s="16"/>
    </row>
    <row r="291" spans="4:9" x14ac:dyDescent="0.15">
      <c r="D291" s="15"/>
      <c r="E291" s="15"/>
      <c r="F291" s="15"/>
      <c r="I291" s="16"/>
    </row>
    <row r="292" spans="4:9" x14ac:dyDescent="0.15">
      <c r="D292" s="15"/>
      <c r="E292" s="15"/>
      <c r="F292" s="15"/>
      <c r="I292" s="16"/>
    </row>
    <row r="293" spans="4:9" x14ac:dyDescent="0.15">
      <c r="D293" s="15"/>
      <c r="E293" s="15"/>
      <c r="F293" s="15"/>
      <c r="I293" s="16"/>
    </row>
    <row r="294" spans="4:9" x14ac:dyDescent="0.15">
      <c r="D294" s="15"/>
      <c r="E294" s="15"/>
      <c r="F294" s="15"/>
      <c r="I294" s="16"/>
    </row>
    <row r="295" spans="4:9" x14ac:dyDescent="0.15">
      <c r="D295" s="15"/>
      <c r="E295" s="15"/>
      <c r="F295" s="15"/>
      <c r="I295" s="16"/>
    </row>
    <row r="296" spans="4:9" x14ac:dyDescent="0.15">
      <c r="D296" s="15"/>
      <c r="E296" s="15"/>
      <c r="F296" s="15"/>
      <c r="I296" s="16"/>
    </row>
    <row r="297" spans="4:9" x14ac:dyDescent="0.15">
      <c r="D297" s="15"/>
      <c r="E297" s="15"/>
      <c r="F297" s="15"/>
      <c r="I297" s="16"/>
    </row>
    <row r="298" spans="4:9" x14ac:dyDescent="0.15">
      <c r="D298" s="15"/>
      <c r="E298" s="15"/>
      <c r="F298" s="15"/>
      <c r="I298" s="16"/>
    </row>
    <row r="299" spans="4:9" x14ac:dyDescent="0.15">
      <c r="D299" s="15"/>
      <c r="E299" s="15"/>
      <c r="F299" s="15"/>
      <c r="I299" s="16"/>
    </row>
    <row r="300" spans="4:9" x14ac:dyDescent="0.15">
      <c r="D300" s="15"/>
      <c r="E300" s="15"/>
      <c r="F300" s="15"/>
      <c r="I300" s="16"/>
    </row>
    <row r="301" spans="4:9" x14ac:dyDescent="0.15">
      <c r="D301" s="15"/>
      <c r="E301" s="15"/>
      <c r="F301" s="15"/>
      <c r="I301" s="16"/>
    </row>
    <row r="302" spans="4:9" x14ac:dyDescent="0.15">
      <c r="D302" s="15"/>
      <c r="E302" s="15"/>
      <c r="F302" s="15"/>
      <c r="I302" s="16"/>
    </row>
    <row r="303" spans="4:9" x14ac:dyDescent="0.15">
      <c r="D303" s="15"/>
      <c r="E303" s="15"/>
      <c r="F303" s="15"/>
      <c r="I303" s="16"/>
    </row>
    <row r="304" spans="4:9" x14ac:dyDescent="0.15">
      <c r="D304" s="15"/>
      <c r="E304" s="15"/>
      <c r="F304" s="15"/>
      <c r="I304" s="16"/>
    </row>
    <row r="305" spans="4:9" x14ac:dyDescent="0.15">
      <c r="D305" s="15"/>
      <c r="E305" s="15"/>
      <c r="F305" s="15"/>
      <c r="I305" s="16"/>
    </row>
    <row r="306" spans="4:9" x14ac:dyDescent="0.15">
      <c r="D306" s="15"/>
      <c r="E306" s="15"/>
      <c r="F306" s="15"/>
      <c r="I306" s="16"/>
    </row>
    <row r="307" spans="4:9" x14ac:dyDescent="0.15">
      <c r="D307" s="15"/>
      <c r="E307" s="15"/>
      <c r="F307" s="15"/>
      <c r="I307" s="16"/>
    </row>
    <row r="308" spans="4:9" x14ac:dyDescent="0.15">
      <c r="D308" s="15"/>
      <c r="E308" s="15"/>
      <c r="F308" s="15"/>
      <c r="I308" s="16"/>
    </row>
    <row r="309" spans="4:9" x14ac:dyDescent="0.15">
      <c r="D309" s="15"/>
      <c r="E309" s="15"/>
      <c r="F309" s="15"/>
      <c r="I309" s="16"/>
    </row>
    <row r="310" spans="4:9" x14ac:dyDescent="0.15">
      <c r="D310" s="15"/>
      <c r="E310" s="15"/>
      <c r="F310" s="15"/>
      <c r="I310" s="16"/>
    </row>
    <row r="311" spans="4:9" x14ac:dyDescent="0.15">
      <c r="D311" s="15"/>
      <c r="E311" s="15"/>
      <c r="F311" s="15"/>
      <c r="I311" s="16"/>
    </row>
    <row r="312" spans="4:9" x14ac:dyDescent="0.15">
      <c r="D312" s="15"/>
      <c r="E312" s="15"/>
      <c r="F312" s="15"/>
      <c r="I312" s="16"/>
    </row>
    <row r="313" spans="4:9" x14ac:dyDescent="0.15">
      <c r="D313" s="15"/>
      <c r="E313" s="15"/>
      <c r="F313" s="15"/>
      <c r="I313" s="16"/>
    </row>
    <row r="314" spans="4:9" x14ac:dyDescent="0.15">
      <c r="D314" s="15"/>
      <c r="E314" s="15"/>
      <c r="F314" s="15"/>
      <c r="I314" s="16"/>
    </row>
    <row r="315" spans="4:9" x14ac:dyDescent="0.15">
      <c r="D315" s="15"/>
      <c r="E315" s="15"/>
      <c r="F315" s="15"/>
      <c r="I315" s="16"/>
    </row>
    <row r="316" spans="4:9" x14ac:dyDescent="0.15">
      <c r="D316" s="15"/>
      <c r="E316" s="15"/>
      <c r="F316" s="15"/>
      <c r="I316" s="16"/>
    </row>
    <row r="317" spans="4:9" x14ac:dyDescent="0.15">
      <c r="D317" s="15"/>
      <c r="E317" s="15"/>
      <c r="F317" s="15"/>
      <c r="I317" s="16"/>
    </row>
    <row r="318" spans="4:9" x14ac:dyDescent="0.15">
      <c r="D318" s="15"/>
      <c r="E318" s="15"/>
      <c r="F318" s="15"/>
      <c r="I318" s="16"/>
    </row>
    <row r="319" spans="4:9" x14ac:dyDescent="0.15">
      <c r="D319" s="15"/>
      <c r="E319" s="15"/>
      <c r="F319" s="15"/>
      <c r="I319" s="16"/>
    </row>
    <row r="320" spans="4:9" x14ac:dyDescent="0.15">
      <c r="D320" s="15"/>
      <c r="E320" s="15"/>
      <c r="F320" s="15"/>
      <c r="I320" s="16"/>
    </row>
    <row r="321" spans="4:9" x14ac:dyDescent="0.15">
      <c r="D321" s="15"/>
      <c r="E321" s="15"/>
      <c r="F321" s="15"/>
      <c r="I321" s="16"/>
    </row>
    <row r="322" spans="4:9" x14ac:dyDescent="0.15">
      <c r="D322" s="15"/>
      <c r="E322" s="15"/>
      <c r="F322" s="15"/>
      <c r="I322" s="16"/>
    </row>
    <row r="323" spans="4:9" x14ac:dyDescent="0.15">
      <c r="D323" s="15"/>
      <c r="E323" s="15"/>
      <c r="F323" s="15"/>
      <c r="I323" s="16"/>
    </row>
    <row r="324" spans="4:9" x14ac:dyDescent="0.15">
      <c r="D324" s="15"/>
      <c r="E324" s="15"/>
      <c r="F324" s="15"/>
      <c r="I324" s="16"/>
    </row>
    <row r="325" spans="4:9" x14ac:dyDescent="0.15">
      <c r="D325" s="15"/>
      <c r="E325" s="15"/>
      <c r="F325" s="15"/>
      <c r="I325" s="16"/>
    </row>
    <row r="326" spans="4:9" x14ac:dyDescent="0.15">
      <c r="D326" s="15"/>
      <c r="E326" s="15"/>
      <c r="F326" s="15"/>
      <c r="I326" s="16"/>
    </row>
    <row r="327" spans="4:9" x14ac:dyDescent="0.15">
      <c r="D327" s="15"/>
      <c r="E327" s="15"/>
      <c r="F327" s="15"/>
      <c r="I327" s="16"/>
    </row>
    <row r="328" spans="4:9" x14ac:dyDescent="0.15">
      <c r="D328" s="15"/>
      <c r="E328" s="15"/>
      <c r="F328" s="15"/>
      <c r="I328" s="16"/>
    </row>
    <row r="329" spans="4:9" x14ac:dyDescent="0.15">
      <c r="D329" s="15"/>
      <c r="E329" s="15"/>
      <c r="F329" s="15"/>
      <c r="I329" s="16"/>
    </row>
    <row r="330" spans="4:9" x14ac:dyDescent="0.15">
      <c r="D330" s="15"/>
      <c r="E330" s="15"/>
      <c r="F330" s="15"/>
      <c r="I330" s="16"/>
    </row>
    <row r="331" spans="4:9" x14ac:dyDescent="0.15">
      <c r="D331" s="15"/>
      <c r="E331" s="15"/>
      <c r="F331" s="15"/>
      <c r="I331" s="16"/>
    </row>
    <row r="332" spans="4:9" x14ac:dyDescent="0.15">
      <c r="D332" s="15"/>
      <c r="E332" s="15"/>
      <c r="F332" s="15"/>
      <c r="I332" s="16"/>
    </row>
    <row r="333" spans="4:9" x14ac:dyDescent="0.15">
      <c r="D333" s="15"/>
      <c r="E333" s="15"/>
      <c r="F333" s="15"/>
      <c r="I333" s="16"/>
    </row>
    <row r="334" spans="4:9" x14ac:dyDescent="0.15">
      <c r="D334" s="15"/>
      <c r="E334" s="15"/>
      <c r="F334" s="15"/>
      <c r="I334" s="16"/>
    </row>
    <row r="335" spans="4:9" x14ac:dyDescent="0.15">
      <c r="D335" s="15"/>
      <c r="E335" s="15"/>
      <c r="F335" s="15"/>
      <c r="I335" s="16"/>
    </row>
    <row r="336" spans="4:9" x14ac:dyDescent="0.15">
      <c r="D336" s="15"/>
      <c r="E336" s="15"/>
      <c r="F336" s="15"/>
      <c r="I336" s="16"/>
    </row>
    <row r="337" spans="4:9" x14ac:dyDescent="0.15">
      <c r="D337" s="15"/>
      <c r="E337" s="15"/>
      <c r="F337" s="15"/>
      <c r="I337" s="16"/>
    </row>
    <row r="338" spans="4:9" x14ac:dyDescent="0.15">
      <c r="D338" s="15"/>
      <c r="E338" s="15"/>
      <c r="F338" s="15"/>
      <c r="I338" s="16"/>
    </row>
    <row r="339" spans="4:9" x14ac:dyDescent="0.15">
      <c r="D339" s="15"/>
      <c r="E339" s="15"/>
      <c r="F339" s="15"/>
      <c r="I339" s="16"/>
    </row>
    <row r="340" spans="4:9" x14ac:dyDescent="0.15">
      <c r="D340" s="15"/>
      <c r="E340" s="15"/>
      <c r="F340" s="15"/>
      <c r="I340" s="16"/>
    </row>
    <row r="341" spans="4:9" x14ac:dyDescent="0.15">
      <c r="D341" s="15"/>
      <c r="E341" s="15"/>
      <c r="F341" s="15"/>
      <c r="I341" s="16"/>
    </row>
    <row r="342" spans="4:9" x14ac:dyDescent="0.15">
      <c r="D342" s="15"/>
      <c r="E342" s="15"/>
      <c r="F342" s="15"/>
      <c r="I342" s="16"/>
    </row>
    <row r="343" spans="4:9" x14ac:dyDescent="0.15">
      <c r="D343" s="15"/>
      <c r="E343" s="15"/>
      <c r="F343" s="15"/>
      <c r="I343" s="16"/>
    </row>
    <row r="344" spans="4:9" x14ac:dyDescent="0.15">
      <c r="D344" s="15"/>
      <c r="E344" s="15"/>
      <c r="F344" s="15"/>
      <c r="I344" s="16"/>
    </row>
    <row r="345" spans="4:9" x14ac:dyDescent="0.15">
      <c r="D345" s="15"/>
      <c r="E345" s="15"/>
      <c r="F345" s="15"/>
      <c r="I345" s="16"/>
    </row>
    <row r="346" spans="4:9" x14ac:dyDescent="0.15">
      <c r="D346" s="15"/>
      <c r="E346" s="15"/>
      <c r="F346" s="15"/>
      <c r="I346" s="16"/>
    </row>
    <row r="347" spans="4:9" x14ac:dyDescent="0.15">
      <c r="D347" s="15"/>
      <c r="E347" s="15"/>
      <c r="F347" s="15"/>
      <c r="I347" s="16"/>
    </row>
    <row r="348" spans="4:9" x14ac:dyDescent="0.15">
      <c r="D348" s="15"/>
      <c r="E348" s="15"/>
      <c r="F348" s="15"/>
      <c r="I348" s="16"/>
    </row>
    <row r="349" spans="4:9" x14ac:dyDescent="0.15">
      <c r="D349" s="15"/>
      <c r="E349" s="15"/>
      <c r="F349" s="15"/>
      <c r="I349" s="16"/>
    </row>
    <row r="350" spans="4:9" x14ac:dyDescent="0.15">
      <c r="D350" s="15"/>
      <c r="E350" s="15"/>
      <c r="F350" s="15"/>
      <c r="I350" s="16"/>
    </row>
    <row r="351" spans="4:9" x14ac:dyDescent="0.15">
      <c r="D351" s="15"/>
      <c r="E351" s="15"/>
      <c r="F351" s="15"/>
      <c r="I351" s="16"/>
    </row>
    <row r="352" spans="4:9" x14ac:dyDescent="0.15">
      <c r="D352" s="15"/>
      <c r="E352" s="15"/>
      <c r="F352" s="15"/>
      <c r="I352" s="16"/>
    </row>
    <row r="353" spans="4:9" x14ac:dyDescent="0.15">
      <c r="D353" s="15"/>
      <c r="E353" s="15"/>
      <c r="F353" s="15"/>
      <c r="I353" s="16"/>
    </row>
    <row r="354" spans="4:9" x14ac:dyDescent="0.15">
      <c r="D354" s="15"/>
      <c r="E354" s="15"/>
      <c r="F354" s="15"/>
      <c r="I354" s="16"/>
    </row>
    <row r="355" spans="4:9" x14ac:dyDescent="0.15">
      <c r="D355" s="15"/>
      <c r="E355" s="15"/>
      <c r="F355" s="15"/>
      <c r="I355" s="16"/>
    </row>
    <row r="356" spans="4:9" x14ac:dyDescent="0.15">
      <c r="D356" s="15"/>
      <c r="E356" s="15"/>
      <c r="F356" s="15"/>
      <c r="I356" s="16"/>
    </row>
    <row r="357" spans="4:9" x14ac:dyDescent="0.15">
      <c r="D357" s="15"/>
      <c r="E357" s="15"/>
      <c r="F357" s="15"/>
      <c r="I357" s="16"/>
    </row>
    <row r="358" spans="4:9" x14ac:dyDescent="0.15">
      <c r="D358" s="15"/>
      <c r="E358" s="15"/>
      <c r="F358" s="15"/>
      <c r="I358" s="16"/>
    </row>
    <row r="359" spans="4:9" x14ac:dyDescent="0.15">
      <c r="D359" s="15"/>
      <c r="E359" s="15"/>
      <c r="F359" s="15"/>
      <c r="I359" s="16"/>
    </row>
    <row r="360" spans="4:9" x14ac:dyDescent="0.15">
      <c r="D360" s="15"/>
      <c r="E360" s="15"/>
      <c r="F360" s="15"/>
      <c r="I360" s="16"/>
    </row>
    <row r="361" spans="4:9" x14ac:dyDescent="0.15">
      <c r="D361" s="15"/>
      <c r="E361" s="15"/>
      <c r="F361" s="15"/>
      <c r="I361" s="16"/>
    </row>
    <row r="362" spans="4:9" x14ac:dyDescent="0.15">
      <c r="D362" s="15"/>
      <c r="E362" s="15"/>
      <c r="F362" s="15"/>
      <c r="I362" s="16"/>
    </row>
    <row r="363" spans="4:9" x14ac:dyDescent="0.15">
      <c r="D363" s="15"/>
      <c r="E363" s="15"/>
      <c r="F363" s="15"/>
      <c r="I363" s="16"/>
    </row>
    <row r="364" spans="4:9" x14ac:dyDescent="0.15">
      <c r="D364" s="15"/>
      <c r="E364" s="15"/>
      <c r="F364" s="15"/>
      <c r="I364" s="16"/>
    </row>
    <row r="365" spans="4:9" x14ac:dyDescent="0.15">
      <c r="D365" s="15"/>
      <c r="E365" s="15"/>
      <c r="F365" s="15"/>
      <c r="I365" s="16"/>
    </row>
    <row r="366" spans="4:9" x14ac:dyDescent="0.15">
      <c r="D366" s="15"/>
      <c r="E366" s="15"/>
      <c r="F366" s="15"/>
      <c r="I366" s="16"/>
    </row>
    <row r="367" spans="4:9" x14ac:dyDescent="0.15">
      <c r="D367" s="15"/>
      <c r="E367" s="15"/>
      <c r="F367" s="15"/>
      <c r="I367" s="16"/>
    </row>
    <row r="368" spans="4:9" x14ac:dyDescent="0.15">
      <c r="D368" s="15"/>
      <c r="E368" s="15"/>
      <c r="F368" s="15"/>
      <c r="I368" s="16"/>
    </row>
    <row r="369" spans="4:9" x14ac:dyDescent="0.15">
      <c r="D369" s="15"/>
      <c r="E369" s="15"/>
      <c r="F369" s="15"/>
      <c r="I369" s="16"/>
    </row>
    <row r="370" spans="4:9" x14ac:dyDescent="0.15">
      <c r="D370" s="15"/>
      <c r="E370" s="15"/>
      <c r="F370" s="15"/>
      <c r="I370" s="16"/>
    </row>
    <row r="371" spans="4:9" x14ac:dyDescent="0.15">
      <c r="D371" s="15"/>
      <c r="E371" s="15"/>
      <c r="F371" s="15"/>
      <c r="I371" s="16"/>
    </row>
    <row r="372" spans="4:9" x14ac:dyDescent="0.15">
      <c r="D372" s="15"/>
      <c r="E372" s="15"/>
      <c r="F372" s="15"/>
      <c r="I372" s="16"/>
    </row>
    <row r="373" spans="4:9" x14ac:dyDescent="0.15">
      <c r="D373" s="15"/>
      <c r="E373" s="15"/>
      <c r="F373" s="15"/>
      <c r="I373" s="16"/>
    </row>
    <row r="374" spans="4:9" x14ac:dyDescent="0.15">
      <c r="D374" s="15"/>
      <c r="E374" s="15"/>
      <c r="F374" s="15"/>
      <c r="I374" s="16"/>
    </row>
    <row r="375" spans="4:9" x14ac:dyDescent="0.15">
      <c r="D375" s="15"/>
      <c r="E375" s="15"/>
      <c r="F375" s="15"/>
      <c r="I375" s="16"/>
    </row>
    <row r="376" spans="4:9" x14ac:dyDescent="0.15">
      <c r="D376" s="15"/>
      <c r="E376" s="15"/>
      <c r="F376" s="15"/>
      <c r="I376" s="16"/>
    </row>
    <row r="377" spans="4:9" x14ac:dyDescent="0.15">
      <c r="D377" s="15"/>
      <c r="E377" s="15"/>
      <c r="F377" s="15"/>
      <c r="I377" s="16"/>
    </row>
    <row r="378" spans="4:9" x14ac:dyDescent="0.15">
      <c r="D378" s="15"/>
      <c r="E378" s="15"/>
      <c r="F378" s="15"/>
      <c r="I378" s="16"/>
    </row>
    <row r="379" spans="4:9" x14ac:dyDescent="0.15">
      <c r="D379" s="15"/>
      <c r="E379" s="15"/>
      <c r="F379" s="15"/>
      <c r="I379" s="16"/>
    </row>
    <row r="380" spans="4:9" x14ac:dyDescent="0.15">
      <c r="D380" s="15"/>
      <c r="E380" s="15"/>
      <c r="F380" s="15"/>
      <c r="I380" s="16"/>
    </row>
    <row r="381" spans="4:9" x14ac:dyDescent="0.15">
      <c r="D381" s="15"/>
      <c r="E381" s="15"/>
      <c r="F381" s="15"/>
      <c r="I381" s="16"/>
    </row>
    <row r="382" spans="4:9" x14ac:dyDescent="0.15">
      <c r="D382" s="15"/>
      <c r="E382" s="15"/>
      <c r="F382" s="15"/>
      <c r="I382" s="16"/>
    </row>
    <row r="383" spans="4:9" x14ac:dyDescent="0.15">
      <c r="D383" s="15"/>
      <c r="E383" s="15"/>
      <c r="F383" s="15"/>
      <c r="I383" s="16"/>
    </row>
    <row r="384" spans="4:9" x14ac:dyDescent="0.15">
      <c r="D384" s="15"/>
      <c r="E384" s="15"/>
      <c r="F384" s="15"/>
      <c r="I384" s="16"/>
    </row>
    <row r="385" spans="4:9" x14ac:dyDescent="0.15">
      <c r="D385" s="15"/>
      <c r="E385" s="15"/>
      <c r="F385" s="15"/>
      <c r="I385" s="16"/>
    </row>
    <row r="386" spans="4:9" x14ac:dyDescent="0.15">
      <c r="D386" s="15"/>
      <c r="E386" s="15"/>
      <c r="F386" s="15"/>
      <c r="I386" s="16"/>
    </row>
    <row r="387" spans="4:9" x14ac:dyDescent="0.15">
      <c r="D387" s="15"/>
      <c r="E387" s="15"/>
      <c r="F387" s="15"/>
      <c r="I387" s="16"/>
    </row>
    <row r="388" spans="4:9" x14ac:dyDescent="0.15">
      <c r="D388" s="15"/>
      <c r="E388" s="15"/>
      <c r="F388" s="15"/>
      <c r="I388" s="16"/>
    </row>
    <row r="389" spans="4:9" x14ac:dyDescent="0.15">
      <c r="D389" s="15"/>
      <c r="E389" s="15"/>
      <c r="F389" s="15"/>
      <c r="I389" s="16"/>
    </row>
    <row r="390" spans="4:9" x14ac:dyDescent="0.15">
      <c r="D390" s="15"/>
      <c r="E390" s="15"/>
      <c r="F390" s="15"/>
      <c r="I390" s="16"/>
    </row>
    <row r="391" spans="4:9" x14ac:dyDescent="0.15">
      <c r="D391" s="15"/>
      <c r="E391" s="15"/>
      <c r="F391" s="15"/>
      <c r="I391" s="16"/>
    </row>
    <row r="392" spans="4:9" x14ac:dyDescent="0.15">
      <c r="D392" s="15"/>
      <c r="E392" s="15"/>
      <c r="F392" s="15"/>
      <c r="I392" s="16"/>
    </row>
    <row r="393" spans="4:9" x14ac:dyDescent="0.15">
      <c r="D393" s="15"/>
      <c r="E393" s="15"/>
      <c r="F393" s="15"/>
      <c r="I393" s="16"/>
    </row>
    <row r="394" spans="4:9" x14ac:dyDescent="0.15">
      <c r="D394" s="15"/>
      <c r="E394" s="15"/>
      <c r="F394" s="15"/>
      <c r="I394" s="16"/>
    </row>
    <row r="395" spans="4:9" x14ac:dyDescent="0.15">
      <c r="D395" s="15"/>
      <c r="E395" s="15"/>
      <c r="F395" s="15"/>
      <c r="I395" s="16"/>
    </row>
    <row r="396" spans="4:9" x14ac:dyDescent="0.15">
      <c r="D396" s="15"/>
      <c r="E396" s="15"/>
      <c r="F396" s="15"/>
      <c r="I396" s="16"/>
    </row>
    <row r="397" spans="4:9" x14ac:dyDescent="0.15">
      <c r="D397" s="15"/>
      <c r="E397" s="15"/>
      <c r="F397" s="15"/>
      <c r="I397" s="16"/>
    </row>
    <row r="398" spans="4:9" x14ac:dyDescent="0.15">
      <c r="D398" s="15"/>
      <c r="E398" s="15"/>
      <c r="F398" s="15"/>
      <c r="I398" s="16"/>
    </row>
    <row r="399" spans="4:9" x14ac:dyDescent="0.15">
      <c r="D399" s="15"/>
      <c r="E399" s="15"/>
      <c r="F399" s="15"/>
      <c r="I399" s="16"/>
    </row>
    <row r="400" spans="4:9" x14ac:dyDescent="0.15">
      <c r="D400" s="15"/>
      <c r="E400" s="15"/>
      <c r="F400" s="15"/>
      <c r="I400" s="16"/>
    </row>
    <row r="401" spans="4:9" x14ac:dyDescent="0.15">
      <c r="D401" s="15"/>
      <c r="E401" s="15"/>
      <c r="F401" s="15"/>
      <c r="I401" s="16"/>
    </row>
    <row r="402" spans="4:9" x14ac:dyDescent="0.15">
      <c r="D402" s="15"/>
      <c r="E402" s="15"/>
      <c r="F402" s="15"/>
      <c r="I402" s="16"/>
    </row>
    <row r="403" spans="4:9" x14ac:dyDescent="0.15">
      <c r="D403" s="15"/>
      <c r="E403" s="15"/>
      <c r="F403" s="15"/>
      <c r="I403" s="16"/>
    </row>
    <row r="404" spans="4:9" x14ac:dyDescent="0.15">
      <c r="D404" s="15"/>
      <c r="E404" s="15"/>
      <c r="F404" s="15"/>
      <c r="I404" s="16"/>
    </row>
    <row r="405" spans="4:9" x14ac:dyDescent="0.15">
      <c r="D405" s="15"/>
      <c r="E405" s="15"/>
      <c r="F405" s="15"/>
      <c r="I405" s="16"/>
    </row>
    <row r="406" spans="4:9" x14ac:dyDescent="0.15">
      <c r="D406" s="15"/>
      <c r="E406" s="15"/>
      <c r="F406" s="15"/>
      <c r="I406" s="16"/>
    </row>
    <row r="407" spans="4:9" x14ac:dyDescent="0.15">
      <c r="D407" s="15"/>
      <c r="E407" s="15"/>
      <c r="F407" s="15"/>
      <c r="I407" s="16"/>
    </row>
    <row r="408" spans="4:9" x14ac:dyDescent="0.15">
      <c r="D408" s="15"/>
      <c r="E408" s="15"/>
      <c r="F408" s="15"/>
      <c r="I408" s="16"/>
    </row>
    <row r="409" spans="4:9" x14ac:dyDescent="0.15">
      <c r="D409" s="15"/>
      <c r="E409" s="15"/>
      <c r="F409" s="15"/>
      <c r="I409" s="16"/>
    </row>
    <row r="410" spans="4:9" x14ac:dyDescent="0.15">
      <c r="D410" s="15"/>
      <c r="E410" s="15"/>
      <c r="F410" s="15"/>
      <c r="I410" s="16"/>
    </row>
    <row r="411" spans="4:9" x14ac:dyDescent="0.15">
      <c r="D411" s="15"/>
      <c r="E411" s="15"/>
      <c r="F411" s="15"/>
      <c r="I411" s="16"/>
    </row>
    <row r="412" spans="4:9" x14ac:dyDescent="0.15">
      <c r="D412" s="15"/>
      <c r="E412" s="15"/>
      <c r="F412" s="15"/>
      <c r="I412" s="16"/>
    </row>
    <row r="413" spans="4:9" x14ac:dyDescent="0.15">
      <c r="D413" s="15"/>
      <c r="E413" s="15"/>
      <c r="F413" s="15"/>
      <c r="I413" s="16"/>
    </row>
    <row r="414" spans="4:9" x14ac:dyDescent="0.15">
      <c r="D414" s="15"/>
      <c r="E414" s="15"/>
      <c r="F414" s="15"/>
      <c r="I414" s="16"/>
    </row>
    <row r="415" spans="4:9" x14ac:dyDescent="0.15">
      <c r="D415" s="15"/>
      <c r="E415" s="15"/>
      <c r="F415" s="15"/>
      <c r="I415" s="16"/>
    </row>
    <row r="416" spans="4:9" x14ac:dyDescent="0.15">
      <c r="D416" s="15"/>
      <c r="E416" s="15"/>
      <c r="F416" s="15"/>
      <c r="I416" s="16"/>
    </row>
    <row r="417" spans="4:9" x14ac:dyDescent="0.15">
      <c r="D417" s="15"/>
      <c r="E417" s="15"/>
      <c r="F417" s="15"/>
      <c r="I417" s="16"/>
    </row>
    <row r="418" spans="4:9" x14ac:dyDescent="0.15">
      <c r="D418" s="15"/>
      <c r="E418" s="15"/>
      <c r="F418" s="15"/>
      <c r="I418" s="16"/>
    </row>
    <row r="419" spans="4:9" x14ac:dyDescent="0.15">
      <c r="D419" s="15"/>
      <c r="E419" s="15"/>
      <c r="F419" s="15"/>
      <c r="I419" s="16"/>
    </row>
    <row r="420" spans="4:9" x14ac:dyDescent="0.15">
      <c r="D420" s="15"/>
      <c r="E420" s="15"/>
      <c r="F420" s="15"/>
      <c r="I420" s="16"/>
    </row>
    <row r="421" spans="4:9" x14ac:dyDescent="0.15">
      <c r="D421" s="15"/>
      <c r="E421" s="15"/>
      <c r="F421" s="15"/>
      <c r="I421" s="16"/>
    </row>
    <row r="422" spans="4:9" x14ac:dyDescent="0.15">
      <c r="D422" s="15"/>
      <c r="E422" s="15"/>
      <c r="F422" s="15"/>
      <c r="I422" s="16"/>
    </row>
    <row r="423" spans="4:9" x14ac:dyDescent="0.15">
      <c r="D423" s="15"/>
      <c r="E423" s="15"/>
      <c r="F423" s="15"/>
      <c r="I423" s="16"/>
    </row>
    <row r="424" spans="4:9" x14ac:dyDescent="0.15">
      <c r="D424" s="15"/>
      <c r="E424" s="15"/>
      <c r="F424" s="15"/>
      <c r="I424" s="16"/>
    </row>
    <row r="425" spans="4:9" x14ac:dyDescent="0.15">
      <c r="D425" s="15"/>
      <c r="E425" s="15"/>
      <c r="F425" s="15"/>
      <c r="I425" s="16"/>
    </row>
    <row r="426" spans="4:9" x14ac:dyDescent="0.15">
      <c r="D426" s="15"/>
      <c r="E426" s="15"/>
      <c r="F426" s="15"/>
      <c r="I426" s="16"/>
    </row>
    <row r="427" spans="4:9" x14ac:dyDescent="0.15">
      <c r="D427" s="15"/>
      <c r="E427" s="15"/>
      <c r="F427" s="15"/>
      <c r="I427" s="16"/>
    </row>
    <row r="428" spans="4:9" x14ac:dyDescent="0.15">
      <c r="D428" s="15"/>
      <c r="E428" s="15"/>
      <c r="F428" s="15"/>
      <c r="I428" s="16"/>
    </row>
    <row r="429" spans="4:9" x14ac:dyDescent="0.15">
      <c r="D429" s="15"/>
      <c r="E429" s="15"/>
      <c r="F429" s="15"/>
      <c r="I429" s="16"/>
    </row>
    <row r="430" spans="4:9" x14ac:dyDescent="0.15">
      <c r="D430" s="15"/>
      <c r="E430" s="15"/>
      <c r="F430" s="15"/>
      <c r="I430" s="16"/>
    </row>
    <row r="431" spans="4:9" x14ac:dyDescent="0.15">
      <c r="D431" s="15"/>
      <c r="E431" s="15"/>
      <c r="F431" s="15"/>
      <c r="I431" s="16"/>
    </row>
    <row r="432" spans="4:9" x14ac:dyDescent="0.15">
      <c r="D432" s="15"/>
      <c r="E432" s="15"/>
      <c r="F432" s="15"/>
      <c r="I432" s="16"/>
    </row>
    <row r="433" spans="4:9" x14ac:dyDescent="0.15">
      <c r="D433" s="15"/>
      <c r="E433" s="15"/>
      <c r="F433" s="15"/>
      <c r="I433" s="16"/>
    </row>
    <row r="434" spans="4:9" x14ac:dyDescent="0.15">
      <c r="D434" s="15"/>
      <c r="E434" s="15"/>
      <c r="F434" s="15"/>
      <c r="I434" s="16"/>
    </row>
    <row r="435" spans="4:9" x14ac:dyDescent="0.15">
      <c r="D435" s="15"/>
      <c r="E435" s="15"/>
      <c r="F435" s="15"/>
      <c r="I435" s="16"/>
    </row>
    <row r="436" spans="4:9" x14ac:dyDescent="0.15">
      <c r="D436" s="15"/>
      <c r="E436" s="15"/>
      <c r="F436" s="15"/>
      <c r="I436" s="16"/>
    </row>
    <row r="437" spans="4:9" x14ac:dyDescent="0.15">
      <c r="D437" s="15"/>
      <c r="E437" s="15"/>
      <c r="F437" s="15"/>
      <c r="I437" s="16"/>
    </row>
    <row r="438" spans="4:9" x14ac:dyDescent="0.15">
      <c r="D438" s="15"/>
      <c r="E438" s="15"/>
      <c r="F438" s="15"/>
      <c r="I438" s="16"/>
    </row>
    <row r="439" spans="4:9" x14ac:dyDescent="0.15">
      <c r="D439" s="15"/>
      <c r="E439" s="15"/>
      <c r="F439" s="15"/>
      <c r="I439" s="16"/>
    </row>
    <row r="440" spans="4:9" x14ac:dyDescent="0.15">
      <c r="D440" s="15"/>
      <c r="E440" s="15"/>
      <c r="F440" s="15"/>
      <c r="I440" s="16"/>
    </row>
    <row r="441" spans="4:9" x14ac:dyDescent="0.15">
      <c r="D441" s="15"/>
      <c r="E441" s="15"/>
      <c r="F441" s="15"/>
      <c r="I441" s="16"/>
    </row>
    <row r="442" spans="4:9" x14ac:dyDescent="0.15">
      <c r="D442" s="15"/>
      <c r="E442" s="15"/>
      <c r="F442" s="15"/>
      <c r="I442" s="16"/>
    </row>
    <row r="443" spans="4:9" x14ac:dyDescent="0.15">
      <c r="D443" s="15"/>
      <c r="E443" s="15"/>
      <c r="F443" s="15"/>
      <c r="I443" s="16"/>
    </row>
    <row r="444" spans="4:9" x14ac:dyDescent="0.15">
      <c r="D444" s="15"/>
      <c r="E444" s="15"/>
      <c r="F444" s="15"/>
      <c r="I444" s="16"/>
    </row>
    <row r="445" spans="4:9" x14ac:dyDescent="0.15">
      <c r="D445" s="15"/>
      <c r="E445" s="15"/>
      <c r="F445" s="15"/>
      <c r="I445" s="16"/>
    </row>
    <row r="446" spans="4:9" x14ac:dyDescent="0.15">
      <c r="D446" s="15"/>
      <c r="E446" s="15"/>
      <c r="F446" s="15"/>
      <c r="I446" s="16"/>
    </row>
    <row r="447" spans="4:9" x14ac:dyDescent="0.15">
      <c r="D447" s="15"/>
      <c r="E447" s="15"/>
      <c r="F447" s="15"/>
      <c r="I447" s="16"/>
    </row>
    <row r="448" spans="4:9" x14ac:dyDescent="0.15">
      <c r="D448" s="15"/>
      <c r="E448" s="15"/>
      <c r="F448" s="15"/>
      <c r="I448" s="16"/>
    </row>
    <row r="449" spans="4:9" x14ac:dyDescent="0.15">
      <c r="D449" s="15"/>
      <c r="E449" s="15"/>
      <c r="F449" s="15"/>
      <c r="I449" s="16"/>
    </row>
    <row r="450" spans="4:9" x14ac:dyDescent="0.15">
      <c r="D450" s="15"/>
      <c r="E450" s="15"/>
      <c r="F450" s="15"/>
      <c r="I450" s="16"/>
    </row>
    <row r="451" spans="4:9" x14ac:dyDescent="0.15">
      <c r="D451" s="15"/>
      <c r="E451" s="15"/>
      <c r="F451" s="15"/>
      <c r="I451" s="16"/>
    </row>
    <row r="452" spans="4:9" x14ac:dyDescent="0.15">
      <c r="D452" s="15"/>
      <c r="E452" s="15"/>
      <c r="F452" s="15"/>
      <c r="I452" s="16"/>
    </row>
    <row r="453" spans="4:9" x14ac:dyDescent="0.15">
      <c r="D453" s="15"/>
      <c r="E453" s="15"/>
      <c r="F453" s="15"/>
      <c r="I453" s="16"/>
    </row>
    <row r="454" spans="4:9" x14ac:dyDescent="0.15">
      <c r="D454" s="15"/>
      <c r="E454" s="15"/>
      <c r="F454" s="15"/>
      <c r="I454" s="16"/>
    </row>
    <row r="455" spans="4:9" x14ac:dyDescent="0.15">
      <c r="D455" s="15"/>
      <c r="E455" s="15"/>
      <c r="F455" s="15"/>
      <c r="I455" s="16"/>
    </row>
    <row r="456" spans="4:9" x14ac:dyDescent="0.15">
      <c r="D456" s="15"/>
      <c r="E456" s="15"/>
      <c r="F456" s="15"/>
      <c r="I456" s="16"/>
    </row>
    <row r="457" spans="4:9" x14ac:dyDescent="0.15">
      <c r="D457" s="15"/>
      <c r="E457" s="15"/>
      <c r="F457" s="15"/>
      <c r="I457" s="16"/>
    </row>
    <row r="458" spans="4:9" x14ac:dyDescent="0.15">
      <c r="D458" s="15"/>
      <c r="E458" s="15"/>
      <c r="F458" s="15"/>
      <c r="I458" s="16"/>
    </row>
    <row r="459" spans="4:9" x14ac:dyDescent="0.15">
      <c r="D459" s="15"/>
      <c r="E459" s="15"/>
      <c r="F459" s="15"/>
      <c r="I459" s="16"/>
    </row>
    <row r="460" spans="4:9" x14ac:dyDescent="0.15">
      <c r="D460" s="15"/>
      <c r="E460" s="15"/>
      <c r="F460" s="15"/>
      <c r="I460" s="16"/>
    </row>
    <row r="461" spans="4:9" x14ac:dyDescent="0.15">
      <c r="D461" s="15"/>
      <c r="E461" s="15"/>
      <c r="F461" s="15"/>
      <c r="I461" s="16"/>
    </row>
    <row r="462" spans="4:9" x14ac:dyDescent="0.15">
      <c r="D462" s="15"/>
      <c r="E462" s="15"/>
      <c r="F462" s="15"/>
      <c r="I462" s="16"/>
    </row>
    <row r="463" spans="4:9" x14ac:dyDescent="0.15">
      <c r="D463" s="15"/>
      <c r="E463" s="15"/>
      <c r="F463" s="15"/>
      <c r="I463" s="16"/>
    </row>
    <row r="464" spans="4:9" x14ac:dyDescent="0.15">
      <c r="D464" s="15"/>
      <c r="E464" s="15"/>
      <c r="F464" s="15"/>
      <c r="I464" s="16"/>
    </row>
    <row r="465" spans="4:9" x14ac:dyDescent="0.15">
      <c r="D465" s="15"/>
      <c r="E465" s="15"/>
      <c r="F465" s="15"/>
      <c r="I465" s="16"/>
    </row>
    <row r="466" spans="4:9" x14ac:dyDescent="0.15">
      <c r="D466" s="15"/>
      <c r="E466" s="15"/>
      <c r="F466" s="15"/>
      <c r="I466" s="16"/>
    </row>
    <row r="467" spans="4:9" x14ac:dyDescent="0.15">
      <c r="D467" s="15"/>
      <c r="E467" s="15"/>
      <c r="F467" s="15"/>
      <c r="I467" s="16"/>
    </row>
    <row r="468" spans="4:9" x14ac:dyDescent="0.15">
      <c r="D468" s="15"/>
      <c r="E468" s="15"/>
      <c r="F468" s="15"/>
      <c r="I468" s="16"/>
    </row>
    <row r="469" spans="4:9" x14ac:dyDescent="0.15">
      <c r="D469" s="15"/>
      <c r="E469" s="15"/>
      <c r="F469" s="15"/>
      <c r="I469" s="16"/>
    </row>
    <row r="470" spans="4:9" x14ac:dyDescent="0.15">
      <c r="D470" s="15"/>
      <c r="E470" s="15"/>
      <c r="F470" s="15"/>
      <c r="I470" s="16"/>
    </row>
    <row r="471" spans="4:9" x14ac:dyDescent="0.15">
      <c r="D471" s="15"/>
      <c r="E471" s="15"/>
      <c r="F471" s="15"/>
      <c r="I471" s="16"/>
    </row>
    <row r="472" spans="4:9" x14ac:dyDescent="0.15">
      <c r="D472" s="15"/>
      <c r="E472" s="15"/>
      <c r="F472" s="15"/>
      <c r="I472" s="16"/>
    </row>
    <row r="473" spans="4:9" x14ac:dyDescent="0.15">
      <c r="D473" s="15"/>
      <c r="E473" s="15"/>
      <c r="F473" s="15"/>
      <c r="I473" s="16"/>
    </row>
    <row r="474" spans="4:9" x14ac:dyDescent="0.15">
      <c r="D474" s="15"/>
      <c r="E474" s="15"/>
      <c r="F474" s="15"/>
      <c r="I474" s="16"/>
    </row>
    <row r="475" spans="4:9" x14ac:dyDescent="0.15">
      <c r="D475" s="15"/>
      <c r="E475" s="15"/>
      <c r="F475" s="15"/>
      <c r="I475" s="16"/>
    </row>
    <row r="476" spans="4:9" x14ac:dyDescent="0.15">
      <c r="D476" s="15"/>
      <c r="E476" s="15"/>
      <c r="F476" s="15"/>
      <c r="I476" s="16"/>
    </row>
    <row r="477" spans="4:9" x14ac:dyDescent="0.15">
      <c r="D477" s="15"/>
      <c r="E477" s="15"/>
      <c r="F477" s="15"/>
      <c r="I477" s="16"/>
    </row>
    <row r="478" spans="4:9" x14ac:dyDescent="0.15">
      <c r="D478" s="15"/>
      <c r="E478" s="15"/>
      <c r="F478" s="15"/>
      <c r="I478" s="16"/>
    </row>
    <row r="479" spans="4:9" x14ac:dyDescent="0.15">
      <c r="D479" s="15"/>
      <c r="E479" s="15"/>
      <c r="F479" s="15"/>
      <c r="I479" s="16"/>
    </row>
    <row r="480" spans="4:9" x14ac:dyDescent="0.15">
      <c r="D480" s="15"/>
      <c r="E480" s="15"/>
      <c r="F480" s="15"/>
      <c r="I480" s="16"/>
    </row>
    <row r="481" spans="4:9" x14ac:dyDescent="0.15">
      <c r="D481" s="15"/>
      <c r="E481" s="15"/>
      <c r="F481" s="15"/>
      <c r="I481" s="16"/>
    </row>
    <row r="482" spans="4:9" x14ac:dyDescent="0.15">
      <c r="D482" s="15"/>
      <c r="E482" s="15"/>
      <c r="F482" s="15"/>
      <c r="I482" s="16"/>
    </row>
    <row r="483" spans="4:9" x14ac:dyDescent="0.15">
      <c r="D483" s="15"/>
      <c r="E483" s="15"/>
      <c r="F483" s="15"/>
      <c r="I483" s="16"/>
    </row>
    <row r="484" spans="4:9" x14ac:dyDescent="0.15">
      <c r="D484" s="15"/>
      <c r="E484" s="15"/>
      <c r="F484" s="15"/>
      <c r="I484" s="16"/>
    </row>
    <row r="485" spans="4:9" x14ac:dyDescent="0.15">
      <c r="D485" s="15"/>
      <c r="E485" s="15"/>
      <c r="F485" s="15"/>
      <c r="I485" s="16"/>
    </row>
    <row r="486" spans="4:9" x14ac:dyDescent="0.15">
      <c r="D486" s="15"/>
      <c r="E486" s="15"/>
      <c r="F486" s="15"/>
      <c r="I486" s="16"/>
    </row>
    <row r="487" spans="4:9" x14ac:dyDescent="0.15">
      <c r="D487" s="15"/>
      <c r="E487" s="15"/>
      <c r="F487" s="15"/>
      <c r="I487" s="16"/>
    </row>
    <row r="488" spans="4:9" x14ac:dyDescent="0.15">
      <c r="D488" s="15"/>
      <c r="E488" s="15"/>
      <c r="F488" s="15"/>
      <c r="I488" s="16"/>
    </row>
    <row r="489" spans="4:9" x14ac:dyDescent="0.15">
      <c r="D489" s="15"/>
      <c r="E489" s="15"/>
      <c r="F489" s="15"/>
      <c r="I489" s="16"/>
    </row>
    <row r="490" spans="4:9" x14ac:dyDescent="0.15">
      <c r="D490" s="15"/>
      <c r="E490" s="15"/>
      <c r="F490" s="15"/>
      <c r="I490" s="16"/>
    </row>
    <row r="491" spans="4:9" x14ac:dyDescent="0.15">
      <c r="D491" s="15"/>
      <c r="E491" s="15"/>
      <c r="F491" s="15"/>
      <c r="I491" s="16"/>
    </row>
    <row r="492" spans="4:9" x14ac:dyDescent="0.15">
      <c r="D492" s="15"/>
      <c r="E492" s="15"/>
      <c r="F492" s="15"/>
      <c r="I492" s="16"/>
    </row>
    <row r="493" spans="4:9" x14ac:dyDescent="0.15">
      <c r="D493" s="15"/>
      <c r="E493" s="15"/>
      <c r="F493" s="15"/>
      <c r="I493" s="16"/>
    </row>
    <row r="494" spans="4:9" x14ac:dyDescent="0.15">
      <c r="D494" s="15"/>
      <c r="E494" s="15"/>
      <c r="F494" s="15"/>
      <c r="I494" s="16"/>
    </row>
    <row r="495" spans="4:9" x14ac:dyDescent="0.15">
      <c r="D495" s="15"/>
      <c r="E495" s="15"/>
      <c r="F495" s="15"/>
      <c r="I495" s="16"/>
    </row>
    <row r="496" spans="4:9" x14ac:dyDescent="0.15">
      <c r="D496" s="15"/>
      <c r="E496" s="15"/>
      <c r="F496" s="15"/>
      <c r="I496" s="16"/>
    </row>
    <row r="497" spans="4:9" x14ac:dyDescent="0.15">
      <c r="D497" s="15"/>
      <c r="E497" s="15"/>
      <c r="F497" s="15"/>
      <c r="I497" s="16"/>
    </row>
    <row r="498" spans="4:9" x14ac:dyDescent="0.15">
      <c r="D498" s="15"/>
      <c r="E498" s="15"/>
      <c r="F498" s="15"/>
      <c r="I498" s="16"/>
    </row>
    <row r="499" spans="4:9" x14ac:dyDescent="0.15">
      <c r="D499" s="15"/>
      <c r="E499" s="15"/>
      <c r="F499" s="15"/>
      <c r="I499" s="16"/>
    </row>
    <row r="500" spans="4:9" x14ac:dyDescent="0.15">
      <c r="D500" s="15"/>
      <c r="E500" s="15"/>
      <c r="F500" s="15"/>
      <c r="I500" s="16"/>
    </row>
    <row r="501" spans="4:9" x14ac:dyDescent="0.15">
      <c r="D501" s="15"/>
      <c r="E501" s="15"/>
      <c r="F501" s="15"/>
      <c r="I501" s="16"/>
    </row>
    <row r="502" spans="4:9" x14ac:dyDescent="0.15">
      <c r="D502" s="15"/>
      <c r="E502" s="15"/>
      <c r="F502" s="15"/>
      <c r="I502" s="16"/>
    </row>
    <row r="503" spans="4:9" x14ac:dyDescent="0.15">
      <c r="D503" s="15"/>
      <c r="E503" s="15"/>
      <c r="F503" s="15"/>
      <c r="I503" s="16"/>
    </row>
    <row r="504" spans="4:9" x14ac:dyDescent="0.15">
      <c r="D504" s="15"/>
      <c r="E504" s="15"/>
      <c r="F504" s="15"/>
      <c r="I504" s="16"/>
    </row>
    <row r="505" spans="4:9" x14ac:dyDescent="0.15">
      <c r="D505" s="15"/>
      <c r="E505" s="15"/>
      <c r="F505" s="15"/>
      <c r="I505" s="16"/>
    </row>
    <row r="506" spans="4:9" x14ac:dyDescent="0.15">
      <c r="D506" s="15"/>
      <c r="E506" s="15"/>
      <c r="F506" s="15"/>
      <c r="I506" s="16"/>
    </row>
    <row r="507" spans="4:9" x14ac:dyDescent="0.15">
      <c r="D507" s="15"/>
      <c r="E507" s="15"/>
      <c r="F507" s="15"/>
      <c r="I507" s="16"/>
    </row>
    <row r="508" spans="4:9" x14ac:dyDescent="0.15">
      <c r="D508" s="15"/>
      <c r="E508" s="15"/>
      <c r="F508" s="15"/>
      <c r="I508" s="16"/>
    </row>
    <row r="509" spans="4:9" x14ac:dyDescent="0.15">
      <c r="D509" s="15"/>
      <c r="E509" s="15"/>
      <c r="F509" s="15"/>
      <c r="I509" s="16"/>
    </row>
    <row r="510" spans="4:9" x14ac:dyDescent="0.15">
      <c r="D510" s="15"/>
      <c r="E510" s="15"/>
      <c r="F510" s="15"/>
      <c r="I510" s="16"/>
    </row>
    <row r="511" spans="4:9" x14ac:dyDescent="0.15">
      <c r="D511" s="15"/>
      <c r="E511" s="15"/>
      <c r="F511" s="15"/>
      <c r="I511" s="16"/>
    </row>
    <row r="512" spans="4:9" x14ac:dyDescent="0.15">
      <c r="D512" s="15"/>
      <c r="E512" s="15"/>
      <c r="F512" s="15"/>
      <c r="I512" s="16"/>
    </row>
    <row r="513" spans="4:9" x14ac:dyDescent="0.15">
      <c r="D513" s="15"/>
      <c r="E513" s="15"/>
      <c r="F513" s="15"/>
      <c r="I513" s="16"/>
    </row>
    <row r="514" spans="4:9" x14ac:dyDescent="0.15">
      <c r="D514" s="15"/>
      <c r="E514" s="15"/>
      <c r="F514" s="15"/>
      <c r="I514" s="16"/>
    </row>
    <row r="515" spans="4:9" x14ac:dyDescent="0.15">
      <c r="D515" s="15"/>
      <c r="E515" s="15"/>
      <c r="F515" s="15"/>
      <c r="I515" s="16"/>
    </row>
    <row r="516" spans="4:9" x14ac:dyDescent="0.15">
      <c r="D516" s="15"/>
      <c r="E516" s="15"/>
      <c r="F516" s="15"/>
      <c r="I516" s="16"/>
    </row>
    <row r="517" spans="4:9" x14ac:dyDescent="0.15">
      <c r="D517" s="15"/>
      <c r="E517" s="15"/>
      <c r="F517" s="15"/>
      <c r="I517" s="16"/>
    </row>
    <row r="518" spans="4:9" x14ac:dyDescent="0.15">
      <c r="D518" s="15"/>
      <c r="E518" s="15"/>
      <c r="F518" s="15"/>
      <c r="I518" s="16"/>
    </row>
    <row r="519" spans="4:9" x14ac:dyDescent="0.15">
      <c r="D519" s="15"/>
      <c r="E519" s="15"/>
      <c r="F519" s="15"/>
      <c r="I519" s="16"/>
    </row>
    <row r="520" spans="4:9" x14ac:dyDescent="0.15">
      <c r="D520" s="15"/>
      <c r="E520" s="15"/>
      <c r="F520" s="15"/>
      <c r="I520" s="16"/>
    </row>
    <row r="521" spans="4:9" x14ac:dyDescent="0.15">
      <c r="D521" s="15"/>
      <c r="E521" s="15"/>
      <c r="F521" s="15"/>
      <c r="I521" s="16"/>
    </row>
    <row r="522" spans="4:9" x14ac:dyDescent="0.15">
      <c r="D522" s="15"/>
      <c r="E522" s="15"/>
      <c r="F522" s="15"/>
      <c r="I522" s="16"/>
    </row>
    <row r="523" spans="4:9" x14ac:dyDescent="0.15">
      <c r="D523" s="15"/>
      <c r="E523" s="15"/>
      <c r="F523" s="15"/>
      <c r="I523" s="16"/>
    </row>
    <row r="524" spans="4:9" x14ac:dyDescent="0.15">
      <c r="D524" s="15"/>
      <c r="E524" s="15"/>
      <c r="F524" s="15"/>
      <c r="I524" s="16"/>
    </row>
    <row r="525" spans="4:9" x14ac:dyDescent="0.15">
      <c r="D525" s="15"/>
      <c r="E525" s="15"/>
      <c r="F525" s="15"/>
      <c r="I525" s="16"/>
    </row>
    <row r="526" spans="4:9" x14ac:dyDescent="0.15">
      <c r="D526" s="15"/>
      <c r="E526" s="15"/>
      <c r="F526" s="15"/>
      <c r="I526" s="16"/>
    </row>
    <row r="527" spans="4:9" x14ac:dyDescent="0.15">
      <c r="D527" s="15"/>
      <c r="E527" s="15"/>
      <c r="F527" s="15"/>
      <c r="I527" s="16"/>
    </row>
    <row r="528" spans="4:9" x14ac:dyDescent="0.15">
      <c r="D528" s="15"/>
      <c r="E528" s="15"/>
      <c r="F528" s="15"/>
      <c r="I528" s="16"/>
    </row>
    <row r="529" spans="4:9" x14ac:dyDescent="0.15">
      <c r="D529" s="15"/>
      <c r="E529" s="15"/>
      <c r="F529" s="15"/>
      <c r="I529" s="16"/>
    </row>
    <row r="530" spans="4:9" x14ac:dyDescent="0.15">
      <c r="D530" s="15"/>
      <c r="E530" s="15"/>
      <c r="F530" s="15"/>
      <c r="I530" s="16"/>
    </row>
    <row r="531" spans="4:9" x14ac:dyDescent="0.15">
      <c r="D531" s="15"/>
      <c r="E531" s="15"/>
      <c r="F531" s="15"/>
      <c r="I531" s="16"/>
    </row>
    <row r="532" spans="4:9" x14ac:dyDescent="0.15">
      <c r="D532" s="15"/>
      <c r="E532" s="15"/>
      <c r="F532" s="15"/>
      <c r="I532" s="16"/>
    </row>
    <row r="533" spans="4:9" x14ac:dyDescent="0.15">
      <c r="D533" s="15"/>
      <c r="E533" s="15"/>
      <c r="F533" s="15"/>
      <c r="I533" s="16"/>
    </row>
    <row r="534" spans="4:9" x14ac:dyDescent="0.15">
      <c r="D534" s="15"/>
      <c r="E534" s="15"/>
      <c r="F534" s="15"/>
      <c r="I534" s="16"/>
    </row>
    <row r="535" spans="4:9" x14ac:dyDescent="0.15">
      <c r="D535" s="15"/>
      <c r="E535" s="15"/>
      <c r="F535" s="15"/>
      <c r="I535" s="16"/>
    </row>
    <row r="536" spans="4:9" x14ac:dyDescent="0.15">
      <c r="D536" s="15"/>
      <c r="E536" s="15"/>
      <c r="F536" s="15"/>
      <c r="I536" s="16"/>
    </row>
    <row r="537" spans="4:9" x14ac:dyDescent="0.15">
      <c r="D537" s="15"/>
      <c r="E537" s="15"/>
      <c r="F537" s="15"/>
      <c r="I537" s="16"/>
    </row>
    <row r="538" spans="4:9" x14ac:dyDescent="0.15">
      <c r="D538" s="15"/>
      <c r="E538" s="15"/>
      <c r="F538" s="15"/>
      <c r="I538" s="16"/>
    </row>
    <row r="539" spans="4:9" x14ac:dyDescent="0.15">
      <c r="D539" s="15"/>
      <c r="E539" s="15"/>
      <c r="F539" s="15"/>
      <c r="I539" s="16"/>
    </row>
    <row r="540" spans="4:9" x14ac:dyDescent="0.15">
      <c r="D540" s="15"/>
      <c r="E540" s="15"/>
      <c r="F540" s="15"/>
      <c r="I540" s="16"/>
    </row>
    <row r="541" spans="4:9" x14ac:dyDescent="0.15">
      <c r="D541" s="15"/>
      <c r="E541" s="15"/>
      <c r="F541" s="15"/>
      <c r="I541" s="16"/>
    </row>
    <row r="542" spans="4:9" x14ac:dyDescent="0.15">
      <c r="D542" s="15"/>
      <c r="E542" s="15"/>
      <c r="F542" s="15"/>
      <c r="I542" s="16"/>
    </row>
    <row r="543" spans="4:9" x14ac:dyDescent="0.15">
      <c r="D543" s="15"/>
      <c r="E543" s="15"/>
      <c r="F543" s="15"/>
      <c r="I543" s="16"/>
    </row>
    <row r="544" spans="4:9" x14ac:dyDescent="0.15">
      <c r="D544" s="15"/>
      <c r="E544" s="15"/>
      <c r="F544" s="15"/>
      <c r="I544" s="16"/>
    </row>
    <row r="545" spans="4:9" x14ac:dyDescent="0.15">
      <c r="D545" s="15"/>
      <c r="E545" s="15"/>
      <c r="F545" s="15"/>
      <c r="I545" s="16"/>
    </row>
    <row r="546" spans="4:9" x14ac:dyDescent="0.15">
      <c r="D546" s="15"/>
      <c r="E546" s="15"/>
      <c r="F546" s="15"/>
      <c r="I546" s="16"/>
    </row>
    <row r="547" spans="4:9" x14ac:dyDescent="0.15">
      <c r="D547" s="15"/>
      <c r="E547" s="15"/>
      <c r="F547" s="15"/>
      <c r="I547" s="16"/>
    </row>
    <row r="548" spans="4:9" x14ac:dyDescent="0.15">
      <c r="D548" s="15"/>
      <c r="E548" s="15"/>
      <c r="F548" s="15"/>
      <c r="I548" s="16"/>
    </row>
    <row r="549" spans="4:9" x14ac:dyDescent="0.15">
      <c r="D549" s="15"/>
      <c r="E549" s="15"/>
      <c r="F549" s="15"/>
      <c r="I549" s="16"/>
    </row>
    <row r="550" spans="4:9" x14ac:dyDescent="0.15">
      <c r="D550" s="15"/>
      <c r="E550" s="15"/>
      <c r="F550" s="15"/>
      <c r="I550" s="16"/>
    </row>
    <row r="551" spans="4:9" x14ac:dyDescent="0.15">
      <c r="D551" s="15"/>
      <c r="E551" s="15"/>
      <c r="F551" s="15"/>
      <c r="I551" s="16"/>
    </row>
    <row r="552" spans="4:9" x14ac:dyDescent="0.15">
      <c r="D552" s="15"/>
      <c r="E552" s="15"/>
      <c r="F552" s="15"/>
      <c r="I552" s="16"/>
    </row>
    <row r="553" spans="4:9" x14ac:dyDescent="0.15">
      <c r="D553" s="15"/>
      <c r="E553" s="15"/>
      <c r="F553" s="15"/>
      <c r="I553" s="16"/>
    </row>
    <row r="554" spans="4:9" x14ac:dyDescent="0.15">
      <c r="D554" s="15"/>
      <c r="E554" s="15"/>
      <c r="F554" s="15"/>
      <c r="I554" s="16"/>
    </row>
    <row r="555" spans="4:9" x14ac:dyDescent="0.15">
      <c r="D555" s="15"/>
      <c r="E555" s="15"/>
      <c r="F555" s="15"/>
      <c r="I555" s="16"/>
    </row>
    <row r="556" spans="4:9" x14ac:dyDescent="0.15">
      <c r="D556" s="15"/>
      <c r="E556" s="15"/>
      <c r="F556" s="15"/>
      <c r="I556" s="16"/>
    </row>
    <row r="557" spans="4:9" x14ac:dyDescent="0.15">
      <c r="D557" s="15"/>
      <c r="E557" s="15"/>
      <c r="F557" s="15"/>
      <c r="I557" s="16"/>
    </row>
    <row r="558" spans="4:9" x14ac:dyDescent="0.15">
      <c r="D558" s="15"/>
      <c r="E558" s="15"/>
      <c r="F558" s="15"/>
      <c r="I558" s="16"/>
    </row>
    <row r="559" spans="4:9" x14ac:dyDescent="0.15">
      <c r="D559" s="15"/>
      <c r="E559" s="15"/>
      <c r="F559" s="15"/>
      <c r="I559" s="16"/>
    </row>
    <row r="560" spans="4:9" x14ac:dyDescent="0.15">
      <c r="D560" s="15"/>
      <c r="E560" s="15"/>
      <c r="F560" s="15"/>
      <c r="I560" s="16"/>
    </row>
    <row r="561" spans="4:9" x14ac:dyDescent="0.15">
      <c r="D561" s="15"/>
      <c r="E561" s="15"/>
      <c r="F561" s="15"/>
      <c r="I561" s="16"/>
    </row>
    <row r="562" spans="4:9" x14ac:dyDescent="0.15">
      <c r="D562" s="15"/>
      <c r="E562" s="15"/>
      <c r="F562" s="15"/>
      <c r="I562" s="16"/>
    </row>
    <row r="563" spans="4:9" x14ac:dyDescent="0.15">
      <c r="D563" s="15"/>
      <c r="E563" s="15"/>
      <c r="F563" s="15"/>
      <c r="I563" s="16"/>
    </row>
    <row r="564" spans="4:9" x14ac:dyDescent="0.15">
      <c r="D564" s="15"/>
      <c r="E564" s="15"/>
      <c r="F564" s="15"/>
      <c r="I564" s="16"/>
    </row>
    <row r="565" spans="4:9" x14ac:dyDescent="0.15">
      <c r="D565" s="15"/>
      <c r="E565" s="15"/>
      <c r="F565" s="15"/>
      <c r="I565" s="16"/>
    </row>
    <row r="566" spans="4:9" x14ac:dyDescent="0.15">
      <c r="D566" s="15"/>
      <c r="E566" s="15"/>
      <c r="F566" s="15"/>
      <c r="I566" s="16"/>
    </row>
    <row r="567" spans="4:9" x14ac:dyDescent="0.15">
      <c r="D567" s="15"/>
      <c r="E567" s="15"/>
      <c r="F567" s="15"/>
      <c r="I567" s="16"/>
    </row>
    <row r="568" spans="4:9" x14ac:dyDescent="0.15">
      <c r="D568" s="15"/>
      <c r="E568" s="15"/>
      <c r="F568" s="15"/>
      <c r="I568" s="16"/>
    </row>
    <row r="569" spans="4:9" x14ac:dyDescent="0.15">
      <c r="D569" s="15"/>
      <c r="E569" s="15"/>
      <c r="F569" s="15"/>
      <c r="I569" s="16"/>
    </row>
    <row r="570" spans="4:9" x14ac:dyDescent="0.15">
      <c r="D570" s="15"/>
      <c r="E570" s="15"/>
      <c r="F570" s="15"/>
      <c r="I570" s="16"/>
    </row>
    <row r="571" spans="4:9" x14ac:dyDescent="0.15">
      <c r="D571" s="15"/>
      <c r="E571" s="15"/>
      <c r="F571" s="15"/>
      <c r="I571" s="16"/>
    </row>
    <row r="572" spans="4:9" x14ac:dyDescent="0.15">
      <c r="D572" s="15"/>
      <c r="E572" s="15"/>
      <c r="F572" s="15"/>
      <c r="I572" s="16"/>
    </row>
    <row r="573" spans="4:9" x14ac:dyDescent="0.15">
      <c r="D573" s="15"/>
      <c r="E573" s="15"/>
      <c r="F573" s="15"/>
      <c r="I573" s="16"/>
    </row>
    <row r="574" spans="4:9" x14ac:dyDescent="0.15">
      <c r="D574" s="15"/>
      <c r="E574" s="15"/>
      <c r="F574" s="15"/>
      <c r="I574" s="16"/>
    </row>
    <row r="575" spans="4:9" x14ac:dyDescent="0.15">
      <c r="D575" s="15"/>
      <c r="E575" s="15"/>
      <c r="F575" s="15"/>
      <c r="I575" s="16"/>
    </row>
    <row r="576" spans="4:9" x14ac:dyDescent="0.15">
      <c r="D576" s="15"/>
      <c r="E576" s="15"/>
      <c r="F576" s="15"/>
      <c r="I576" s="16"/>
    </row>
    <row r="577" spans="4:9" x14ac:dyDescent="0.15">
      <c r="D577" s="15"/>
      <c r="E577" s="15"/>
      <c r="F577" s="15"/>
      <c r="I577" s="16"/>
    </row>
    <row r="578" spans="4:9" x14ac:dyDescent="0.15">
      <c r="D578" s="15"/>
      <c r="E578" s="15"/>
      <c r="F578" s="15"/>
      <c r="I578" s="16"/>
    </row>
    <row r="579" spans="4:9" x14ac:dyDescent="0.15">
      <c r="D579" s="15"/>
      <c r="E579" s="15"/>
      <c r="F579" s="15"/>
      <c r="I579" s="16"/>
    </row>
    <row r="580" spans="4:9" x14ac:dyDescent="0.15">
      <c r="D580" s="15"/>
      <c r="E580" s="15"/>
      <c r="F580" s="15"/>
      <c r="I580" s="16"/>
    </row>
    <row r="581" spans="4:9" x14ac:dyDescent="0.15">
      <c r="D581" s="15"/>
      <c r="E581" s="15"/>
      <c r="F581" s="15"/>
      <c r="I581" s="16"/>
    </row>
    <row r="582" spans="4:9" x14ac:dyDescent="0.15">
      <c r="D582" s="15"/>
      <c r="E582" s="15"/>
      <c r="F582" s="15"/>
      <c r="I582" s="16"/>
    </row>
    <row r="583" spans="4:9" x14ac:dyDescent="0.15">
      <c r="D583" s="15"/>
      <c r="E583" s="15"/>
      <c r="F583" s="15"/>
      <c r="I583" s="16"/>
    </row>
    <row r="584" spans="4:9" x14ac:dyDescent="0.15">
      <c r="D584" s="15"/>
      <c r="E584" s="15"/>
      <c r="F584" s="15"/>
      <c r="I584" s="16"/>
    </row>
    <row r="585" spans="4:9" x14ac:dyDescent="0.15">
      <c r="D585" s="15"/>
      <c r="E585" s="15"/>
      <c r="F585" s="15"/>
      <c r="I585" s="16"/>
    </row>
    <row r="586" spans="4:9" x14ac:dyDescent="0.15">
      <c r="D586" s="15"/>
      <c r="E586" s="15"/>
      <c r="F586" s="15"/>
      <c r="I586" s="16"/>
    </row>
    <row r="587" spans="4:9" x14ac:dyDescent="0.15">
      <c r="D587" s="15"/>
      <c r="E587" s="15"/>
      <c r="F587" s="15"/>
      <c r="I587" s="16"/>
    </row>
    <row r="588" spans="4:9" x14ac:dyDescent="0.15">
      <c r="D588" s="15"/>
      <c r="E588" s="15"/>
      <c r="F588" s="15"/>
      <c r="I588" s="16"/>
    </row>
    <row r="589" spans="4:9" x14ac:dyDescent="0.15">
      <c r="D589" s="15"/>
      <c r="E589" s="15"/>
      <c r="F589" s="15"/>
      <c r="I589" s="16"/>
    </row>
    <row r="590" spans="4:9" x14ac:dyDescent="0.15">
      <c r="D590" s="15"/>
      <c r="E590" s="15"/>
      <c r="F590" s="15"/>
      <c r="I590" s="16"/>
    </row>
    <row r="591" spans="4:9" x14ac:dyDescent="0.15">
      <c r="D591" s="15"/>
      <c r="E591" s="15"/>
      <c r="F591" s="15"/>
      <c r="I591" s="16"/>
    </row>
    <row r="592" spans="4:9" x14ac:dyDescent="0.15">
      <c r="D592" s="15"/>
      <c r="E592" s="15"/>
      <c r="F592" s="15"/>
      <c r="I592" s="16"/>
    </row>
    <row r="593" spans="4:9" x14ac:dyDescent="0.15">
      <c r="D593" s="15"/>
      <c r="E593" s="15"/>
      <c r="F593" s="15"/>
      <c r="I593" s="16"/>
    </row>
    <row r="594" spans="4:9" x14ac:dyDescent="0.15">
      <c r="D594" s="15"/>
      <c r="E594" s="15"/>
      <c r="F594" s="15"/>
      <c r="I594" s="16"/>
    </row>
    <row r="595" spans="4:9" x14ac:dyDescent="0.15">
      <c r="D595" s="15"/>
      <c r="E595" s="15"/>
      <c r="F595" s="15"/>
      <c r="I595" s="16"/>
    </row>
    <row r="596" spans="4:9" x14ac:dyDescent="0.15">
      <c r="D596" s="15"/>
      <c r="E596" s="15"/>
      <c r="F596" s="15"/>
      <c r="I596" s="16"/>
    </row>
    <row r="597" spans="4:9" x14ac:dyDescent="0.15">
      <c r="D597" s="15"/>
      <c r="E597" s="15"/>
      <c r="F597" s="15"/>
      <c r="I597" s="16"/>
    </row>
    <row r="598" spans="4:9" x14ac:dyDescent="0.15">
      <c r="D598" s="15"/>
      <c r="E598" s="15"/>
      <c r="F598" s="15"/>
      <c r="I598" s="16"/>
    </row>
    <row r="599" spans="4:9" x14ac:dyDescent="0.15">
      <c r="D599" s="15"/>
      <c r="E599" s="15"/>
      <c r="F599" s="15"/>
      <c r="I599" s="16"/>
    </row>
    <row r="600" spans="4:9" x14ac:dyDescent="0.15">
      <c r="D600" s="15"/>
      <c r="E600" s="15"/>
      <c r="F600" s="15"/>
      <c r="I600" s="16"/>
    </row>
    <row r="601" spans="4:9" x14ac:dyDescent="0.15">
      <c r="D601" s="15"/>
      <c r="E601" s="15"/>
      <c r="F601" s="15"/>
      <c r="I601" s="16"/>
    </row>
    <row r="602" spans="4:9" x14ac:dyDescent="0.15">
      <c r="D602" s="15"/>
      <c r="E602" s="15"/>
      <c r="F602" s="15"/>
      <c r="I602" s="16"/>
    </row>
    <row r="603" spans="4:9" x14ac:dyDescent="0.15">
      <c r="D603" s="15"/>
      <c r="E603" s="15"/>
      <c r="F603" s="15"/>
      <c r="I603" s="16"/>
    </row>
    <row r="604" spans="4:9" x14ac:dyDescent="0.15">
      <c r="D604" s="15"/>
      <c r="E604" s="15"/>
      <c r="F604" s="15"/>
      <c r="I604" s="16"/>
    </row>
    <row r="605" spans="4:9" x14ac:dyDescent="0.15">
      <c r="D605" s="15"/>
      <c r="E605" s="15"/>
      <c r="F605" s="15"/>
      <c r="I605" s="16"/>
    </row>
    <row r="606" spans="4:9" x14ac:dyDescent="0.15">
      <c r="D606" s="15"/>
      <c r="E606" s="15"/>
      <c r="F606" s="15"/>
      <c r="I606" s="16"/>
    </row>
    <row r="607" spans="4:9" x14ac:dyDescent="0.15">
      <c r="D607" s="15"/>
      <c r="E607" s="15"/>
      <c r="F607" s="15"/>
      <c r="I607" s="16"/>
    </row>
    <row r="608" spans="4:9" x14ac:dyDescent="0.15">
      <c r="D608" s="15"/>
      <c r="E608" s="15"/>
      <c r="F608" s="15"/>
      <c r="I608" s="16"/>
    </row>
    <row r="609" spans="4:9" x14ac:dyDescent="0.15">
      <c r="D609" s="15"/>
      <c r="E609" s="15"/>
      <c r="F609" s="15"/>
      <c r="I609" s="16"/>
    </row>
    <row r="610" spans="4:9" x14ac:dyDescent="0.15">
      <c r="D610" s="15"/>
      <c r="E610" s="15"/>
      <c r="F610" s="15"/>
      <c r="I610" s="16"/>
    </row>
    <row r="611" spans="4:9" x14ac:dyDescent="0.15">
      <c r="D611" s="15"/>
      <c r="E611" s="15"/>
      <c r="F611" s="15"/>
      <c r="I611" s="16"/>
    </row>
    <row r="612" spans="4:9" x14ac:dyDescent="0.15">
      <c r="D612" s="15"/>
      <c r="E612" s="15"/>
      <c r="F612" s="15"/>
      <c r="I612" s="16"/>
    </row>
    <row r="613" spans="4:9" x14ac:dyDescent="0.15">
      <c r="D613" s="15"/>
      <c r="E613" s="15"/>
      <c r="F613" s="15"/>
      <c r="I613" s="16"/>
    </row>
    <row r="614" spans="4:9" x14ac:dyDescent="0.15">
      <c r="D614" s="15"/>
      <c r="E614" s="15"/>
      <c r="F614" s="15"/>
      <c r="I614" s="16"/>
    </row>
    <row r="615" spans="4:9" x14ac:dyDescent="0.15">
      <c r="D615" s="15"/>
      <c r="E615" s="15"/>
      <c r="F615" s="15"/>
      <c r="I615" s="16"/>
    </row>
    <row r="616" spans="4:9" x14ac:dyDescent="0.15">
      <c r="D616" s="15"/>
      <c r="E616" s="15"/>
      <c r="F616" s="15"/>
      <c r="I616" s="16"/>
    </row>
    <row r="617" spans="4:9" x14ac:dyDescent="0.15">
      <c r="D617" s="15"/>
      <c r="E617" s="15"/>
      <c r="F617" s="15"/>
      <c r="I617" s="16"/>
    </row>
    <row r="618" spans="4:9" x14ac:dyDescent="0.15">
      <c r="D618" s="15"/>
      <c r="E618" s="15"/>
      <c r="F618" s="15"/>
      <c r="I618" s="16"/>
    </row>
    <row r="619" spans="4:9" x14ac:dyDescent="0.15">
      <c r="D619" s="15"/>
      <c r="E619" s="15"/>
      <c r="F619" s="15"/>
      <c r="I619" s="16"/>
    </row>
    <row r="620" spans="4:9" x14ac:dyDescent="0.15">
      <c r="D620" s="15"/>
      <c r="E620" s="15"/>
      <c r="F620" s="15"/>
      <c r="I620" s="16"/>
    </row>
    <row r="621" spans="4:9" x14ac:dyDescent="0.15">
      <c r="D621" s="15"/>
      <c r="E621" s="15"/>
      <c r="F621" s="15"/>
      <c r="I621" s="16"/>
    </row>
    <row r="622" spans="4:9" x14ac:dyDescent="0.15">
      <c r="D622" s="15"/>
      <c r="E622" s="15"/>
      <c r="F622" s="15"/>
      <c r="I622" s="16"/>
    </row>
    <row r="623" spans="4:9" x14ac:dyDescent="0.15">
      <c r="D623" s="15"/>
      <c r="E623" s="15"/>
      <c r="F623" s="15"/>
      <c r="I623" s="16"/>
    </row>
    <row r="624" spans="4:9" x14ac:dyDescent="0.15">
      <c r="D624" s="15"/>
      <c r="E624" s="15"/>
      <c r="F624" s="15"/>
      <c r="I624" s="16"/>
    </row>
    <row r="625" spans="4:9" x14ac:dyDescent="0.15">
      <c r="D625" s="15"/>
      <c r="E625" s="15"/>
      <c r="F625" s="15"/>
      <c r="I625" s="16"/>
    </row>
    <row r="626" spans="4:9" x14ac:dyDescent="0.15">
      <c r="D626" s="15"/>
      <c r="E626" s="15"/>
      <c r="F626" s="15"/>
      <c r="I626" s="16"/>
    </row>
    <row r="627" spans="4:9" x14ac:dyDescent="0.15">
      <c r="D627" s="15"/>
      <c r="E627" s="15"/>
      <c r="F627" s="15"/>
      <c r="I627" s="16"/>
    </row>
    <row r="628" spans="4:9" x14ac:dyDescent="0.15">
      <c r="D628" s="15"/>
      <c r="E628" s="15"/>
      <c r="F628" s="15"/>
      <c r="I628" s="16"/>
    </row>
    <row r="629" spans="4:9" x14ac:dyDescent="0.15">
      <c r="D629" s="15"/>
      <c r="E629" s="15"/>
      <c r="F629" s="15"/>
      <c r="I629" s="16"/>
    </row>
    <row r="630" spans="4:9" x14ac:dyDescent="0.15">
      <c r="D630" s="15"/>
      <c r="E630" s="15"/>
      <c r="F630" s="15"/>
      <c r="I630" s="16"/>
    </row>
    <row r="631" spans="4:9" x14ac:dyDescent="0.15">
      <c r="D631" s="15"/>
      <c r="E631" s="15"/>
      <c r="F631" s="15"/>
      <c r="I631" s="16"/>
    </row>
    <row r="632" spans="4:9" x14ac:dyDescent="0.15">
      <c r="D632" s="15"/>
      <c r="E632" s="15"/>
      <c r="F632" s="15"/>
      <c r="I632" s="16"/>
    </row>
    <row r="633" spans="4:9" x14ac:dyDescent="0.15">
      <c r="D633" s="15"/>
      <c r="E633" s="15"/>
      <c r="F633" s="15"/>
      <c r="I633" s="16"/>
    </row>
    <row r="634" spans="4:9" x14ac:dyDescent="0.15">
      <c r="D634" s="15"/>
      <c r="E634" s="15"/>
      <c r="F634" s="15"/>
      <c r="I634" s="16"/>
    </row>
    <row r="635" spans="4:9" x14ac:dyDescent="0.15">
      <c r="D635" s="15"/>
      <c r="E635" s="15"/>
      <c r="F635" s="15"/>
      <c r="I635" s="16"/>
    </row>
    <row r="636" spans="4:9" x14ac:dyDescent="0.15">
      <c r="D636" s="15"/>
      <c r="E636" s="15"/>
      <c r="F636" s="15"/>
      <c r="I636" s="16"/>
    </row>
    <row r="637" spans="4:9" x14ac:dyDescent="0.15">
      <c r="D637" s="15"/>
      <c r="E637" s="15"/>
      <c r="F637" s="15"/>
      <c r="I637" s="16"/>
    </row>
    <row r="638" spans="4:9" x14ac:dyDescent="0.15">
      <c r="D638" s="15"/>
      <c r="E638" s="15"/>
      <c r="F638" s="15"/>
      <c r="I638" s="16"/>
    </row>
    <row r="639" spans="4:9" x14ac:dyDescent="0.15">
      <c r="D639" s="15"/>
      <c r="E639" s="15"/>
      <c r="F639" s="15"/>
      <c r="I639" s="16"/>
    </row>
    <row r="640" spans="4:9" x14ac:dyDescent="0.15">
      <c r="D640" s="15"/>
      <c r="E640" s="15"/>
      <c r="F640" s="15"/>
      <c r="I640" s="16"/>
    </row>
    <row r="641" spans="4:9" x14ac:dyDescent="0.15">
      <c r="D641" s="15"/>
      <c r="E641" s="15"/>
      <c r="F641" s="15"/>
      <c r="I641" s="16"/>
    </row>
    <row r="642" spans="4:9" x14ac:dyDescent="0.15">
      <c r="D642" s="15"/>
      <c r="E642" s="15"/>
      <c r="F642" s="15"/>
      <c r="I642" s="16"/>
    </row>
    <row r="643" spans="4:9" x14ac:dyDescent="0.15">
      <c r="D643" s="15"/>
      <c r="E643" s="15"/>
      <c r="F643" s="15"/>
      <c r="I643" s="16"/>
    </row>
    <row r="644" spans="4:9" x14ac:dyDescent="0.15">
      <c r="D644" s="15"/>
      <c r="E644" s="15"/>
      <c r="F644" s="15"/>
      <c r="I644" s="16"/>
    </row>
    <row r="645" spans="4:9" x14ac:dyDescent="0.15">
      <c r="D645" s="15"/>
      <c r="E645" s="15"/>
      <c r="F645" s="15"/>
      <c r="I645" s="16"/>
    </row>
    <row r="646" spans="4:9" x14ac:dyDescent="0.15">
      <c r="D646" s="15"/>
      <c r="E646" s="15"/>
      <c r="F646" s="15"/>
      <c r="I646" s="16"/>
    </row>
    <row r="647" spans="4:9" x14ac:dyDescent="0.15">
      <c r="D647" s="15"/>
      <c r="E647" s="15"/>
      <c r="F647" s="15"/>
      <c r="I647" s="16"/>
    </row>
    <row r="648" spans="4:9" x14ac:dyDescent="0.15">
      <c r="D648" s="15"/>
      <c r="E648" s="15"/>
      <c r="F648" s="15"/>
      <c r="I648" s="16"/>
    </row>
    <row r="649" spans="4:9" x14ac:dyDescent="0.15">
      <c r="D649" s="15"/>
      <c r="E649" s="15"/>
      <c r="F649" s="15"/>
      <c r="I649" s="16"/>
    </row>
    <row r="650" spans="4:9" x14ac:dyDescent="0.15">
      <c r="D650" s="15"/>
      <c r="E650" s="15"/>
      <c r="F650" s="15"/>
      <c r="I650" s="16"/>
    </row>
    <row r="651" spans="4:9" x14ac:dyDescent="0.15">
      <c r="D651" s="15"/>
      <c r="E651" s="15"/>
      <c r="F651" s="15"/>
      <c r="I651" s="16"/>
    </row>
    <row r="652" spans="4:9" x14ac:dyDescent="0.15">
      <c r="D652" s="15"/>
      <c r="E652" s="15"/>
      <c r="F652" s="15"/>
      <c r="I652" s="16"/>
    </row>
    <row r="653" spans="4:9" x14ac:dyDescent="0.15">
      <c r="D653" s="15"/>
      <c r="E653" s="15"/>
      <c r="F653" s="15"/>
      <c r="I653" s="16"/>
    </row>
    <row r="654" spans="4:9" x14ac:dyDescent="0.15">
      <c r="D654" s="15"/>
      <c r="E654" s="15"/>
      <c r="F654" s="15"/>
      <c r="I654" s="16"/>
    </row>
    <row r="655" spans="4:9" x14ac:dyDescent="0.15">
      <c r="D655" s="15"/>
      <c r="E655" s="15"/>
      <c r="F655" s="15"/>
      <c r="I655" s="16"/>
    </row>
    <row r="656" spans="4:9" x14ac:dyDescent="0.15">
      <c r="D656" s="15"/>
      <c r="E656" s="15"/>
      <c r="F656" s="15"/>
      <c r="I656" s="16"/>
    </row>
    <row r="657" spans="4:9" x14ac:dyDescent="0.15">
      <c r="D657" s="15"/>
      <c r="E657" s="15"/>
      <c r="F657" s="15"/>
      <c r="I657" s="16"/>
    </row>
    <row r="658" spans="4:9" x14ac:dyDescent="0.15">
      <c r="D658" s="15"/>
      <c r="E658" s="15"/>
      <c r="F658" s="15"/>
      <c r="I658" s="16"/>
    </row>
    <row r="659" spans="4:9" x14ac:dyDescent="0.15">
      <c r="D659" s="15"/>
      <c r="E659" s="15"/>
      <c r="F659" s="15"/>
      <c r="I659" s="16"/>
    </row>
    <row r="660" spans="4:9" x14ac:dyDescent="0.15">
      <c r="D660" s="15"/>
      <c r="E660" s="15"/>
      <c r="F660" s="15"/>
      <c r="I660" s="16"/>
    </row>
    <row r="661" spans="4:9" x14ac:dyDescent="0.15">
      <c r="D661" s="15"/>
      <c r="E661" s="15"/>
      <c r="F661" s="15"/>
      <c r="I661" s="16"/>
    </row>
    <row r="662" spans="4:9" x14ac:dyDescent="0.15">
      <c r="D662" s="15"/>
      <c r="E662" s="15"/>
      <c r="F662" s="15"/>
      <c r="I662" s="16"/>
    </row>
    <row r="663" spans="4:9" x14ac:dyDescent="0.15">
      <c r="D663" s="15"/>
      <c r="E663" s="15"/>
      <c r="F663" s="15"/>
      <c r="I663" s="16"/>
    </row>
    <row r="664" spans="4:9" x14ac:dyDescent="0.15">
      <c r="D664" s="15"/>
      <c r="E664" s="15"/>
      <c r="F664" s="15"/>
      <c r="I664" s="16"/>
    </row>
    <row r="665" spans="4:9" x14ac:dyDescent="0.15">
      <c r="D665" s="15"/>
      <c r="E665" s="15"/>
      <c r="F665" s="15"/>
      <c r="I665" s="16"/>
    </row>
    <row r="666" spans="4:9" x14ac:dyDescent="0.15">
      <c r="D666" s="15"/>
      <c r="E666" s="15"/>
      <c r="F666" s="15"/>
      <c r="I666" s="16"/>
    </row>
    <row r="667" spans="4:9" x14ac:dyDescent="0.15">
      <c r="D667" s="15"/>
      <c r="E667" s="15"/>
      <c r="F667" s="15"/>
      <c r="I667" s="16"/>
    </row>
    <row r="668" spans="4:9" x14ac:dyDescent="0.15">
      <c r="D668" s="15"/>
      <c r="E668" s="15"/>
      <c r="F668" s="15"/>
      <c r="I668" s="16"/>
    </row>
    <row r="669" spans="4:9" x14ac:dyDescent="0.15">
      <c r="D669" s="15"/>
      <c r="E669" s="15"/>
      <c r="F669" s="15"/>
      <c r="I669" s="16"/>
    </row>
    <row r="670" spans="4:9" x14ac:dyDescent="0.15">
      <c r="D670" s="15"/>
      <c r="E670" s="15"/>
      <c r="F670" s="15"/>
      <c r="I670" s="16"/>
    </row>
    <row r="671" spans="4:9" x14ac:dyDescent="0.15">
      <c r="D671" s="15"/>
      <c r="E671" s="15"/>
      <c r="F671" s="15"/>
      <c r="I671" s="16"/>
    </row>
    <row r="672" spans="4:9" x14ac:dyDescent="0.15">
      <c r="D672" s="15"/>
      <c r="E672" s="15"/>
      <c r="F672" s="15"/>
      <c r="I672" s="16"/>
    </row>
    <row r="673" spans="4:9" x14ac:dyDescent="0.15">
      <c r="D673" s="15"/>
      <c r="E673" s="15"/>
      <c r="F673" s="15"/>
      <c r="I673" s="16"/>
    </row>
    <row r="674" spans="4:9" x14ac:dyDescent="0.15">
      <c r="D674" s="15"/>
      <c r="E674" s="15"/>
      <c r="F674" s="15"/>
      <c r="I674" s="16"/>
    </row>
    <row r="675" spans="4:9" x14ac:dyDescent="0.15">
      <c r="D675" s="15"/>
      <c r="E675" s="15"/>
      <c r="F675" s="15"/>
      <c r="I675" s="16"/>
    </row>
    <row r="676" spans="4:9" x14ac:dyDescent="0.15">
      <c r="D676" s="15"/>
      <c r="E676" s="15"/>
      <c r="F676" s="15"/>
      <c r="I676" s="16"/>
    </row>
    <row r="677" spans="4:9" x14ac:dyDescent="0.15">
      <c r="D677" s="15"/>
      <c r="E677" s="15"/>
      <c r="F677" s="15"/>
      <c r="I677" s="16"/>
    </row>
    <row r="678" spans="4:9" x14ac:dyDescent="0.15">
      <c r="D678" s="15"/>
      <c r="E678" s="15"/>
      <c r="F678" s="15"/>
      <c r="I678" s="16"/>
    </row>
    <row r="679" spans="4:9" x14ac:dyDescent="0.15">
      <c r="D679" s="15"/>
      <c r="E679" s="15"/>
      <c r="F679" s="15"/>
      <c r="I679" s="16"/>
    </row>
    <row r="680" spans="4:9" x14ac:dyDescent="0.15">
      <c r="D680" s="15"/>
      <c r="E680" s="15"/>
      <c r="F680" s="15"/>
      <c r="I680" s="16"/>
    </row>
    <row r="681" spans="4:9" x14ac:dyDescent="0.15">
      <c r="D681" s="15"/>
      <c r="E681" s="15"/>
      <c r="F681" s="15"/>
      <c r="I681" s="16"/>
    </row>
    <row r="682" spans="4:9" x14ac:dyDescent="0.15">
      <c r="D682" s="15"/>
      <c r="E682" s="15"/>
      <c r="F682" s="15"/>
      <c r="I682" s="16"/>
    </row>
    <row r="683" spans="4:9" x14ac:dyDescent="0.15">
      <c r="D683" s="15"/>
      <c r="E683" s="15"/>
      <c r="F683" s="15"/>
      <c r="I683" s="16"/>
    </row>
    <row r="684" spans="4:9" x14ac:dyDescent="0.15">
      <c r="D684" s="15"/>
      <c r="E684" s="15"/>
      <c r="F684" s="15"/>
      <c r="I684" s="16"/>
    </row>
    <row r="685" spans="4:9" x14ac:dyDescent="0.15">
      <c r="D685" s="15"/>
      <c r="E685" s="15"/>
      <c r="F685" s="15"/>
      <c r="I685" s="16"/>
    </row>
    <row r="686" spans="4:9" x14ac:dyDescent="0.15">
      <c r="D686" s="15"/>
      <c r="E686" s="15"/>
      <c r="F686" s="15"/>
      <c r="I686" s="16"/>
    </row>
    <row r="687" spans="4:9" x14ac:dyDescent="0.15">
      <c r="D687" s="15"/>
      <c r="E687" s="15"/>
      <c r="F687" s="15"/>
      <c r="I687" s="16"/>
    </row>
    <row r="688" spans="4:9" x14ac:dyDescent="0.15">
      <c r="D688" s="15"/>
      <c r="E688" s="15"/>
      <c r="F688" s="15"/>
      <c r="I688" s="16"/>
    </row>
    <row r="689" spans="4:9" x14ac:dyDescent="0.15">
      <c r="D689" s="15"/>
      <c r="E689" s="15"/>
      <c r="F689" s="15"/>
      <c r="I689" s="16"/>
    </row>
    <row r="690" spans="4:9" x14ac:dyDescent="0.15">
      <c r="D690" s="15"/>
      <c r="E690" s="15"/>
      <c r="F690" s="15"/>
      <c r="I690" s="16"/>
    </row>
    <row r="691" spans="4:9" x14ac:dyDescent="0.15">
      <c r="D691" s="15"/>
      <c r="E691" s="15"/>
      <c r="F691" s="15"/>
      <c r="I691" s="16"/>
    </row>
    <row r="692" spans="4:9" x14ac:dyDescent="0.15">
      <c r="D692" s="15"/>
      <c r="E692" s="15"/>
      <c r="F692" s="15"/>
      <c r="I692" s="16"/>
    </row>
    <row r="693" spans="4:9" x14ac:dyDescent="0.15">
      <c r="D693" s="15"/>
      <c r="E693" s="15"/>
      <c r="F693" s="15"/>
      <c r="I693" s="16"/>
    </row>
    <row r="694" spans="4:9" x14ac:dyDescent="0.15">
      <c r="D694" s="15"/>
      <c r="E694" s="15"/>
      <c r="F694" s="15"/>
      <c r="I694" s="16"/>
    </row>
    <row r="695" spans="4:9" x14ac:dyDescent="0.15">
      <c r="D695" s="15"/>
      <c r="E695" s="15"/>
      <c r="F695" s="15"/>
      <c r="I695" s="16"/>
    </row>
    <row r="696" spans="4:9" x14ac:dyDescent="0.15">
      <c r="D696" s="15"/>
      <c r="E696" s="15"/>
      <c r="F696" s="15"/>
      <c r="I696" s="16"/>
    </row>
    <row r="697" spans="4:9" x14ac:dyDescent="0.15">
      <c r="D697" s="15"/>
      <c r="E697" s="15"/>
      <c r="F697" s="15"/>
      <c r="I697" s="16"/>
    </row>
    <row r="698" spans="4:9" x14ac:dyDescent="0.15">
      <c r="D698" s="15"/>
      <c r="E698" s="15"/>
      <c r="F698" s="15"/>
      <c r="I698" s="16"/>
    </row>
    <row r="699" spans="4:9" x14ac:dyDescent="0.15">
      <c r="D699" s="15"/>
      <c r="E699" s="15"/>
      <c r="F699" s="15"/>
      <c r="I699" s="16"/>
    </row>
    <row r="700" spans="4:9" x14ac:dyDescent="0.15">
      <c r="D700" s="15"/>
      <c r="E700" s="15"/>
      <c r="F700" s="15"/>
      <c r="I700" s="16"/>
    </row>
    <row r="701" spans="4:9" x14ac:dyDescent="0.15">
      <c r="D701" s="15"/>
      <c r="E701" s="15"/>
      <c r="F701" s="15"/>
      <c r="I701" s="16"/>
    </row>
    <row r="702" spans="4:9" x14ac:dyDescent="0.15">
      <c r="D702" s="15"/>
      <c r="E702" s="15"/>
      <c r="F702" s="15"/>
      <c r="I702" s="16"/>
    </row>
    <row r="703" spans="4:9" x14ac:dyDescent="0.15">
      <c r="D703" s="15"/>
      <c r="E703" s="15"/>
      <c r="F703" s="15"/>
      <c r="I703" s="16"/>
    </row>
    <row r="704" spans="4:9" x14ac:dyDescent="0.15">
      <c r="D704" s="15"/>
      <c r="E704" s="15"/>
      <c r="F704" s="15"/>
      <c r="I704" s="16"/>
    </row>
    <row r="705" spans="4:9" x14ac:dyDescent="0.15">
      <c r="D705" s="15"/>
      <c r="E705" s="15"/>
      <c r="F705" s="15"/>
      <c r="I705" s="16"/>
    </row>
    <row r="706" spans="4:9" x14ac:dyDescent="0.15">
      <c r="D706" s="15"/>
      <c r="E706" s="15"/>
      <c r="F706" s="15"/>
      <c r="I706" s="16"/>
    </row>
    <row r="707" spans="4:9" x14ac:dyDescent="0.15">
      <c r="D707" s="15"/>
      <c r="E707" s="15"/>
      <c r="F707" s="15"/>
      <c r="I707" s="16"/>
    </row>
    <row r="708" spans="4:9" x14ac:dyDescent="0.15">
      <c r="D708" s="15"/>
      <c r="E708" s="15"/>
      <c r="F708" s="15"/>
      <c r="I708" s="16"/>
    </row>
    <row r="709" spans="4:9" x14ac:dyDescent="0.15">
      <c r="D709" s="15"/>
      <c r="E709" s="15"/>
      <c r="F709" s="15"/>
      <c r="I709" s="16"/>
    </row>
    <row r="710" spans="4:9" x14ac:dyDescent="0.15">
      <c r="D710" s="15"/>
      <c r="E710" s="15"/>
      <c r="F710" s="15"/>
      <c r="I710" s="16"/>
    </row>
    <row r="711" spans="4:9" x14ac:dyDescent="0.15">
      <c r="D711" s="15"/>
      <c r="E711" s="15"/>
      <c r="F711" s="15"/>
      <c r="I711" s="16"/>
    </row>
    <row r="712" spans="4:9" x14ac:dyDescent="0.15">
      <c r="D712" s="15"/>
      <c r="E712" s="15"/>
      <c r="F712" s="15"/>
      <c r="I712" s="16"/>
    </row>
    <row r="713" spans="4:9" x14ac:dyDescent="0.15">
      <c r="D713" s="15"/>
      <c r="E713" s="15"/>
      <c r="F713" s="15"/>
      <c r="I713" s="16"/>
    </row>
    <row r="714" spans="4:9" x14ac:dyDescent="0.15">
      <c r="D714" s="15"/>
      <c r="E714" s="15"/>
      <c r="F714" s="15"/>
      <c r="I714" s="16"/>
    </row>
    <row r="715" spans="4:9" x14ac:dyDescent="0.15">
      <c r="D715" s="15"/>
      <c r="E715" s="15"/>
      <c r="F715" s="15"/>
      <c r="I715" s="16"/>
    </row>
    <row r="716" spans="4:9" x14ac:dyDescent="0.15">
      <c r="D716" s="15"/>
      <c r="E716" s="15"/>
      <c r="F716" s="15"/>
      <c r="I716" s="16"/>
    </row>
    <row r="717" spans="4:9" x14ac:dyDescent="0.15">
      <c r="D717" s="15"/>
      <c r="E717" s="15"/>
      <c r="F717" s="15"/>
      <c r="I717" s="16"/>
    </row>
    <row r="718" spans="4:9" x14ac:dyDescent="0.15">
      <c r="D718" s="15"/>
      <c r="E718" s="15"/>
      <c r="F718" s="15"/>
      <c r="I718" s="16"/>
    </row>
    <row r="719" spans="4:9" x14ac:dyDescent="0.15">
      <c r="D719" s="15"/>
      <c r="E719" s="15"/>
      <c r="F719" s="15"/>
      <c r="I719" s="16"/>
    </row>
    <row r="720" spans="4:9" x14ac:dyDescent="0.15">
      <c r="D720" s="15"/>
      <c r="E720" s="15"/>
      <c r="F720" s="15"/>
      <c r="I720" s="16"/>
    </row>
    <row r="721" spans="4:9" x14ac:dyDescent="0.15">
      <c r="D721" s="15"/>
      <c r="E721" s="15"/>
      <c r="F721" s="15"/>
      <c r="I721" s="16"/>
    </row>
    <row r="722" spans="4:9" x14ac:dyDescent="0.15">
      <c r="D722" s="15"/>
      <c r="E722" s="15"/>
      <c r="F722" s="15"/>
      <c r="I722" s="16"/>
    </row>
    <row r="723" spans="4:9" x14ac:dyDescent="0.15">
      <c r="D723" s="15"/>
      <c r="E723" s="15"/>
      <c r="F723" s="15"/>
      <c r="I723" s="16"/>
    </row>
    <row r="724" spans="4:9" x14ac:dyDescent="0.15">
      <c r="D724" s="15"/>
      <c r="E724" s="15"/>
      <c r="F724" s="15"/>
      <c r="I724" s="16"/>
    </row>
    <row r="725" spans="4:9" x14ac:dyDescent="0.15">
      <c r="D725" s="15"/>
      <c r="E725" s="15"/>
      <c r="F725" s="15"/>
      <c r="I725" s="16"/>
    </row>
    <row r="726" spans="4:9" x14ac:dyDescent="0.15">
      <c r="D726" s="15"/>
      <c r="E726" s="15"/>
      <c r="F726" s="15"/>
      <c r="I726" s="16"/>
    </row>
    <row r="727" spans="4:9" x14ac:dyDescent="0.15">
      <c r="D727" s="15"/>
      <c r="E727" s="15"/>
      <c r="F727" s="15"/>
      <c r="I727" s="16"/>
    </row>
    <row r="728" spans="4:9" x14ac:dyDescent="0.15">
      <c r="D728" s="15"/>
      <c r="E728" s="15"/>
      <c r="F728" s="15"/>
      <c r="I728" s="16"/>
    </row>
    <row r="729" spans="4:9" x14ac:dyDescent="0.15">
      <c r="D729" s="15"/>
      <c r="E729" s="15"/>
      <c r="F729" s="15"/>
      <c r="I729" s="16"/>
    </row>
    <row r="730" spans="4:9" x14ac:dyDescent="0.15">
      <c r="D730" s="15"/>
      <c r="E730" s="15"/>
      <c r="F730" s="15"/>
      <c r="I730" s="16"/>
    </row>
    <row r="731" spans="4:9" x14ac:dyDescent="0.15">
      <c r="D731" s="15"/>
      <c r="E731" s="15"/>
      <c r="F731" s="15"/>
      <c r="I731" s="16"/>
    </row>
    <row r="732" spans="4:9" x14ac:dyDescent="0.15">
      <c r="D732" s="15"/>
      <c r="E732" s="15"/>
      <c r="F732" s="15"/>
      <c r="I732" s="16"/>
    </row>
    <row r="733" spans="4:9" x14ac:dyDescent="0.15">
      <c r="D733" s="15"/>
      <c r="E733" s="15"/>
      <c r="F733" s="15"/>
      <c r="I733" s="16"/>
    </row>
    <row r="734" spans="4:9" x14ac:dyDescent="0.15">
      <c r="D734" s="15"/>
      <c r="E734" s="15"/>
      <c r="F734" s="15"/>
      <c r="I734" s="16"/>
    </row>
    <row r="735" spans="4:9" x14ac:dyDescent="0.15">
      <c r="D735" s="15"/>
      <c r="E735" s="15"/>
      <c r="F735" s="15"/>
      <c r="I735" s="16"/>
    </row>
    <row r="736" spans="4:9" x14ac:dyDescent="0.15">
      <c r="D736" s="15"/>
      <c r="E736" s="15"/>
      <c r="F736" s="15"/>
      <c r="I736" s="16"/>
    </row>
    <row r="737" spans="4:9" x14ac:dyDescent="0.15">
      <c r="D737" s="15"/>
      <c r="E737" s="15"/>
      <c r="F737" s="15"/>
      <c r="I737" s="16"/>
    </row>
    <row r="738" spans="4:9" x14ac:dyDescent="0.15">
      <c r="D738" s="15"/>
      <c r="E738" s="15"/>
      <c r="F738" s="15"/>
      <c r="I738" s="16"/>
    </row>
    <row r="739" spans="4:9" x14ac:dyDescent="0.15">
      <c r="D739" s="15"/>
      <c r="E739" s="15"/>
      <c r="F739" s="15"/>
      <c r="I739" s="16"/>
    </row>
    <row r="740" spans="4:9" x14ac:dyDescent="0.15">
      <c r="D740" s="15"/>
      <c r="E740" s="15"/>
      <c r="F740" s="15"/>
      <c r="I740" s="16"/>
    </row>
    <row r="741" spans="4:9" x14ac:dyDescent="0.15">
      <c r="D741" s="15"/>
      <c r="E741" s="15"/>
      <c r="F741" s="15"/>
      <c r="I741" s="16"/>
    </row>
    <row r="742" spans="4:9" x14ac:dyDescent="0.15">
      <c r="D742" s="15"/>
      <c r="E742" s="15"/>
      <c r="F742" s="15"/>
      <c r="I742" s="16"/>
    </row>
    <row r="743" spans="4:9" x14ac:dyDescent="0.15">
      <c r="D743" s="15"/>
      <c r="E743" s="15"/>
      <c r="F743" s="15"/>
      <c r="I743" s="16"/>
    </row>
    <row r="744" spans="4:9" x14ac:dyDescent="0.15">
      <c r="D744" s="15"/>
      <c r="E744" s="15"/>
      <c r="F744" s="15"/>
      <c r="I744" s="16"/>
    </row>
    <row r="745" spans="4:9" x14ac:dyDescent="0.15">
      <c r="D745" s="15"/>
      <c r="E745" s="15"/>
      <c r="F745" s="15"/>
      <c r="I745" s="16"/>
    </row>
    <row r="746" spans="4:9" x14ac:dyDescent="0.15">
      <c r="D746" s="15"/>
      <c r="E746" s="15"/>
      <c r="F746" s="15"/>
      <c r="I746" s="16"/>
    </row>
    <row r="747" spans="4:9" x14ac:dyDescent="0.15">
      <c r="D747" s="15"/>
      <c r="E747" s="15"/>
      <c r="F747" s="15"/>
      <c r="I747" s="16"/>
    </row>
    <row r="748" spans="4:9" x14ac:dyDescent="0.15">
      <c r="D748" s="15"/>
      <c r="E748" s="15"/>
      <c r="F748" s="15"/>
      <c r="I748" s="16"/>
    </row>
    <row r="749" spans="4:9" x14ac:dyDescent="0.15">
      <c r="D749" s="15"/>
      <c r="E749" s="15"/>
      <c r="F749" s="15"/>
      <c r="I749" s="16"/>
    </row>
    <row r="750" spans="4:9" x14ac:dyDescent="0.15">
      <c r="D750" s="15"/>
      <c r="E750" s="15"/>
      <c r="F750" s="15"/>
      <c r="I750" s="16"/>
    </row>
    <row r="751" spans="4:9" x14ac:dyDescent="0.15">
      <c r="D751" s="15"/>
      <c r="E751" s="15"/>
      <c r="F751" s="15"/>
      <c r="I751" s="16"/>
    </row>
    <row r="752" spans="4:9" x14ac:dyDescent="0.15">
      <c r="D752" s="15"/>
      <c r="E752" s="15"/>
      <c r="F752" s="15"/>
      <c r="I752" s="16"/>
    </row>
    <row r="753" spans="4:9" x14ac:dyDescent="0.15">
      <c r="D753" s="15"/>
      <c r="E753" s="15"/>
      <c r="F753" s="15"/>
      <c r="I753" s="16"/>
    </row>
    <row r="754" spans="4:9" x14ac:dyDescent="0.15">
      <c r="D754" s="15"/>
      <c r="E754" s="15"/>
      <c r="F754" s="15"/>
      <c r="I754" s="16"/>
    </row>
    <row r="755" spans="4:9" x14ac:dyDescent="0.15">
      <c r="D755" s="15"/>
      <c r="E755" s="15"/>
      <c r="F755" s="15"/>
      <c r="I755" s="16"/>
    </row>
    <row r="756" spans="4:9" x14ac:dyDescent="0.15">
      <c r="D756" s="15"/>
      <c r="E756" s="15"/>
      <c r="F756" s="15"/>
      <c r="I756" s="16"/>
    </row>
    <row r="757" spans="4:9" x14ac:dyDescent="0.15">
      <c r="D757" s="15"/>
      <c r="E757" s="15"/>
      <c r="F757" s="15"/>
      <c r="I757" s="16"/>
    </row>
    <row r="758" spans="4:9" x14ac:dyDescent="0.15">
      <c r="D758" s="15"/>
      <c r="E758" s="15"/>
      <c r="F758" s="15"/>
      <c r="I758" s="16"/>
    </row>
    <row r="759" spans="4:9" x14ac:dyDescent="0.15">
      <c r="D759" s="15"/>
      <c r="E759" s="15"/>
      <c r="F759" s="15"/>
      <c r="I759" s="16"/>
    </row>
    <row r="760" spans="4:9" x14ac:dyDescent="0.15">
      <c r="D760" s="15"/>
      <c r="E760" s="15"/>
      <c r="F760" s="15"/>
      <c r="I760" s="16"/>
    </row>
    <row r="761" spans="4:9" x14ac:dyDescent="0.15">
      <c r="D761" s="15"/>
      <c r="E761" s="15"/>
      <c r="F761" s="15"/>
      <c r="I761" s="16"/>
    </row>
    <row r="762" spans="4:9" x14ac:dyDescent="0.15">
      <c r="D762" s="15"/>
      <c r="E762" s="15"/>
      <c r="F762" s="15"/>
      <c r="I762" s="16"/>
    </row>
    <row r="763" spans="4:9" x14ac:dyDescent="0.15">
      <c r="D763" s="15"/>
      <c r="E763" s="15"/>
      <c r="F763" s="15"/>
      <c r="I763" s="16"/>
    </row>
    <row r="764" spans="4:9" x14ac:dyDescent="0.15">
      <c r="D764" s="15"/>
      <c r="E764" s="15"/>
      <c r="F764" s="15"/>
      <c r="I764" s="16"/>
    </row>
    <row r="765" spans="4:9" x14ac:dyDescent="0.15">
      <c r="D765" s="15"/>
      <c r="E765" s="15"/>
      <c r="F765" s="15"/>
      <c r="I765" s="16"/>
    </row>
    <row r="766" spans="4:9" x14ac:dyDescent="0.15">
      <c r="D766" s="15"/>
      <c r="E766" s="15"/>
      <c r="F766" s="15"/>
      <c r="I766" s="16"/>
    </row>
    <row r="767" spans="4:9" x14ac:dyDescent="0.15">
      <c r="D767" s="15"/>
      <c r="E767" s="15"/>
      <c r="F767" s="15"/>
      <c r="I767" s="16"/>
    </row>
    <row r="768" spans="4:9" x14ac:dyDescent="0.15">
      <c r="D768" s="15"/>
      <c r="E768" s="15"/>
      <c r="F768" s="15"/>
      <c r="I768" s="16"/>
    </row>
    <row r="769" spans="4:9" x14ac:dyDescent="0.15">
      <c r="D769" s="15"/>
      <c r="E769" s="15"/>
      <c r="F769" s="15"/>
      <c r="I769" s="16"/>
    </row>
    <row r="770" spans="4:9" x14ac:dyDescent="0.15">
      <c r="D770" s="15"/>
      <c r="E770" s="15"/>
      <c r="F770" s="15"/>
      <c r="I770" s="16"/>
    </row>
    <row r="771" spans="4:9" x14ac:dyDescent="0.15">
      <c r="D771" s="15"/>
      <c r="E771" s="15"/>
      <c r="F771" s="15"/>
      <c r="I771" s="16"/>
    </row>
    <row r="772" spans="4:9" x14ac:dyDescent="0.15">
      <c r="D772" s="15"/>
      <c r="E772" s="15"/>
      <c r="F772" s="15"/>
      <c r="I772" s="16"/>
    </row>
    <row r="773" spans="4:9" x14ac:dyDescent="0.15">
      <c r="D773" s="15"/>
      <c r="E773" s="15"/>
      <c r="F773" s="15"/>
      <c r="I773" s="16"/>
    </row>
    <row r="774" spans="4:9" x14ac:dyDescent="0.15">
      <c r="D774" s="15"/>
      <c r="E774" s="15"/>
      <c r="F774" s="15"/>
      <c r="I774" s="16"/>
    </row>
    <row r="775" spans="4:9" x14ac:dyDescent="0.15">
      <c r="D775" s="15"/>
      <c r="E775" s="15"/>
      <c r="F775" s="15"/>
      <c r="I775" s="16"/>
    </row>
    <row r="776" spans="4:9" x14ac:dyDescent="0.15">
      <c r="D776" s="15"/>
      <c r="E776" s="15"/>
      <c r="F776" s="15"/>
      <c r="I776" s="16"/>
    </row>
    <row r="777" spans="4:9" x14ac:dyDescent="0.15">
      <c r="D777" s="15"/>
      <c r="E777" s="15"/>
      <c r="F777" s="15"/>
      <c r="I777" s="16"/>
    </row>
    <row r="778" spans="4:9" x14ac:dyDescent="0.15">
      <c r="D778" s="15"/>
      <c r="E778" s="15"/>
      <c r="F778" s="15"/>
      <c r="I778" s="16"/>
    </row>
    <row r="779" spans="4:9" x14ac:dyDescent="0.15">
      <c r="D779" s="15"/>
      <c r="E779" s="15"/>
      <c r="F779" s="15"/>
      <c r="I779" s="16"/>
    </row>
    <row r="780" spans="4:9" x14ac:dyDescent="0.15">
      <c r="D780" s="15"/>
      <c r="E780" s="15"/>
      <c r="F780" s="15"/>
      <c r="I780" s="16"/>
    </row>
    <row r="781" spans="4:9" x14ac:dyDescent="0.15">
      <c r="D781" s="15"/>
      <c r="E781" s="15"/>
      <c r="F781" s="15"/>
      <c r="I781" s="16"/>
    </row>
    <row r="782" spans="4:9" x14ac:dyDescent="0.15">
      <c r="D782" s="15"/>
      <c r="E782" s="15"/>
      <c r="F782" s="15"/>
      <c r="I782" s="16"/>
    </row>
    <row r="783" spans="4:9" x14ac:dyDescent="0.15">
      <c r="D783" s="15"/>
      <c r="E783" s="15"/>
      <c r="F783" s="15"/>
      <c r="I783" s="16"/>
    </row>
    <row r="784" spans="4:9" x14ac:dyDescent="0.15">
      <c r="D784" s="15"/>
      <c r="E784" s="15"/>
      <c r="F784" s="15"/>
      <c r="I784" s="16"/>
    </row>
    <row r="785" spans="4:9" x14ac:dyDescent="0.15">
      <c r="D785" s="15"/>
      <c r="E785" s="15"/>
      <c r="F785" s="15"/>
      <c r="I785" s="16"/>
    </row>
    <row r="786" spans="4:9" x14ac:dyDescent="0.15">
      <c r="D786" s="15"/>
      <c r="E786" s="15"/>
      <c r="F786" s="15"/>
      <c r="I786" s="16"/>
    </row>
    <row r="787" spans="4:9" x14ac:dyDescent="0.15">
      <c r="D787" s="15"/>
      <c r="E787" s="15"/>
      <c r="F787" s="15"/>
      <c r="I787" s="16"/>
    </row>
    <row r="788" spans="4:9" x14ac:dyDescent="0.15">
      <c r="D788" s="15"/>
      <c r="E788" s="15"/>
      <c r="F788" s="15"/>
      <c r="I788" s="16"/>
    </row>
    <row r="789" spans="4:9" x14ac:dyDescent="0.15">
      <c r="D789" s="15"/>
      <c r="E789" s="15"/>
      <c r="F789" s="15"/>
      <c r="I789" s="16"/>
    </row>
    <row r="790" spans="4:9" x14ac:dyDescent="0.15">
      <c r="D790" s="15"/>
      <c r="E790" s="15"/>
      <c r="F790" s="15"/>
      <c r="I790" s="16"/>
    </row>
    <row r="791" spans="4:9" x14ac:dyDescent="0.15">
      <c r="D791" s="15"/>
      <c r="E791" s="15"/>
      <c r="F791" s="15"/>
      <c r="I791" s="16"/>
    </row>
    <row r="792" spans="4:9" x14ac:dyDescent="0.15">
      <c r="D792" s="15"/>
      <c r="E792" s="15"/>
      <c r="F792" s="15"/>
      <c r="I792" s="16"/>
    </row>
    <row r="793" spans="4:9" x14ac:dyDescent="0.15">
      <c r="D793" s="15"/>
      <c r="E793" s="15"/>
      <c r="F793" s="15"/>
      <c r="I793" s="16"/>
    </row>
    <row r="794" spans="4:9" x14ac:dyDescent="0.15">
      <c r="D794" s="15"/>
      <c r="E794" s="15"/>
      <c r="F794" s="15"/>
      <c r="I794" s="16"/>
    </row>
    <row r="795" spans="4:9" x14ac:dyDescent="0.15">
      <c r="D795" s="15"/>
      <c r="E795" s="15"/>
      <c r="F795" s="15"/>
      <c r="I795" s="16"/>
    </row>
    <row r="796" spans="4:9" x14ac:dyDescent="0.15">
      <c r="D796" s="15"/>
      <c r="E796" s="15"/>
      <c r="F796" s="15"/>
      <c r="I796" s="16"/>
    </row>
    <row r="797" spans="4:9" x14ac:dyDescent="0.15">
      <c r="D797" s="15"/>
      <c r="E797" s="15"/>
      <c r="F797" s="15"/>
      <c r="I797" s="16"/>
    </row>
    <row r="798" spans="4:9" x14ac:dyDescent="0.15">
      <c r="D798" s="15"/>
      <c r="E798" s="15"/>
      <c r="F798" s="15"/>
      <c r="I798" s="16"/>
    </row>
    <row r="799" spans="4:9" x14ac:dyDescent="0.15">
      <c r="D799" s="15"/>
      <c r="E799" s="15"/>
      <c r="F799" s="15"/>
      <c r="I799" s="16"/>
    </row>
    <row r="800" spans="4:9" x14ac:dyDescent="0.15">
      <c r="D800" s="15"/>
      <c r="E800" s="15"/>
      <c r="F800" s="15"/>
      <c r="I800" s="16"/>
    </row>
    <row r="801" spans="4:9" x14ac:dyDescent="0.15">
      <c r="D801" s="15"/>
      <c r="E801" s="15"/>
      <c r="F801" s="15"/>
      <c r="I801" s="16"/>
    </row>
    <row r="802" spans="4:9" x14ac:dyDescent="0.15">
      <c r="D802" s="15"/>
      <c r="E802" s="15"/>
      <c r="F802" s="15"/>
      <c r="I802" s="16"/>
    </row>
    <row r="803" spans="4:9" x14ac:dyDescent="0.15">
      <c r="D803" s="15"/>
      <c r="E803" s="15"/>
      <c r="F803" s="15"/>
      <c r="I803" s="16"/>
    </row>
    <row r="804" spans="4:9" x14ac:dyDescent="0.15">
      <c r="D804" s="15"/>
      <c r="E804" s="15"/>
      <c r="F804" s="15"/>
      <c r="I804" s="16"/>
    </row>
    <row r="805" spans="4:9" x14ac:dyDescent="0.15">
      <c r="D805" s="15"/>
      <c r="E805" s="15"/>
      <c r="F805" s="15"/>
      <c r="I805" s="16"/>
    </row>
    <row r="806" spans="4:9" x14ac:dyDescent="0.15">
      <c r="D806" s="15"/>
      <c r="E806" s="15"/>
      <c r="F806" s="15"/>
      <c r="I806" s="16"/>
    </row>
    <row r="807" spans="4:9" x14ac:dyDescent="0.15">
      <c r="D807" s="15"/>
      <c r="E807" s="15"/>
      <c r="F807" s="15"/>
      <c r="I807" s="16"/>
    </row>
    <row r="808" spans="4:9" x14ac:dyDescent="0.15">
      <c r="D808" s="15"/>
      <c r="E808" s="15"/>
      <c r="F808" s="15"/>
      <c r="I808" s="16"/>
    </row>
    <row r="809" spans="4:9" x14ac:dyDescent="0.15">
      <c r="D809" s="15"/>
      <c r="E809" s="15"/>
      <c r="F809" s="15"/>
      <c r="I809" s="16"/>
    </row>
    <row r="810" spans="4:9" x14ac:dyDescent="0.15">
      <c r="D810" s="15"/>
      <c r="E810" s="15"/>
      <c r="F810" s="15"/>
      <c r="I810" s="16"/>
    </row>
    <row r="811" spans="4:9" x14ac:dyDescent="0.15">
      <c r="D811" s="15"/>
      <c r="E811" s="15"/>
      <c r="F811" s="15"/>
      <c r="I811" s="16"/>
    </row>
    <row r="812" spans="4:9" x14ac:dyDescent="0.15">
      <c r="D812" s="15"/>
      <c r="E812" s="15"/>
      <c r="F812" s="15"/>
      <c r="I812" s="16"/>
    </row>
    <row r="813" spans="4:9" x14ac:dyDescent="0.15">
      <c r="D813" s="15"/>
      <c r="E813" s="15"/>
      <c r="F813" s="15"/>
      <c r="I813" s="16"/>
    </row>
    <row r="814" spans="4:9" x14ac:dyDescent="0.15">
      <c r="D814" s="15"/>
      <c r="E814" s="15"/>
      <c r="F814" s="15"/>
      <c r="I814" s="16"/>
    </row>
    <row r="815" spans="4:9" x14ac:dyDescent="0.15">
      <c r="D815" s="15"/>
      <c r="E815" s="15"/>
      <c r="F815" s="15"/>
      <c r="I815" s="16"/>
    </row>
    <row r="816" spans="4:9" x14ac:dyDescent="0.15">
      <c r="D816" s="15"/>
      <c r="E816" s="15"/>
      <c r="F816" s="15"/>
      <c r="I816" s="16"/>
    </row>
    <row r="817" spans="4:9" x14ac:dyDescent="0.15">
      <c r="D817" s="15"/>
      <c r="E817" s="15"/>
      <c r="F817" s="15"/>
      <c r="I817" s="16"/>
    </row>
    <row r="818" spans="4:9" x14ac:dyDescent="0.15">
      <c r="D818" s="15"/>
      <c r="E818" s="15"/>
      <c r="F818" s="15"/>
      <c r="I818" s="16"/>
    </row>
    <row r="819" spans="4:9" x14ac:dyDescent="0.15">
      <c r="D819" s="15"/>
      <c r="E819" s="15"/>
      <c r="F819" s="15"/>
      <c r="I819" s="16"/>
    </row>
    <row r="820" spans="4:9" x14ac:dyDescent="0.15">
      <c r="D820" s="15"/>
      <c r="E820" s="15"/>
      <c r="F820" s="15"/>
      <c r="I820" s="16"/>
    </row>
    <row r="821" spans="4:9" x14ac:dyDescent="0.15">
      <c r="D821" s="15"/>
      <c r="E821" s="15"/>
      <c r="F821" s="15"/>
      <c r="I821" s="16"/>
    </row>
    <row r="822" spans="4:9" x14ac:dyDescent="0.15">
      <c r="D822" s="15"/>
      <c r="E822" s="15"/>
      <c r="F822" s="15"/>
      <c r="I822" s="16"/>
    </row>
    <row r="823" spans="4:9" x14ac:dyDescent="0.15">
      <c r="D823" s="15"/>
      <c r="E823" s="15"/>
      <c r="F823" s="15"/>
      <c r="I823" s="16"/>
    </row>
    <row r="824" spans="4:9" x14ac:dyDescent="0.15">
      <c r="D824" s="15"/>
      <c r="E824" s="15"/>
      <c r="F824" s="15"/>
      <c r="I824" s="16"/>
    </row>
    <row r="825" spans="4:9" x14ac:dyDescent="0.15">
      <c r="D825" s="15"/>
      <c r="E825" s="15"/>
      <c r="F825" s="15"/>
      <c r="I825" s="16"/>
    </row>
    <row r="826" spans="4:9" x14ac:dyDescent="0.15">
      <c r="D826" s="15"/>
      <c r="E826" s="15"/>
      <c r="F826" s="15"/>
      <c r="I826" s="16"/>
    </row>
    <row r="827" spans="4:9" x14ac:dyDescent="0.15">
      <c r="D827" s="15"/>
      <c r="E827" s="15"/>
      <c r="F827" s="15"/>
      <c r="I827" s="16"/>
    </row>
    <row r="828" spans="4:9" x14ac:dyDescent="0.15">
      <c r="D828" s="15"/>
      <c r="E828" s="15"/>
      <c r="F828" s="15"/>
      <c r="I828" s="16"/>
    </row>
    <row r="829" spans="4:9" x14ac:dyDescent="0.15">
      <c r="D829" s="15"/>
      <c r="E829" s="15"/>
      <c r="F829" s="15"/>
      <c r="I829" s="16"/>
    </row>
    <row r="830" spans="4:9" x14ac:dyDescent="0.15">
      <c r="D830" s="15"/>
      <c r="E830" s="15"/>
      <c r="F830" s="15"/>
      <c r="I830" s="16"/>
    </row>
    <row r="831" spans="4:9" x14ac:dyDescent="0.15">
      <c r="D831" s="15"/>
      <c r="E831" s="15"/>
      <c r="F831" s="15"/>
      <c r="I831" s="16"/>
    </row>
    <row r="832" spans="4:9" x14ac:dyDescent="0.15">
      <c r="D832" s="15"/>
      <c r="E832" s="15"/>
      <c r="F832" s="15"/>
      <c r="I832" s="16"/>
    </row>
    <row r="833" spans="4:9" x14ac:dyDescent="0.15">
      <c r="D833" s="15"/>
      <c r="E833" s="15"/>
      <c r="F833" s="15"/>
      <c r="I833" s="16"/>
    </row>
    <row r="834" spans="4:9" x14ac:dyDescent="0.15">
      <c r="D834" s="15"/>
      <c r="E834" s="15"/>
      <c r="F834" s="15"/>
      <c r="I834" s="16"/>
    </row>
    <row r="835" spans="4:9" x14ac:dyDescent="0.15">
      <c r="D835" s="15"/>
      <c r="E835" s="15"/>
      <c r="F835" s="15"/>
      <c r="I835" s="16"/>
    </row>
    <row r="836" spans="4:9" x14ac:dyDescent="0.15">
      <c r="D836" s="15"/>
      <c r="E836" s="15"/>
      <c r="F836" s="15"/>
      <c r="I836" s="16"/>
    </row>
    <row r="837" spans="4:9" x14ac:dyDescent="0.15">
      <c r="D837" s="15"/>
      <c r="E837" s="15"/>
      <c r="F837" s="15"/>
      <c r="I837" s="16"/>
    </row>
    <row r="838" spans="4:9" x14ac:dyDescent="0.15">
      <c r="D838" s="15"/>
      <c r="E838" s="15"/>
      <c r="F838" s="15"/>
      <c r="I838" s="16"/>
    </row>
    <row r="839" spans="4:9" x14ac:dyDescent="0.15">
      <c r="D839" s="15"/>
      <c r="E839" s="15"/>
      <c r="F839" s="15"/>
      <c r="I839" s="16"/>
    </row>
    <row r="840" spans="4:9" x14ac:dyDescent="0.15">
      <c r="D840" s="15"/>
      <c r="E840" s="15"/>
      <c r="F840" s="15"/>
      <c r="I840" s="16"/>
    </row>
    <row r="841" spans="4:9" x14ac:dyDescent="0.15">
      <c r="D841" s="15"/>
      <c r="E841" s="15"/>
      <c r="F841" s="15"/>
      <c r="I841" s="16"/>
    </row>
    <row r="842" spans="4:9" x14ac:dyDescent="0.15">
      <c r="D842" s="15"/>
      <c r="E842" s="15"/>
      <c r="F842" s="15"/>
      <c r="I842" s="16"/>
    </row>
    <row r="843" spans="4:9" x14ac:dyDescent="0.15">
      <c r="D843" s="15"/>
      <c r="E843" s="15"/>
      <c r="F843" s="15"/>
      <c r="I843" s="16"/>
    </row>
    <row r="844" spans="4:9" x14ac:dyDescent="0.15">
      <c r="D844" s="15"/>
      <c r="E844" s="15"/>
      <c r="F844" s="15"/>
      <c r="I844" s="16"/>
    </row>
    <row r="845" spans="4:9" x14ac:dyDescent="0.15">
      <c r="D845" s="15"/>
      <c r="E845" s="15"/>
      <c r="F845" s="15"/>
      <c r="I845" s="16"/>
    </row>
    <row r="846" spans="4:9" x14ac:dyDescent="0.15">
      <c r="D846" s="15"/>
      <c r="E846" s="15"/>
      <c r="F846" s="15"/>
      <c r="I846" s="16"/>
    </row>
    <row r="847" spans="4:9" x14ac:dyDescent="0.15">
      <c r="D847" s="15"/>
      <c r="E847" s="15"/>
      <c r="F847" s="15"/>
      <c r="I847" s="16"/>
    </row>
    <row r="848" spans="4:9" x14ac:dyDescent="0.15">
      <c r="D848" s="15"/>
      <c r="E848" s="15"/>
      <c r="F848" s="15"/>
      <c r="I848" s="16"/>
    </row>
    <row r="849" spans="4:9" x14ac:dyDescent="0.15">
      <c r="D849" s="15"/>
      <c r="E849" s="15"/>
      <c r="F849" s="15"/>
      <c r="I849" s="16"/>
    </row>
    <row r="850" spans="4:9" x14ac:dyDescent="0.15">
      <c r="D850" s="15"/>
      <c r="E850" s="15"/>
      <c r="F850" s="15"/>
      <c r="I850" s="16"/>
    </row>
    <row r="851" spans="4:9" x14ac:dyDescent="0.15">
      <c r="D851" s="15"/>
      <c r="E851" s="15"/>
      <c r="F851" s="15"/>
      <c r="I851" s="16"/>
    </row>
    <row r="852" spans="4:9" x14ac:dyDescent="0.15">
      <c r="D852" s="15"/>
      <c r="E852" s="15"/>
      <c r="F852" s="15"/>
      <c r="I852" s="16"/>
    </row>
    <row r="853" spans="4:9" x14ac:dyDescent="0.15">
      <c r="D853" s="15"/>
      <c r="E853" s="15"/>
      <c r="F853" s="15"/>
      <c r="I853" s="16"/>
    </row>
    <row r="854" spans="4:9" x14ac:dyDescent="0.15">
      <c r="D854" s="15"/>
      <c r="E854" s="15"/>
      <c r="F854" s="15"/>
      <c r="I854" s="16"/>
    </row>
    <row r="855" spans="4:9" x14ac:dyDescent="0.15">
      <c r="D855" s="15"/>
      <c r="E855" s="15"/>
      <c r="F855" s="15"/>
      <c r="I855" s="16"/>
    </row>
    <row r="856" spans="4:9" x14ac:dyDescent="0.15">
      <c r="D856" s="15"/>
      <c r="E856" s="15"/>
      <c r="F856" s="15"/>
      <c r="I856" s="16"/>
    </row>
    <row r="857" spans="4:9" x14ac:dyDescent="0.15">
      <c r="D857" s="15"/>
      <c r="E857" s="15"/>
      <c r="F857" s="15"/>
      <c r="I857" s="16"/>
    </row>
    <row r="858" spans="4:9" x14ac:dyDescent="0.15">
      <c r="D858" s="15"/>
      <c r="E858" s="15"/>
      <c r="F858" s="15"/>
      <c r="I858" s="16"/>
    </row>
    <row r="859" spans="4:9" x14ac:dyDescent="0.15">
      <c r="D859" s="15"/>
      <c r="E859" s="15"/>
      <c r="F859" s="15"/>
      <c r="I859" s="16"/>
    </row>
    <row r="860" spans="4:9" x14ac:dyDescent="0.15">
      <c r="D860" s="15"/>
      <c r="E860" s="15"/>
      <c r="F860" s="15"/>
      <c r="I860" s="16"/>
    </row>
    <row r="861" spans="4:9" x14ac:dyDescent="0.15">
      <c r="D861" s="15"/>
      <c r="E861" s="15"/>
      <c r="F861" s="15"/>
      <c r="I861" s="16"/>
    </row>
    <row r="862" spans="4:9" x14ac:dyDescent="0.15">
      <c r="D862" s="15"/>
      <c r="E862" s="15"/>
      <c r="F862" s="15"/>
      <c r="I862" s="16"/>
    </row>
    <row r="863" spans="4:9" x14ac:dyDescent="0.15">
      <c r="D863" s="15"/>
      <c r="E863" s="15"/>
      <c r="F863" s="15"/>
      <c r="I863" s="16"/>
    </row>
    <row r="864" spans="4:9" x14ac:dyDescent="0.15">
      <c r="D864" s="15"/>
      <c r="E864" s="15"/>
      <c r="F864" s="15"/>
      <c r="I864" s="16"/>
    </row>
    <row r="865" spans="4:9" x14ac:dyDescent="0.15">
      <c r="D865" s="15"/>
      <c r="E865" s="15"/>
      <c r="F865" s="15"/>
      <c r="I865" s="16"/>
    </row>
    <row r="866" spans="4:9" x14ac:dyDescent="0.15">
      <c r="D866" s="15"/>
      <c r="E866" s="15"/>
      <c r="F866" s="15"/>
      <c r="I866" s="16"/>
    </row>
    <row r="867" spans="4:9" x14ac:dyDescent="0.15">
      <c r="D867" s="15"/>
      <c r="E867" s="15"/>
      <c r="F867" s="15"/>
      <c r="I867" s="16"/>
    </row>
    <row r="868" spans="4:9" x14ac:dyDescent="0.15">
      <c r="D868" s="15"/>
      <c r="E868" s="15"/>
      <c r="F868" s="15"/>
      <c r="I868" s="16"/>
    </row>
    <row r="869" spans="4:9" x14ac:dyDescent="0.15">
      <c r="D869" s="15"/>
      <c r="E869" s="15"/>
      <c r="F869" s="15"/>
      <c r="I869" s="16"/>
    </row>
    <row r="870" spans="4:9" x14ac:dyDescent="0.15">
      <c r="D870" s="15"/>
      <c r="E870" s="15"/>
      <c r="F870" s="15"/>
      <c r="I870" s="16"/>
    </row>
    <row r="871" spans="4:9" x14ac:dyDescent="0.15">
      <c r="D871" s="15"/>
      <c r="E871" s="15"/>
      <c r="F871" s="15"/>
      <c r="I871" s="16"/>
    </row>
    <row r="872" spans="4:9" x14ac:dyDescent="0.15">
      <c r="D872" s="15"/>
      <c r="E872" s="15"/>
      <c r="F872" s="15"/>
      <c r="I872" s="16"/>
    </row>
    <row r="873" spans="4:9" x14ac:dyDescent="0.15">
      <c r="D873" s="15"/>
      <c r="E873" s="15"/>
      <c r="F873" s="15"/>
      <c r="I873" s="16"/>
    </row>
    <row r="874" spans="4:9" x14ac:dyDescent="0.15">
      <c r="D874" s="15"/>
      <c r="E874" s="15"/>
      <c r="F874" s="15"/>
      <c r="I874" s="16"/>
    </row>
    <row r="875" spans="4:9" x14ac:dyDescent="0.15">
      <c r="D875" s="15"/>
      <c r="E875" s="15"/>
      <c r="F875" s="15"/>
      <c r="I875" s="16"/>
    </row>
    <row r="876" spans="4:9" x14ac:dyDescent="0.15">
      <c r="D876" s="15"/>
      <c r="E876" s="15"/>
      <c r="F876" s="15"/>
      <c r="I876" s="16"/>
    </row>
    <row r="877" spans="4:9" x14ac:dyDescent="0.15">
      <c r="D877" s="15"/>
      <c r="E877" s="15"/>
      <c r="F877" s="15"/>
      <c r="I877" s="16"/>
    </row>
    <row r="878" spans="4:9" x14ac:dyDescent="0.15">
      <c r="D878" s="15"/>
      <c r="E878" s="15"/>
      <c r="F878" s="15"/>
      <c r="I878" s="16"/>
    </row>
    <row r="879" spans="4:9" x14ac:dyDescent="0.15">
      <c r="D879" s="15"/>
      <c r="E879" s="15"/>
      <c r="F879" s="15"/>
      <c r="I879" s="16"/>
    </row>
    <row r="880" spans="4:9" x14ac:dyDescent="0.15">
      <c r="D880" s="15"/>
      <c r="E880" s="15"/>
      <c r="F880" s="15"/>
      <c r="I880" s="16"/>
    </row>
    <row r="881" spans="4:9" x14ac:dyDescent="0.15">
      <c r="D881" s="15"/>
      <c r="E881" s="15"/>
      <c r="F881" s="15"/>
      <c r="I881" s="16"/>
    </row>
    <row r="882" spans="4:9" x14ac:dyDescent="0.15">
      <c r="D882" s="15"/>
      <c r="E882" s="15"/>
      <c r="F882" s="15"/>
      <c r="I882" s="16"/>
    </row>
    <row r="883" spans="4:9" x14ac:dyDescent="0.15">
      <c r="D883" s="15"/>
      <c r="E883" s="15"/>
      <c r="F883" s="15"/>
      <c r="I883" s="16"/>
    </row>
    <row r="884" spans="4:9" x14ac:dyDescent="0.15">
      <c r="D884" s="15"/>
      <c r="E884" s="15"/>
      <c r="F884" s="15"/>
      <c r="I884" s="16"/>
    </row>
    <row r="885" spans="4:9" x14ac:dyDescent="0.15">
      <c r="D885" s="15"/>
      <c r="E885" s="15"/>
      <c r="F885" s="15"/>
      <c r="I885" s="16"/>
    </row>
    <row r="886" spans="4:9" x14ac:dyDescent="0.15">
      <c r="D886" s="15"/>
      <c r="E886" s="15"/>
      <c r="F886" s="15"/>
      <c r="I886" s="16"/>
    </row>
    <row r="887" spans="4:9" x14ac:dyDescent="0.15">
      <c r="D887" s="15"/>
      <c r="E887" s="15"/>
      <c r="F887" s="15"/>
      <c r="I887" s="16"/>
    </row>
    <row r="888" spans="4:9" x14ac:dyDescent="0.15">
      <c r="D888" s="15"/>
      <c r="E888" s="15"/>
      <c r="F888" s="15"/>
      <c r="I888" s="16"/>
    </row>
    <row r="889" spans="4:9" x14ac:dyDescent="0.15">
      <c r="D889" s="15"/>
      <c r="E889" s="15"/>
      <c r="F889" s="15"/>
      <c r="I889" s="16"/>
    </row>
    <row r="890" spans="4:9" x14ac:dyDescent="0.15">
      <c r="D890" s="15"/>
      <c r="E890" s="15"/>
      <c r="F890" s="15"/>
      <c r="I890" s="16"/>
    </row>
    <row r="891" spans="4:9" x14ac:dyDescent="0.15">
      <c r="D891" s="15"/>
      <c r="E891" s="15"/>
      <c r="F891" s="15"/>
      <c r="I891" s="16"/>
    </row>
    <row r="892" spans="4:9" x14ac:dyDescent="0.15">
      <c r="D892" s="15"/>
      <c r="E892" s="15"/>
      <c r="F892" s="15"/>
      <c r="I892" s="16"/>
    </row>
    <row r="893" spans="4:9" x14ac:dyDescent="0.15">
      <c r="D893" s="15"/>
      <c r="E893" s="15"/>
      <c r="F893" s="15"/>
      <c r="I893" s="16"/>
    </row>
    <row r="894" spans="4:9" x14ac:dyDescent="0.15">
      <c r="D894" s="15"/>
      <c r="E894" s="15"/>
      <c r="F894" s="15"/>
      <c r="I894" s="16"/>
    </row>
    <row r="895" spans="4:9" x14ac:dyDescent="0.15">
      <c r="D895" s="15"/>
      <c r="E895" s="15"/>
      <c r="F895" s="15"/>
      <c r="I895" s="16"/>
    </row>
    <row r="896" spans="4:9" x14ac:dyDescent="0.15">
      <c r="D896" s="15"/>
      <c r="E896" s="15"/>
      <c r="F896" s="15"/>
      <c r="I896" s="16"/>
    </row>
    <row r="897" spans="4:9" x14ac:dyDescent="0.15">
      <c r="D897" s="15"/>
      <c r="E897" s="15"/>
      <c r="F897" s="15"/>
      <c r="I897" s="16"/>
    </row>
    <row r="898" spans="4:9" x14ac:dyDescent="0.15">
      <c r="D898" s="15"/>
      <c r="E898" s="15"/>
      <c r="F898" s="15"/>
      <c r="I898" s="16"/>
    </row>
    <row r="899" spans="4:9" x14ac:dyDescent="0.15">
      <c r="D899" s="15"/>
      <c r="E899" s="15"/>
      <c r="F899" s="15"/>
      <c r="I899" s="16"/>
    </row>
    <row r="900" spans="4:9" x14ac:dyDescent="0.15">
      <c r="D900" s="15"/>
      <c r="E900" s="15"/>
      <c r="F900" s="15"/>
      <c r="I900" s="16"/>
    </row>
    <row r="901" spans="4:9" x14ac:dyDescent="0.15">
      <c r="D901" s="15"/>
      <c r="E901" s="15"/>
      <c r="F901" s="15"/>
      <c r="I901" s="16"/>
    </row>
    <row r="902" spans="4:9" x14ac:dyDescent="0.15">
      <c r="D902" s="15"/>
      <c r="E902" s="15"/>
      <c r="F902" s="15"/>
      <c r="I902" s="16"/>
    </row>
    <row r="903" spans="4:9" x14ac:dyDescent="0.15">
      <c r="D903" s="15"/>
      <c r="E903" s="15"/>
      <c r="F903" s="15"/>
      <c r="I903" s="16"/>
    </row>
    <row r="904" spans="4:9" x14ac:dyDescent="0.15">
      <c r="D904" s="15"/>
      <c r="E904" s="15"/>
      <c r="F904" s="15"/>
      <c r="I904" s="16"/>
    </row>
    <row r="905" spans="4:9" x14ac:dyDescent="0.15">
      <c r="D905" s="15"/>
      <c r="E905" s="15"/>
      <c r="F905" s="15"/>
      <c r="I905" s="16"/>
    </row>
    <row r="906" spans="4:9" x14ac:dyDescent="0.15">
      <c r="D906" s="15"/>
      <c r="E906" s="15"/>
      <c r="F906" s="15"/>
      <c r="I906" s="16"/>
    </row>
    <row r="907" spans="4:9" x14ac:dyDescent="0.15">
      <c r="D907" s="15"/>
      <c r="E907" s="15"/>
      <c r="F907" s="15"/>
      <c r="I907" s="16"/>
    </row>
    <row r="908" spans="4:9" x14ac:dyDescent="0.15">
      <c r="D908" s="15"/>
      <c r="E908" s="15"/>
      <c r="F908" s="15"/>
      <c r="I908" s="16"/>
    </row>
    <row r="909" spans="4:9" x14ac:dyDescent="0.15">
      <c r="D909" s="15"/>
      <c r="E909" s="15"/>
      <c r="F909" s="15"/>
      <c r="I909" s="16"/>
    </row>
    <row r="910" spans="4:9" x14ac:dyDescent="0.15">
      <c r="D910" s="15"/>
      <c r="E910" s="15"/>
      <c r="F910" s="15"/>
      <c r="I910" s="16"/>
    </row>
    <row r="911" spans="4:9" x14ac:dyDescent="0.15">
      <c r="D911" s="15"/>
      <c r="E911" s="15"/>
      <c r="F911" s="15"/>
      <c r="I911" s="16"/>
    </row>
    <row r="912" spans="4:9" x14ac:dyDescent="0.15">
      <c r="D912" s="15"/>
      <c r="E912" s="15"/>
      <c r="F912" s="15"/>
      <c r="I912" s="16"/>
    </row>
    <row r="913" spans="4:9" x14ac:dyDescent="0.15">
      <c r="D913" s="15"/>
      <c r="E913" s="15"/>
      <c r="F913" s="15"/>
      <c r="I913" s="16"/>
    </row>
    <row r="914" spans="4:9" x14ac:dyDescent="0.15">
      <c r="D914" s="15"/>
      <c r="E914" s="15"/>
      <c r="F914" s="15"/>
      <c r="I914" s="16"/>
    </row>
    <row r="915" spans="4:9" x14ac:dyDescent="0.15">
      <c r="D915" s="15"/>
      <c r="E915" s="15"/>
      <c r="F915" s="15"/>
      <c r="I915" s="16"/>
    </row>
    <row r="916" spans="4:9" x14ac:dyDescent="0.15">
      <c r="D916" s="15"/>
      <c r="E916" s="15"/>
      <c r="F916" s="15"/>
      <c r="I916" s="16"/>
    </row>
    <row r="917" spans="4:9" x14ac:dyDescent="0.15">
      <c r="D917" s="15"/>
      <c r="E917" s="15"/>
      <c r="F917" s="15"/>
      <c r="I917" s="16"/>
    </row>
    <row r="918" spans="4:9" x14ac:dyDescent="0.15">
      <c r="D918" s="15"/>
      <c r="E918" s="15"/>
      <c r="F918" s="15"/>
      <c r="I918" s="16"/>
    </row>
    <row r="919" spans="4:9" x14ac:dyDescent="0.15">
      <c r="D919" s="15"/>
      <c r="E919" s="15"/>
      <c r="F919" s="15"/>
      <c r="I919" s="16"/>
    </row>
    <row r="920" spans="4:9" x14ac:dyDescent="0.15">
      <c r="D920" s="15"/>
      <c r="E920" s="15"/>
      <c r="F920" s="15"/>
      <c r="I920" s="16"/>
    </row>
    <row r="921" spans="4:9" x14ac:dyDescent="0.15">
      <c r="D921" s="15"/>
      <c r="E921" s="15"/>
      <c r="F921" s="15"/>
      <c r="I921" s="16"/>
    </row>
    <row r="922" spans="4:9" x14ac:dyDescent="0.15">
      <c r="D922" s="15"/>
      <c r="E922" s="15"/>
      <c r="F922" s="15"/>
      <c r="I922" s="16"/>
    </row>
    <row r="923" spans="4:9" x14ac:dyDescent="0.15">
      <c r="D923" s="15"/>
      <c r="E923" s="15"/>
      <c r="F923" s="15"/>
      <c r="I923" s="16"/>
    </row>
    <row r="924" spans="4:9" x14ac:dyDescent="0.15">
      <c r="D924" s="15"/>
      <c r="E924" s="15"/>
      <c r="F924" s="15"/>
      <c r="I924" s="16"/>
    </row>
    <row r="925" spans="4:9" x14ac:dyDescent="0.15">
      <c r="D925" s="15"/>
      <c r="E925" s="15"/>
      <c r="F925" s="15"/>
      <c r="I925" s="16"/>
    </row>
    <row r="926" spans="4:9" x14ac:dyDescent="0.15">
      <c r="D926" s="15"/>
      <c r="E926" s="15"/>
      <c r="F926" s="15"/>
      <c r="I926" s="16"/>
    </row>
    <row r="927" spans="4:9" x14ac:dyDescent="0.15">
      <c r="D927" s="15"/>
      <c r="E927" s="15"/>
      <c r="F927" s="15"/>
      <c r="I927" s="16"/>
    </row>
    <row r="928" spans="4:9" x14ac:dyDescent="0.15">
      <c r="D928" s="15"/>
      <c r="E928" s="15"/>
      <c r="F928" s="15"/>
      <c r="I928" s="16"/>
    </row>
    <row r="929" spans="4:9" x14ac:dyDescent="0.15">
      <c r="D929" s="15"/>
      <c r="E929" s="15"/>
      <c r="F929" s="15"/>
      <c r="I929" s="16"/>
    </row>
    <row r="930" spans="4:9" x14ac:dyDescent="0.15">
      <c r="D930" s="15"/>
      <c r="E930" s="15"/>
      <c r="F930" s="15"/>
      <c r="I930" s="16"/>
    </row>
    <row r="931" spans="4:9" x14ac:dyDescent="0.15">
      <c r="D931" s="15"/>
      <c r="E931" s="15"/>
      <c r="F931" s="15"/>
      <c r="I931" s="16"/>
    </row>
    <row r="932" spans="4:9" x14ac:dyDescent="0.15">
      <c r="D932" s="15"/>
      <c r="E932" s="15"/>
      <c r="F932" s="15"/>
      <c r="I932" s="16"/>
    </row>
    <row r="933" spans="4:9" x14ac:dyDescent="0.15">
      <c r="D933" s="15"/>
      <c r="E933" s="15"/>
      <c r="F933" s="15"/>
      <c r="I933" s="16"/>
    </row>
    <row r="934" spans="4:9" x14ac:dyDescent="0.15">
      <c r="D934" s="15"/>
      <c r="E934" s="15"/>
      <c r="F934" s="15"/>
      <c r="I934" s="16"/>
    </row>
    <row r="935" spans="4:9" x14ac:dyDescent="0.15">
      <c r="D935" s="15"/>
      <c r="E935" s="15"/>
      <c r="F935" s="15"/>
      <c r="I935" s="16"/>
    </row>
    <row r="936" spans="4:9" x14ac:dyDescent="0.15">
      <c r="D936" s="15"/>
      <c r="E936" s="15"/>
      <c r="F936" s="15"/>
      <c r="I936" s="16"/>
    </row>
    <row r="937" spans="4:9" x14ac:dyDescent="0.15">
      <c r="D937" s="15"/>
      <c r="E937" s="15"/>
      <c r="F937" s="15"/>
      <c r="I937" s="16"/>
    </row>
    <row r="938" spans="4:9" x14ac:dyDescent="0.15">
      <c r="D938" s="15"/>
      <c r="E938" s="15"/>
      <c r="F938" s="15"/>
      <c r="I938" s="16"/>
    </row>
    <row r="939" spans="4:9" x14ac:dyDescent="0.15">
      <c r="D939" s="15"/>
      <c r="E939" s="15"/>
      <c r="F939" s="15"/>
      <c r="I939" s="16"/>
    </row>
    <row r="940" spans="4:9" x14ac:dyDescent="0.15">
      <c r="D940" s="15"/>
      <c r="E940" s="15"/>
      <c r="F940" s="15"/>
      <c r="I940" s="16"/>
    </row>
    <row r="941" spans="4:9" x14ac:dyDescent="0.15">
      <c r="D941" s="15"/>
      <c r="E941" s="15"/>
      <c r="F941" s="15"/>
      <c r="I941" s="16"/>
    </row>
    <row r="942" spans="4:9" x14ac:dyDescent="0.15">
      <c r="D942" s="15"/>
      <c r="E942" s="15"/>
      <c r="F942" s="15"/>
      <c r="I942" s="16"/>
    </row>
    <row r="943" spans="4:9" x14ac:dyDescent="0.15">
      <c r="D943" s="15"/>
      <c r="E943" s="15"/>
      <c r="F943" s="15"/>
      <c r="I943" s="16"/>
    </row>
    <row r="944" spans="4:9" x14ac:dyDescent="0.15">
      <c r="D944" s="15"/>
      <c r="E944" s="15"/>
      <c r="F944" s="15"/>
      <c r="I944" s="16"/>
    </row>
    <row r="945" spans="4:9" x14ac:dyDescent="0.15">
      <c r="D945" s="15"/>
      <c r="E945" s="15"/>
      <c r="F945" s="15"/>
      <c r="I945" s="16"/>
    </row>
    <row r="946" spans="4:9" x14ac:dyDescent="0.15">
      <c r="D946" s="15"/>
      <c r="E946" s="15"/>
      <c r="F946" s="15"/>
      <c r="I946" s="16"/>
    </row>
    <row r="947" spans="4:9" x14ac:dyDescent="0.15">
      <c r="D947" s="15"/>
      <c r="E947" s="15"/>
      <c r="F947" s="15"/>
      <c r="I947" s="16"/>
    </row>
    <row r="948" spans="4:9" x14ac:dyDescent="0.15">
      <c r="D948" s="15"/>
      <c r="E948" s="15"/>
      <c r="F948" s="15"/>
      <c r="I948" s="16"/>
    </row>
    <row r="949" spans="4:9" x14ac:dyDescent="0.15">
      <c r="D949" s="15"/>
      <c r="E949" s="15"/>
      <c r="F949" s="15"/>
      <c r="I949" s="16"/>
    </row>
    <row r="950" spans="4:9" x14ac:dyDescent="0.15">
      <c r="D950" s="15"/>
      <c r="E950" s="15"/>
      <c r="F950" s="15"/>
      <c r="I950" s="16"/>
    </row>
    <row r="951" spans="4:9" x14ac:dyDescent="0.15">
      <c r="D951" s="15"/>
      <c r="E951" s="15"/>
      <c r="F951" s="15"/>
      <c r="I951" s="16"/>
    </row>
    <row r="952" spans="4:9" x14ac:dyDescent="0.15">
      <c r="D952" s="15"/>
      <c r="E952" s="15"/>
      <c r="F952" s="15"/>
      <c r="I952" s="16"/>
    </row>
    <row r="953" spans="4:9" x14ac:dyDescent="0.15">
      <c r="D953" s="15"/>
      <c r="E953" s="15"/>
      <c r="F953" s="15"/>
      <c r="I953" s="16"/>
    </row>
    <row r="954" spans="4:9" x14ac:dyDescent="0.15">
      <c r="D954" s="15"/>
      <c r="E954" s="15"/>
      <c r="F954" s="15"/>
      <c r="I954" s="16"/>
    </row>
    <row r="955" spans="4:9" x14ac:dyDescent="0.15">
      <c r="D955" s="15"/>
      <c r="E955" s="15"/>
      <c r="F955" s="15"/>
      <c r="I955" s="16"/>
    </row>
    <row r="956" spans="4:9" x14ac:dyDescent="0.15">
      <c r="D956" s="15"/>
      <c r="E956" s="15"/>
      <c r="F956" s="15"/>
      <c r="I956" s="16"/>
    </row>
    <row r="957" spans="4:9" x14ac:dyDescent="0.15">
      <c r="D957" s="15"/>
      <c r="E957" s="15"/>
      <c r="F957" s="15"/>
      <c r="I957" s="16"/>
    </row>
    <row r="958" spans="4:9" x14ac:dyDescent="0.15">
      <c r="D958" s="15"/>
      <c r="E958" s="15"/>
      <c r="F958" s="15"/>
      <c r="I958" s="16"/>
    </row>
    <row r="959" spans="4:9" x14ac:dyDescent="0.15">
      <c r="D959" s="15"/>
      <c r="E959" s="15"/>
      <c r="F959" s="15"/>
      <c r="I959" s="16"/>
    </row>
    <row r="960" spans="4:9" x14ac:dyDescent="0.15">
      <c r="D960" s="15"/>
      <c r="E960" s="15"/>
      <c r="F960" s="15"/>
      <c r="I960" s="16"/>
    </row>
    <row r="961" spans="4:9" x14ac:dyDescent="0.15">
      <c r="D961" s="15"/>
      <c r="E961" s="15"/>
      <c r="F961" s="15"/>
      <c r="I961" s="16"/>
    </row>
    <row r="962" spans="4:9" x14ac:dyDescent="0.15">
      <c r="D962" s="15"/>
      <c r="E962" s="15"/>
      <c r="F962" s="15"/>
      <c r="I962" s="16"/>
    </row>
    <row r="963" spans="4:9" x14ac:dyDescent="0.15">
      <c r="D963" s="15"/>
      <c r="E963" s="15"/>
      <c r="F963" s="15"/>
      <c r="I963" s="16"/>
    </row>
    <row r="964" spans="4:9" x14ac:dyDescent="0.15">
      <c r="D964" s="15"/>
      <c r="E964" s="15"/>
      <c r="F964" s="15"/>
      <c r="I964" s="16"/>
    </row>
    <row r="965" spans="4:9" x14ac:dyDescent="0.15">
      <c r="D965" s="15"/>
      <c r="E965" s="15"/>
      <c r="F965" s="15"/>
      <c r="I965" s="16"/>
    </row>
    <row r="966" spans="4:9" x14ac:dyDescent="0.15">
      <c r="D966" s="15"/>
      <c r="E966" s="15"/>
      <c r="F966" s="15"/>
      <c r="I966" s="16"/>
    </row>
    <row r="967" spans="4:9" x14ac:dyDescent="0.15">
      <c r="D967" s="15"/>
      <c r="E967" s="15"/>
      <c r="F967" s="15"/>
      <c r="I967" s="16"/>
    </row>
    <row r="968" spans="4:9" x14ac:dyDescent="0.15">
      <c r="D968" s="15"/>
      <c r="E968" s="15"/>
      <c r="F968" s="15"/>
      <c r="I968" s="16"/>
    </row>
    <row r="969" spans="4:9" x14ac:dyDescent="0.15">
      <c r="D969" s="15"/>
      <c r="E969" s="15"/>
      <c r="F969" s="15"/>
      <c r="I969" s="16"/>
    </row>
    <row r="970" spans="4:9" x14ac:dyDescent="0.15">
      <c r="D970" s="15"/>
      <c r="E970" s="15"/>
      <c r="F970" s="15"/>
      <c r="I970" s="16"/>
    </row>
    <row r="971" spans="4:9" x14ac:dyDescent="0.15">
      <c r="D971" s="15"/>
      <c r="E971" s="15"/>
      <c r="F971" s="15"/>
      <c r="I971" s="16"/>
    </row>
    <row r="972" spans="4:9" x14ac:dyDescent="0.15">
      <c r="D972" s="15"/>
      <c r="E972" s="15"/>
      <c r="F972" s="15"/>
      <c r="I972" s="16"/>
    </row>
    <row r="973" spans="4:9" x14ac:dyDescent="0.15">
      <c r="D973" s="15"/>
      <c r="E973" s="15"/>
      <c r="F973" s="15"/>
      <c r="I973" s="16"/>
    </row>
    <row r="974" spans="4:9" x14ac:dyDescent="0.15">
      <c r="D974" s="15"/>
      <c r="E974" s="15"/>
      <c r="F974" s="15"/>
      <c r="I974" s="16"/>
    </row>
    <row r="975" spans="4:9" x14ac:dyDescent="0.15">
      <c r="D975" s="15"/>
      <c r="E975" s="15"/>
      <c r="F975" s="15"/>
      <c r="I975" s="16"/>
    </row>
    <row r="976" spans="4:9" x14ac:dyDescent="0.15">
      <c r="D976" s="15"/>
      <c r="E976" s="15"/>
      <c r="F976" s="15"/>
      <c r="I976" s="16"/>
    </row>
    <row r="977" spans="4:9" x14ac:dyDescent="0.15">
      <c r="D977" s="15"/>
      <c r="E977" s="15"/>
      <c r="F977" s="15"/>
      <c r="I977" s="16"/>
    </row>
    <row r="978" spans="4:9" x14ac:dyDescent="0.15">
      <c r="D978" s="15"/>
      <c r="E978" s="15"/>
      <c r="F978" s="15"/>
      <c r="I978" s="16"/>
    </row>
    <row r="979" spans="4:9" x14ac:dyDescent="0.15">
      <c r="D979" s="15"/>
      <c r="E979" s="15"/>
      <c r="F979" s="15"/>
      <c r="I979" s="16"/>
    </row>
    <row r="980" spans="4:9" x14ac:dyDescent="0.15">
      <c r="D980" s="15"/>
      <c r="E980" s="15"/>
      <c r="F980" s="15"/>
      <c r="I980" s="16"/>
    </row>
    <row r="981" spans="4:9" x14ac:dyDescent="0.15">
      <c r="D981" s="15"/>
      <c r="E981" s="15"/>
      <c r="F981" s="15"/>
      <c r="I981" s="16"/>
    </row>
    <row r="982" spans="4:9" x14ac:dyDescent="0.15">
      <c r="D982" s="15"/>
      <c r="E982" s="15"/>
      <c r="F982" s="15"/>
      <c r="I982" s="16"/>
    </row>
    <row r="983" spans="4:9" x14ac:dyDescent="0.15">
      <c r="D983" s="15"/>
      <c r="E983" s="15"/>
      <c r="F983" s="15"/>
      <c r="I983" s="16"/>
    </row>
    <row r="984" spans="4:9" x14ac:dyDescent="0.15">
      <c r="D984" s="15"/>
      <c r="E984" s="15"/>
      <c r="F984" s="15"/>
      <c r="I984" s="16"/>
    </row>
    <row r="985" spans="4:9" x14ac:dyDescent="0.15">
      <c r="D985" s="15"/>
      <c r="E985" s="15"/>
      <c r="F985" s="15"/>
      <c r="I985" s="16"/>
    </row>
    <row r="986" spans="4:9" x14ac:dyDescent="0.15">
      <c r="D986" s="15"/>
      <c r="E986" s="15"/>
      <c r="F986" s="15"/>
      <c r="I986" s="16"/>
    </row>
    <row r="987" spans="4:9" x14ac:dyDescent="0.15">
      <c r="D987" s="15"/>
      <c r="E987" s="15"/>
      <c r="F987" s="15"/>
      <c r="I987" s="16"/>
    </row>
    <row r="988" spans="4:9" x14ac:dyDescent="0.15">
      <c r="D988" s="15"/>
      <c r="E988" s="15"/>
      <c r="F988" s="15"/>
      <c r="I988" s="16"/>
    </row>
    <row r="989" spans="4:9" x14ac:dyDescent="0.15">
      <c r="D989" s="15"/>
      <c r="E989" s="15"/>
      <c r="F989" s="15"/>
      <c r="I989" s="16"/>
    </row>
    <row r="990" spans="4:9" x14ac:dyDescent="0.15">
      <c r="D990" s="15"/>
      <c r="E990" s="15"/>
      <c r="F990" s="15"/>
      <c r="I990" s="16"/>
    </row>
    <row r="991" spans="4:9" x14ac:dyDescent="0.15">
      <c r="D991" s="15"/>
      <c r="E991" s="15"/>
      <c r="F991" s="15"/>
      <c r="I991" s="16"/>
    </row>
    <row r="992" spans="4:9" x14ac:dyDescent="0.15">
      <c r="D992" s="15"/>
      <c r="E992" s="15"/>
      <c r="F992" s="15"/>
      <c r="I992" s="16"/>
    </row>
    <row r="993" spans="4:9" x14ac:dyDescent="0.15">
      <c r="D993" s="15"/>
      <c r="E993" s="15"/>
      <c r="F993" s="15"/>
      <c r="I993" s="16"/>
    </row>
    <row r="994" spans="4:9" x14ac:dyDescent="0.15">
      <c r="D994" s="15"/>
      <c r="E994" s="15"/>
      <c r="F994" s="15"/>
      <c r="I994" s="16"/>
    </row>
    <row r="995" spans="4:9" x14ac:dyDescent="0.15">
      <c r="D995" s="15"/>
      <c r="E995" s="15"/>
      <c r="F995" s="15"/>
      <c r="I995" s="16"/>
    </row>
    <row r="996" spans="4:9" x14ac:dyDescent="0.15">
      <c r="D996" s="15"/>
      <c r="E996" s="15"/>
      <c r="F996" s="15"/>
      <c r="I996" s="16"/>
    </row>
    <row r="997" spans="4:9" x14ac:dyDescent="0.15">
      <c r="D997" s="15"/>
      <c r="E997" s="15"/>
      <c r="F997" s="15"/>
      <c r="I997" s="16"/>
    </row>
    <row r="998" spans="4:9" x14ac:dyDescent="0.15">
      <c r="D998" s="15"/>
      <c r="E998" s="15"/>
      <c r="F998" s="15"/>
      <c r="I998" s="16"/>
    </row>
    <row r="999" spans="4:9" x14ac:dyDescent="0.15">
      <c r="D999" s="15"/>
      <c r="E999" s="15"/>
      <c r="F999" s="15"/>
      <c r="I999" s="16"/>
    </row>
  </sheetData>
  <hyperlinks>
    <hyperlink ref="A1" location="Main!A1" display="Main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Parkhomenko</dc:creator>
  <cp:lastModifiedBy>Dmytro Parkhomenko</cp:lastModifiedBy>
  <dcterms:created xsi:type="dcterms:W3CDTF">2025-06-15T02:21:39Z</dcterms:created>
  <dcterms:modified xsi:type="dcterms:W3CDTF">2025-06-20T12:51:00Z</dcterms:modified>
</cp:coreProperties>
</file>