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All!$A$1:$R$185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<sst xmlns="http://schemas.openxmlformats.org/spreadsheetml/2006/main" count="595" uniqueCount="197">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</sst>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52" activePane="bottomRight" state="frozen"/>
      <selection pane="topLeft" activeCell="A1" activeCellId="0" sqref="A1"/>
      <selection pane="topRight" activeCell="C1" activeCellId="0" sqref="C1"/>
      <selection pane="bottomLeft" activeCell="A152" activeCellId="0" sqref="A152"/>
      <selection pane="bottomRight" activeCell="B189" activeCellId="0" sqref="B18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3.84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s="6" customFormat="tru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K6" s="4"/>
      <c r="L6" s="4"/>
      <c r="M6" s="4" t="n">
        <v>7000</v>
      </c>
      <c r="N6" s="4" t="n">
        <v>84172</v>
      </c>
      <c r="O6" s="4" t="n">
        <v>2904</v>
      </c>
      <c r="P6" s="4" t="n">
        <v>589206059</v>
      </c>
      <c r="Q6" s="3"/>
      <c r="R6" s="3"/>
    </row>
    <row r="7" s="10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6" t="n">
        <v>21</v>
      </c>
      <c r="B22" s="6" t="s">
        <v>20</v>
      </c>
      <c r="C22" s="24" t="n">
        <v>0.054</v>
      </c>
      <c r="D22" s="25" t="n">
        <v>216040</v>
      </c>
      <c r="E22" s="25" t="n">
        <v>51810</v>
      </c>
      <c r="F22" s="26" t="n">
        <f aca="false">E22/D22</f>
        <v>0.239816700610998</v>
      </c>
      <c r="G22" s="25" t="n">
        <v>50000</v>
      </c>
      <c r="H22" s="25" t="n">
        <f aca="false">(G22-E22)/F22</f>
        <v>-7547.43099787686</v>
      </c>
      <c r="I22" s="25" t="n">
        <f aca="false">E22*M22/G22</f>
        <v>2072.4</v>
      </c>
      <c r="J22" s="25" t="n">
        <f aca="false">I22-M22</f>
        <v>72.4000000000001</v>
      </c>
      <c r="K22" s="25"/>
      <c r="L22" s="25"/>
      <c r="M22" s="25" t="n">
        <v>2000</v>
      </c>
      <c r="N22" s="25" t="n">
        <v>216040</v>
      </c>
      <c r="O22" s="25" t="n">
        <v>2356</v>
      </c>
      <c r="P22" s="25" t="n">
        <v>432080145</v>
      </c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s="27" customFormat="tru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K83" s="4"/>
      <c r="L83" s="4"/>
      <c r="M83" s="4" t="n">
        <v>15923</v>
      </c>
      <c r="N83" s="4" t="n">
        <v>158163</v>
      </c>
      <c r="O83" s="4" t="n">
        <v>3379</v>
      </c>
      <c r="P83" s="4" t="n">
        <v>2518432258</v>
      </c>
      <c r="Q83" s="3"/>
      <c r="R83" s="3"/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16" t="s">
        <v>83</v>
      </c>
      <c r="C96" s="28" t="n">
        <v>0.129</v>
      </c>
      <c r="D96" s="29" t="n">
        <v>51566</v>
      </c>
      <c r="E96" s="29" t="n">
        <v>21579</v>
      </c>
      <c r="F96" s="30" t="n">
        <f aca="false">E96/D96</f>
        <v>0.418473412713804</v>
      </c>
      <c r="G96" s="29" t="n">
        <v>50000</v>
      </c>
      <c r="H96" s="29" t="n">
        <f aca="false">(G96-E96)/F96</f>
        <v>67915.9037026739</v>
      </c>
      <c r="I96" s="29" t="n">
        <f aca="false">E96*M96/G96</f>
        <v>4348.60008</v>
      </c>
      <c r="J96" s="29" t="n">
        <f aca="false">I96-M96</f>
        <v>-5727.39992</v>
      </c>
      <c r="K96" s="29"/>
      <c r="L96" s="29"/>
      <c r="M96" s="29" t="n">
        <v>10076</v>
      </c>
      <c r="N96" s="29" t="n">
        <v>51566</v>
      </c>
      <c r="O96" s="29" t="n">
        <v>2128</v>
      </c>
      <c r="P96" s="29" t="n">
        <v>519581313</v>
      </c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16" t="s">
        <v>85</v>
      </c>
      <c r="C99" s="28" t="n">
        <v>0.193</v>
      </c>
      <c r="D99" s="29" t="n">
        <v>39000</v>
      </c>
      <c r="E99" s="29" t="n">
        <v>14464</v>
      </c>
      <c r="F99" s="30" t="n">
        <f aca="false">E99/D99</f>
        <v>0.370871794871795</v>
      </c>
      <c r="G99" s="29" t="n">
        <v>50000</v>
      </c>
      <c r="H99" s="29" t="n">
        <f aca="false">(G99-E99)/F99</f>
        <v>95817.4778761062</v>
      </c>
      <c r="I99" s="29" t="n">
        <f aca="false">E99*M99/G99</f>
        <v>4861.63968</v>
      </c>
      <c r="J99" s="29" t="n">
        <f aca="false">I99-M99</f>
        <v>-11944.36032</v>
      </c>
      <c r="K99" s="29"/>
      <c r="L99" s="29"/>
      <c r="M99" s="29" t="n">
        <v>16806</v>
      </c>
      <c r="N99" s="29" t="n">
        <v>39000</v>
      </c>
      <c r="O99" s="29" t="n">
        <v>1592</v>
      </c>
      <c r="P99" s="29" t="n">
        <v>655435984</v>
      </c>
      <c r="Q99" s="16"/>
      <c r="R99" s="16"/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3" t="n">
        <v>109</v>
      </c>
      <c r="B110" s="3" t="s">
        <v>22</v>
      </c>
      <c r="C110" s="5" t="n">
        <v>0.917</v>
      </c>
      <c r="D110" s="4" t="n">
        <v>216040</v>
      </c>
      <c r="E110" s="4" t="n">
        <v>51810</v>
      </c>
      <c r="F110" s="2" t="n">
        <f aca="false">E110/D110</f>
        <v>0.239816700610998</v>
      </c>
      <c r="G110" s="4" t="n">
        <v>50000</v>
      </c>
      <c r="H110" s="1" t="n">
        <f aca="false">(G110-E110)/F110</f>
        <v>-7547.43099787686</v>
      </c>
      <c r="I110" s="1" t="n">
        <f aca="false">E110*M110/G110</f>
        <v>2072.4</v>
      </c>
      <c r="J110" s="1" t="n">
        <f aca="false">I110-M110</f>
        <v>72.4000000000001</v>
      </c>
      <c r="K110" s="1"/>
      <c r="L110" s="3" t="s">
        <v>127</v>
      </c>
      <c r="M110" s="4" t="n">
        <v>2000</v>
      </c>
      <c r="N110" s="4" t="n">
        <v>216040</v>
      </c>
      <c r="O110" s="4" t="n">
        <v>2356</v>
      </c>
      <c r="P110" s="4" t="n">
        <v>432080145</v>
      </c>
      <c r="Q110" s="3"/>
      <c r="R110" s="3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31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32"/>
      <c r="R128" s="32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0" customFormat="tru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Q130" s="3"/>
      <c r="R130" s="0" t="s">
        <v>143</v>
      </c>
    </row>
    <row r="131" s="27" customFormat="true" ht="12.8" hidden="false" customHeight="false" outlineLevel="0" collapsed="false">
      <c r="A131" s="6" t="n">
        <v>130</v>
      </c>
      <c r="B131" s="6" t="s">
        <v>22</v>
      </c>
      <c r="C131" s="7" t="n">
        <v>0.988</v>
      </c>
      <c r="D131" s="8" t="n">
        <v>208533</v>
      </c>
      <c r="E131" s="8" t="n">
        <v>49752</v>
      </c>
      <c r="F131" s="9" t="n">
        <f aca="false">E131/D131</f>
        <v>0.238580944023248</v>
      </c>
      <c r="G131" s="25" t="n">
        <v>50000</v>
      </c>
      <c r="H131" s="8" t="n">
        <f aca="false">(G131-E131)/F131</f>
        <v>1039.47949831163</v>
      </c>
      <c r="I131" s="8" t="n">
        <f aca="false">E131*M131/G131</f>
        <v>2061.72288</v>
      </c>
      <c r="J131" s="8" t="n">
        <f aca="false">I131-M131</f>
        <v>-10.2771200000002</v>
      </c>
      <c r="K131" s="8"/>
      <c r="L131" s="6" t="s">
        <v>146</v>
      </c>
      <c r="M131" s="8" t="n">
        <v>2072</v>
      </c>
      <c r="N131" s="8" t="n">
        <v>208533</v>
      </c>
      <c r="O131" s="8" t="n">
        <v>2300</v>
      </c>
      <c r="P131" s="8" t="n">
        <v>432080145</v>
      </c>
      <c r="Q131" s="6"/>
      <c r="R131" s="32" t="s">
        <v>143</v>
      </c>
    </row>
    <row r="132" customFormat="fals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32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32"/>
      <c r="R143" s="32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32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32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32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customFormat="fals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32"/>
      <c r="R168" s="6" t="s">
        <v>161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customFormat="fals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32" t="n">
        <v>331</v>
      </c>
      <c r="L172" s="32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3" customFormat="true" ht="12.8" hidden="false" customHeight="false" outlineLevel="0" collapsed="false">
      <c r="A174" s="32" t="n">
        <v>173</v>
      </c>
      <c r="B174" s="32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32" t="n">
        <v>340</v>
      </c>
      <c r="L174" s="32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32"/>
      <c r="R174" s="32" t="n">
        <v>20220923</v>
      </c>
    </row>
    <row r="175" s="34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s="34" customFormat="true" ht="12.8" hidden="false" customHeight="false" outlineLevel="0" collapsed="false">
      <c r="A176" s="35" t="n">
        <v>175</v>
      </c>
      <c r="B176" s="35" t="s">
        <v>176</v>
      </c>
      <c r="C176" s="36" t="n">
        <v>0.362</v>
      </c>
      <c r="D176" s="37" t="n">
        <v>103796</v>
      </c>
      <c r="E176" s="37" t="n">
        <v>46212</v>
      </c>
      <c r="F176" s="36" t="n">
        <f aca="false">E176/D176</f>
        <v>0.445219468958341</v>
      </c>
      <c r="G176" s="37" t="n">
        <v>50000</v>
      </c>
      <c r="H176" s="38" t="n">
        <f aca="false">(G176-E176)/F176</f>
        <v>8508.16342075651</v>
      </c>
      <c r="I176" s="38" t="n">
        <f aca="false">E176*M176/G176</f>
        <v>9998.42832</v>
      </c>
      <c r="J176" s="38" t="n">
        <f aca="false">I176-M176</f>
        <v>-819.571679999999</v>
      </c>
      <c r="K176" s="35" t="n">
        <v>323</v>
      </c>
      <c r="L176" s="35" t="s">
        <v>177</v>
      </c>
      <c r="M176" s="37" t="n">
        <v>10818</v>
      </c>
      <c r="N176" s="37" t="n">
        <v>103796</v>
      </c>
      <c r="O176" s="37" t="n">
        <v>3407</v>
      </c>
      <c r="P176" s="37" t="n">
        <v>1122863682</v>
      </c>
      <c r="Q176" s="35"/>
      <c r="R176" s="35" t="n">
        <v>20220929</v>
      </c>
    </row>
    <row r="177" s="34" customFormat="true" ht="12.8" hidden="false" customHeight="false" outlineLevel="0" collapsed="false">
      <c r="A177" s="35" t="n">
        <v>176</v>
      </c>
      <c r="B177" s="35" t="s">
        <v>178</v>
      </c>
      <c r="C177" s="36" t="n">
        <v>0.594</v>
      </c>
      <c r="D177" s="37" t="n">
        <v>95224</v>
      </c>
      <c r="E177" s="37" t="n">
        <v>28158</v>
      </c>
      <c r="F177" s="36" t="n">
        <f aca="false">E177/D177</f>
        <v>0.295702764009073</v>
      </c>
      <c r="G177" s="37" t="n">
        <v>50000</v>
      </c>
      <c r="H177" s="38" t="n">
        <f aca="false">(G177-E177)/F177</f>
        <v>73864.7136870516</v>
      </c>
      <c r="I177" s="38" t="n">
        <f aca="false">E177*M177/G177</f>
        <v>11797.07568</v>
      </c>
      <c r="J177" s="38" t="n">
        <f aca="false">I177-M177</f>
        <v>-9150.92432</v>
      </c>
      <c r="K177" s="35" t="n">
        <v>304</v>
      </c>
      <c r="L177" s="35" t="s">
        <v>179</v>
      </c>
      <c r="M177" s="37" t="n">
        <v>20948</v>
      </c>
      <c r="N177" s="37" t="n">
        <v>95224</v>
      </c>
      <c r="O177" s="37" t="n">
        <v>2647</v>
      </c>
      <c r="P177" s="37" t="n">
        <v>1994760239</v>
      </c>
      <c r="Q177" s="35"/>
      <c r="R177" s="35" t="n">
        <v>20220929</v>
      </c>
    </row>
    <row r="178" s="31" customFormat="true" ht="12.8" hidden="false" customHeight="false" outlineLevel="0" collapsed="false">
      <c r="A178" s="31" t="n">
        <v>177</v>
      </c>
      <c r="B178" s="31" t="s">
        <v>180</v>
      </c>
      <c r="C178" s="17" t="n">
        <v>0.418</v>
      </c>
      <c r="D178" s="29" t="n">
        <v>88333</v>
      </c>
      <c r="E178" s="29" t="n">
        <v>40017</v>
      </c>
      <c r="F178" s="17" t="n">
        <f aca="false">E178/D178</f>
        <v>0.453024351035287</v>
      </c>
      <c r="G178" s="29" t="n">
        <v>50000</v>
      </c>
      <c r="H178" s="18" t="n">
        <f aca="false">(G178-E178)/F178</f>
        <v>22036.3430292126</v>
      </c>
      <c r="I178" s="18" t="n">
        <f aca="false">E178*M178/G178</f>
        <v>7680.86298</v>
      </c>
      <c r="J178" s="18" t="n">
        <f aca="false">I178-M178</f>
        <v>-1916.13702</v>
      </c>
      <c r="K178" s="31" t="n">
        <v>318</v>
      </c>
      <c r="L178" s="31" t="s">
        <v>181</v>
      </c>
      <c r="M178" s="29" t="n">
        <v>9597</v>
      </c>
      <c r="N178" s="29" t="n">
        <v>88333</v>
      </c>
      <c r="O178" s="29" t="n">
        <v>3133</v>
      </c>
      <c r="P178" s="29" t="n">
        <v>847735375</v>
      </c>
      <c r="R178" s="31" t="n">
        <v>20220929</v>
      </c>
    </row>
    <row r="179" s="31" customFormat="true" ht="12.8" hidden="false" customHeight="false" outlineLevel="0" collapsed="false">
      <c r="A179" s="31" t="n">
        <v>178</v>
      </c>
      <c r="B179" s="31" t="s">
        <v>182</v>
      </c>
      <c r="C179" s="17" t="n">
        <v>0.676</v>
      </c>
      <c r="D179" s="29" t="n">
        <v>73688</v>
      </c>
      <c r="E179" s="29" t="n">
        <v>24730</v>
      </c>
      <c r="F179" s="17" t="n">
        <f aca="false">E179/D179</f>
        <v>0.335604168928455</v>
      </c>
      <c r="G179" s="29" t="n">
        <v>50000</v>
      </c>
      <c r="H179" s="18" t="n">
        <f aca="false">(G179-E179)/F179</f>
        <v>75297.0384148807</v>
      </c>
      <c r="I179" s="18" t="n">
        <f aca="false">E179*M179/G179</f>
        <v>6942.7002</v>
      </c>
      <c r="J179" s="18" t="n">
        <f aca="false">I179-M179</f>
        <v>-7094.2998</v>
      </c>
      <c r="K179" s="31" t="n">
        <v>322</v>
      </c>
      <c r="L179" s="31" t="s">
        <v>183</v>
      </c>
      <c r="M179" s="29" t="n">
        <v>14037</v>
      </c>
      <c r="N179" s="29" t="n">
        <v>73688</v>
      </c>
      <c r="O179" s="29" t="n">
        <v>2285</v>
      </c>
      <c r="P179" s="29" t="n">
        <v>1034352102</v>
      </c>
      <c r="R179" s="31" t="n">
        <v>20220929</v>
      </c>
    </row>
    <row r="180" s="15" customFormat="true" ht="12.8" hidden="false" customHeight="false" outlineLevel="0" collapsed="false">
      <c r="A180" s="35" t="n">
        <v>179</v>
      </c>
      <c r="B180" s="35" t="s">
        <v>184</v>
      </c>
      <c r="C180" s="36" t="n">
        <v>0.593</v>
      </c>
      <c r="D180" s="37" t="n">
        <v>126995</v>
      </c>
      <c r="E180" s="37" t="n">
        <v>28185</v>
      </c>
      <c r="F180" s="36" t="n">
        <f aca="false">E180/D180</f>
        <v>0.221937871569747</v>
      </c>
      <c r="G180" s="37" t="n">
        <v>50000</v>
      </c>
      <c r="H180" s="38" t="n">
        <f aca="false">(G180-E180)/F180</f>
        <v>98293.2739045592</v>
      </c>
      <c r="I180" s="38" t="n">
        <f aca="false">E180*M180/G180</f>
        <v>4675.8915</v>
      </c>
      <c r="J180" s="38" t="n">
        <f aca="false">I180-M180</f>
        <v>-3619.1085</v>
      </c>
      <c r="K180" s="35" t="n">
        <v>321</v>
      </c>
      <c r="L180" s="35" t="s">
        <v>185</v>
      </c>
      <c r="M180" s="37" t="n">
        <v>8295</v>
      </c>
      <c r="N180" s="37" t="n">
        <v>126995</v>
      </c>
      <c r="O180" s="37" t="n">
        <v>2266</v>
      </c>
      <c r="P180" s="37" t="n">
        <v>1053424567</v>
      </c>
      <c r="Q180" s="35"/>
      <c r="R180" s="35" t="n">
        <v>20220929</v>
      </c>
    </row>
    <row r="181" s="31" customFormat="true" ht="12.8" hidden="false" customHeight="false" outlineLevel="0" collapsed="false">
      <c r="A181" s="31" t="n">
        <v>180</v>
      </c>
      <c r="B181" s="31" t="s">
        <v>186</v>
      </c>
      <c r="C181" s="17" t="n">
        <v>0.479</v>
      </c>
      <c r="D181" s="29" t="n">
        <v>81644</v>
      </c>
      <c r="E181" s="29" t="n">
        <v>34944</v>
      </c>
      <c r="F181" s="17" t="n">
        <f aca="false">E181/D181</f>
        <v>0.428004507373475</v>
      </c>
      <c r="G181" s="29" t="n">
        <v>50000</v>
      </c>
      <c r="H181" s="18" t="n">
        <f aca="false">(G181-E181)/F181</f>
        <v>35177.1996336996</v>
      </c>
      <c r="I181" s="18" t="n">
        <f aca="false">E181*M181/G181</f>
        <v>7299.10272</v>
      </c>
      <c r="J181" s="18" t="n">
        <f aca="false">I181-M181</f>
        <v>-3144.89728</v>
      </c>
      <c r="K181" s="31" t="n">
        <v>320</v>
      </c>
      <c r="L181" s="31" t="s">
        <v>187</v>
      </c>
      <c r="M181" s="29" t="n">
        <v>10444</v>
      </c>
      <c r="N181" s="29" t="n">
        <v>81644</v>
      </c>
      <c r="O181" s="29" t="n">
        <v>2771</v>
      </c>
      <c r="P181" s="29" t="n">
        <v>852690764</v>
      </c>
      <c r="R181" s="31" t="n">
        <v>20220929</v>
      </c>
    </row>
    <row r="182" s="32" customFormat="true" ht="12.8" hidden="false" customHeight="false" outlineLevel="0" collapsed="false">
      <c r="A182" s="31" t="n">
        <v>181</v>
      </c>
      <c r="B182" s="31" t="s">
        <v>188</v>
      </c>
      <c r="C182" s="17" t="n">
        <v>0.455</v>
      </c>
      <c r="D182" s="29" t="n">
        <v>87867</v>
      </c>
      <c r="E182" s="29" t="n">
        <v>36712</v>
      </c>
      <c r="F182" s="17" t="n">
        <f aca="false">E182/D182</f>
        <v>0.417813285989052</v>
      </c>
      <c r="G182" s="29" t="n">
        <v>50000</v>
      </c>
      <c r="H182" s="18" t="n">
        <f aca="false">(G182-E182)/F182</f>
        <v>31803.6798866855</v>
      </c>
      <c r="I182" s="18" t="n">
        <f aca="false">E182*M182/G182</f>
        <v>9296.21264</v>
      </c>
      <c r="J182" s="18" t="n">
        <f aca="false">I182-M182</f>
        <v>-3364.78736</v>
      </c>
      <c r="K182" s="31" t="n">
        <v>319</v>
      </c>
      <c r="L182" s="31" t="s">
        <v>189</v>
      </c>
      <c r="M182" s="29" t="n">
        <v>12661</v>
      </c>
      <c r="N182" s="29" t="n">
        <v>87867</v>
      </c>
      <c r="O182" s="29" t="n">
        <v>2819</v>
      </c>
      <c r="P182" s="29" t="n">
        <v>1112489049</v>
      </c>
      <c r="Q182" s="31"/>
      <c r="R182" s="31" t="n">
        <v>20220929</v>
      </c>
    </row>
    <row r="183" s="27" customFormat="true" ht="12.8" hidden="false" customHeight="false" outlineLevel="0" collapsed="false">
      <c r="A183" s="6" t="n">
        <v>182</v>
      </c>
      <c r="B183" s="6" t="s">
        <v>190</v>
      </c>
      <c r="C183" s="24" t="n">
        <v>0.852</v>
      </c>
      <c r="D183" s="25" t="n">
        <v>112309</v>
      </c>
      <c r="E183" s="25" t="n">
        <v>50088</v>
      </c>
      <c r="F183" s="7" t="n">
        <f aca="false">E183/D183</f>
        <v>0.445983848133275</v>
      </c>
      <c r="G183" s="25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5" t="n">
        <v>353</v>
      </c>
      <c r="L183" s="25" t="s">
        <v>191</v>
      </c>
      <c r="M183" s="25" t="n">
        <v>9998</v>
      </c>
      <c r="N183" s="25" t="n">
        <v>112309</v>
      </c>
      <c r="O183" s="25" t="n">
        <v>3582</v>
      </c>
      <c r="P183" s="25" t="n">
        <v>1122863682</v>
      </c>
      <c r="Q183" s="25"/>
      <c r="R183" s="6" t="n">
        <v>20221005</v>
      </c>
    </row>
    <row r="184" s="40" customFormat="true" ht="12.8" hidden="false" customHeight="false" outlineLevel="0" collapsed="false">
      <c r="A184" s="10" t="n">
        <v>183</v>
      </c>
      <c r="B184" s="10" t="s">
        <v>192</v>
      </c>
      <c r="C184" s="39" t="n">
        <v>0.799</v>
      </c>
      <c r="D184" s="12" t="n">
        <v>180491</v>
      </c>
      <c r="E184" s="12" t="n">
        <v>53466</v>
      </c>
      <c r="F184" s="11" t="n">
        <f aca="false">E184/D184</f>
        <v>0.296225296552183</v>
      </c>
      <c r="G184" s="12" t="n">
        <v>50000</v>
      </c>
      <c r="H184" s="14" t="n">
        <f aca="false">(G184-E184)/F184</f>
        <v>-11700.553735084</v>
      </c>
      <c r="I184" s="14" t="n">
        <f aca="false">E184*M184/G184</f>
        <v>23217.07584</v>
      </c>
      <c r="J184" s="14" t="n">
        <f aca="false">I184-M184</f>
        <v>1505.07584</v>
      </c>
      <c r="K184" s="12" t="n">
        <v>325</v>
      </c>
      <c r="L184" s="12" t="s">
        <v>193</v>
      </c>
      <c r="M184" s="12" t="n">
        <v>21712</v>
      </c>
      <c r="N184" s="12" t="n">
        <v>180491</v>
      </c>
      <c r="O184" s="12" t="n">
        <v>2910</v>
      </c>
      <c r="P184" s="12" t="n">
        <v>3918820996</v>
      </c>
      <c r="Q184" s="12"/>
      <c r="R184" s="10" t="n">
        <v>20221005</v>
      </c>
    </row>
    <row r="185" s="40" customFormat="true" ht="12.8" hidden="false" customHeight="false" outlineLevel="0" collapsed="false">
      <c r="A185" s="6" t="n">
        <v>184</v>
      </c>
      <c r="B185" s="6" t="s">
        <v>194</v>
      </c>
      <c r="C185" s="24" t="n">
        <v>0.967</v>
      </c>
      <c r="D185" s="25" t="n">
        <v>225283</v>
      </c>
      <c r="E185" s="25" t="n">
        <v>44146</v>
      </c>
      <c r="F185" s="7" t="n">
        <f aca="false">E185/D185</f>
        <v>0.195957972860802</v>
      </c>
      <c r="G185" s="25" t="n">
        <v>50000</v>
      </c>
      <c r="H185" s="8" t="n">
        <f aca="false">(G185-E185)/F185</f>
        <v>29873.7525936665</v>
      </c>
      <c r="I185" s="8" t="n">
        <f aca="false">E185*M185/G185</f>
        <v>4128.53392</v>
      </c>
      <c r="J185" s="8" t="n">
        <f aca="false">I185-M185</f>
        <v>-547.46608</v>
      </c>
      <c r="K185" s="25" t="n">
        <v>354</v>
      </c>
      <c r="L185" s="25" t="s">
        <v>195</v>
      </c>
      <c r="M185" s="25" t="n">
        <v>4676</v>
      </c>
      <c r="N185" s="25" t="n">
        <v>225283</v>
      </c>
      <c r="O185" s="25" t="n">
        <v>3220</v>
      </c>
      <c r="P185" s="25" t="n">
        <v>1053424567</v>
      </c>
      <c r="Q185" s="25"/>
      <c r="R185" s="6" t="n">
        <v>20221005</v>
      </c>
    </row>
    <row r="186" customFormat="false" ht="12.8" hidden="false" customHeight="false" outlineLevel="0" collapsed="false">
      <c r="C186" s="0"/>
    </row>
    <row r="187" customFormat="false" ht="12.8" hidden="false" customHeight="false" outlineLevel="0" collapsed="false">
      <c r="C187" s="0"/>
    </row>
    <row r="190" customFormat="false" ht="12.8" hidden="false" customHeight="false" outlineLevel="0" collapsed="false">
      <c r="C190" s="0"/>
    </row>
    <row r="191" customFormat="false" ht="12.8" hidden="false" customHeight="false" outlineLevel="0" collapsed="false">
      <c r="C191" s="0"/>
    </row>
    <row r="192" customFormat="false" ht="12.8" hidden="false" customHeight="false" outlineLevel="0" collapsed="false">
      <c r="C192" s="0"/>
    </row>
    <row r="193" customFormat="false" ht="12.8" hidden="false" customHeight="false" outlineLevel="0" collapsed="false">
      <c r="C193" s="0"/>
    </row>
    <row r="194" customFormat="false" ht="12.8" hidden="false" customHeight="false" outlineLevel="0" collapsed="false">
      <c r="C194" s="0"/>
    </row>
    <row r="195" customFormat="false" ht="12.8" hidden="false" customHeight="false" outlineLevel="0" collapsed="false">
      <c r="C195" s="0"/>
    </row>
  </sheetData>
  <autoFilter ref="A1:R185"/>
  <conditionalFormatting sqref="H190:H198 H2:H187">
    <cfRule type="cellIs" priority="2" operator="greaterThan" aboveAverage="0" equalAverage="0" bottom="0" percent="0" rank="0" text="" dxfId="1">
      <formula>0</formula>
    </cfRule>
  </conditionalFormatting>
  <conditionalFormatting sqref="F190:F198 F2:F187">
    <cfRule type="cellIs" priority="3" operator="lessThan" aboveAverage="0" equalAverage="0" bottom="0" percent="0" rank="0" text="" dxfId="2">
      <formula>30%</formula>
    </cfRule>
  </conditionalFormatting>
  <conditionalFormatting sqref="J190:J198 J2:J187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196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29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2022-10-06T09:08:09Z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