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All!$A$1:$R$210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<sst xmlns="http://schemas.openxmlformats.org/spreadsheetml/2006/main" count="645" uniqueCount="247">
  <si>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</si>
  <si>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</si>
  <si>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</si>
  <si>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</si>
  <si>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</si>
  <si>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</si>
  <si>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</si>
  <si>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</si>
  <si>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</si>
  <si>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</si>
  <si>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</si>
  <si>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</si>
  <si>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</si>
  <si>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</si>
  <si>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</si>
  <si>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</si>
  <si>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</si>
  <si>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</si>
  <si>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</si>
  <si>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</si>
  <si>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</si>
  <si>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</si>
  <si>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</si>
  <si>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</si>
  <si>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</si>
  <si>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</si>
  <si>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</si>
  <si>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</si>
  <si>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</si>
  <si>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</si>
  <si>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</si>
  <si>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</si>
  <si>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</si>
  <si>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</si>
  <si>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</si>
  <si>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</si>
  <si>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</si>
  <si>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</si>
  <si>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</si>
  <si>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</si>
  <si>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</si>
  <si>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</si>
  <si>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</si>
  <si>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</si>
  <si>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</si>
  <si>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</si>
  <si>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</si>
  <si>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</si>
  <si>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</si>
  <si>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</si>
  <si>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</si>
  <si>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</si>
  <si>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</si>
  <si>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</si>
  <si>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</si>
  <si>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</si>
  <si>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</si>
  <si>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</si>
  <si>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</si>
  <si>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</si>
  <si>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</si>
  <si>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</si>
  <si>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</si>
  <si>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</si>
  <si>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</si>
  <si>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</si>
  <si>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</si>
  <si>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</si>
  <si>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</si>
  <si>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</si>
  <si>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</si>
  <si>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</si>
  <si>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</si>
  <si>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</si>
  <si>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</si>
  <si>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</si>
  <si>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</si>
  <si>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</si>
  <si>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</si>
  <si>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</si>
  <si>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</si>
  <si>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</si>
  <si>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</si>
  <si>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</si>
  <si>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</si>
  <si>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</si>
  <si>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</si>
  <si>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</si>
  <si>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</si>
  <si>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</si>
  <si>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</si>
  <si>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</si>
  <si>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</si>
  <si>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</si>
  <si>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</si>
  <si>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</si>
  <si>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</si>
  <si>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</si>
  <si>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</si>
  <si>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</si>
  <si>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</si>
  <si>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</si>
  <si>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</si>
  <si>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</si>
  <si>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</si>
  <si>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</si>
  <si>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</si>
  <si>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</si>
  <si>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</si>
  <si>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</si>
  <si>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</si>
  <si>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</si>
  <si>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</si>
  <si>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</si>
  <si>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</si>
  <si>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</si>
  <si>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</si>
  <si>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</si>
  <si>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</si>
  <si>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</si>
  <si>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</si>
  <si>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</si>
  <si>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</si>
  <si>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</si>
  <si>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</si>
  <si>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</si>
  <si>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</si>
  <si>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</si>
  <si>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</si>
  <si>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</si>
  <si>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</si>
  <si>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</si>
  <si>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</si>
  <si>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</si>
  <si>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</si>
  <si>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</si>
  <si>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</si>
  <si>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</si>
  <si>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</si>
  <si>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</si>
  <si>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</si>
  <si>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</si>
  <si>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</si>
  <si>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</si>
  <si>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</si>
  <si>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</si>
  <si>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</si>
  <si>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</si>
  <si>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</si>
  <si>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</si>
  <si>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</si>
  <si>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</si>
  <si>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</si>
  <si>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</si>
  <si>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</si>
  <si>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</si>
  <si>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</si>
  <si>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</si>
  <si>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</si>
  <si>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</si>
  <si>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</si>
  <si>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</si>
  <si>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</si>
  <si>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</si>
  <si>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</si>
  <si>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</si>
  <si>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</si>
  <si>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</si>
  <si>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</si>
  <si>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</si>
  <si>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</si>
  <si>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</si>
  <si>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</si>
  <si>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</si>
  <si>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</si>
  <si>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</si>
  <si>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</si>
  <si>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</si>
  <si>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</si>
  <si>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</si>
  <si>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</si>
  <si>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</si>
  <si>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</si>
  <si>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</si>
  <si>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</si>
  <si>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</si>
  <si>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</si>
  <si>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</si>
  <si>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</si>
  <si>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</si>
  <si>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</si>
  <si>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</si>
  <si>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</si>
  <si>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</si>
  <si>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</si>
  <si>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</si>
  <si>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Fraction of Reads Kept (STARR_073_3_combine_force23217)</t>
  </si>
  <si>
    <t xml:space="preserve">STARR_073_3_combine_force23217</t>
  </si>
  <si>
    <t xml:space="preserve">Fraction of Reads Kept (STARR_081_2nd)</t>
  </si>
  <si>
    <t xml:space="preserve">STARR_081_2nd</t>
  </si>
  <si>
    <t xml:space="preserve">Fraction of Reads Kept (STARR_081_2_combine)</t>
  </si>
  <si>
    <t xml:space="preserve">STARR_081_2_combine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</si>
  <si>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</si>
  <si>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</si>
  <si>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</si>
  <si>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</si>
  <si>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Fraction of Reads Kept (STARR_073_3_combine_force25760)</t>
  </si>
  <si>
    <t xml:space="preserve">STARR_073_3_combine_force25760</t>
  </si>
  <si>
    <t xml:space="preserve">Fraction of Reads Kept (STARR_081_2_combine_force9353)</t>
  </si>
  <si>
    <t xml:space="preserve">STARR_081_2_combine_force9353</t>
  </si>
  <si>
    <t xml:space="preserve">Fraction of Reads Kept (STARR_083_2_combine_force18268)</t>
  </si>
  <si>
    <t xml:space="preserve">STARR_083_2_combine_force18268</t>
  </si>
  <si>
    <t xml:space="preserve">Fraction of Reads Kept (STARR_073_3_combine_force27242)</t>
  </si>
  <si>
    <t xml:space="preserve">STARR_073_3_combine_force27242</t>
  </si>
  <si>
    <t xml:space="preserve">Fraction of Reads Kept (STARR_081_2_combine_force9252)</t>
  </si>
  <si>
    <t xml:space="preserve">STARR_081_2_combine_force9252</t>
  </si>
  <si>
    <t xml:space="preserve">Fraction of Reads Kept (STARR_078)</t>
  </si>
  <si>
    <t xml:space="preserve">STARR_078</t>
  </si>
  <si>
    <t xml:space="preserve">Fraction of Reads Kept (STARR_084)</t>
  </si>
  <si>
    <t xml:space="preserve">STARR_084</t>
  </si>
  <si>
    <t xml:space="preserve">Fraction of Reads Kept (STARR_087_2nd)</t>
  </si>
  <si>
    <t xml:space="preserve">STARR_087_2nd</t>
  </si>
  <si>
    <t xml:space="preserve">Fraction of Reads Kept (STARR_087_2_combine)</t>
  </si>
  <si>
    <t xml:space="preserve">STARR_087_2_combine</t>
  </si>
  <si>
    <t xml:space="preserve">Fraction of Reads Kept (STARR_093_2nd)</t>
  </si>
  <si>
    <t xml:space="preserve">STARR_093_2nd</t>
  </si>
  <si>
    <t xml:space="preserve">Fraction of Reads Kept (STARR_093_2_combine)</t>
  </si>
  <si>
    <t xml:space="preserve">STARR_093_2_combine</t>
  </si>
  <si>
    <t xml:space="preserve">Fraction of Reads Kept (STARR_095)</t>
  </si>
  <si>
    <t xml:space="preserve">STARR_095</t>
  </si>
  <si>
    <t xml:space="preserve">Fraction of Reads Kept (STARR_096)</t>
  </si>
  <si>
    <t xml:space="preserve">STARR_096</t>
  </si>
  <si>
    <t xml:space="preserve">Fraction of Reads Kept (STARR_098_2nd)</t>
  </si>
  <si>
    <t xml:space="preserve">STARR_098_2nd</t>
  </si>
  <si>
    <t xml:space="preserve">Fraction of Reads Kept (STARR_098_2_combine)</t>
  </si>
  <si>
    <t xml:space="preserve">STARR_098_2_combine</t>
  </si>
  <si>
    <t xml:space="preserve">Fraction of Reads Kept (STARR_099_2nd)</t>
  </si>
  <si>
    <t xml:space="preserve">STARR_099_2nd</t>
  </si>
  <si>
    <t xml:space="preserve">Fraction of Reads Kept (STARR_099_2_combine)</t>
  </si>
  <si>
    <t xml:space="preserve">STARR_099_2_combine</t>
  </si>
  <si>
    <t xml:space="preserve">Fraction of Reads Kept (STARR_101)</t>
  </si>
  <si>
    <t xml:space="preserve">STARR_101</t>
  </si>
  <si>
    <t xml:space="preserve">Fraction of Reads Kept (STARR_104)</t>
  </si>
  <si>
    <t xml:space="preserve">STARR_104</t>
  </si>
  <si>
    <t xml:space="preserve">Fraction of Reads Kept (STARR_105)</t>
  </si>
  <si>
    <t xml:space="preserve">STARR_105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</si>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</sst>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AFD095"/>
      </patternFill>
    </fill>
    <fill>
      <patternFill patternType="solid">
        <fgColor rgb="FFB4C7DC"/>
        <bgColor rgb="FFAFD095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A6A6"/>
        <bgColor rgb="FFFF8080"/>
      </patternFill>
    </fill>
    <fill>
      <patternFill patternType="solid">
        <fgColor rgb="FFAFD095"/>
        <bgColor rgb="FFB4C7DC"/>
      </patternFill>
    </fill>
    <fill>
      <patternFill patternType="solid">
        <fgColor rgb="FFFFDBB6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AFD095"/>
      <rgbColor rgb="FFFFA6A6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1" sqref="201:201 E2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70" activePane="bottomRight" state="frozen"/>
      <selection pane="topLeft" activeCell="A1" activeCellId="0" sqref="A1"/>
      <selection pane="topRight" activeCell="C1" activeCellId="0" sqref="C1"/>
      <selection pane="bottomLeft" activeCell="A170" activeCellId="0" sqref="A170"/>
      <selection pane="bottomRight" activeCell="A201" activeCellId="0" sqref="201:20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32.9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50000</v>
      </c>
      <c r="H22" s="4" t="n">
        <f aca="false">(G22-E22)/F22</f>
        <v>-7547.43099787686</v>
      </c>
      <c r="I22" s="4" t="n">
        <f aca="false">E22*M22/G22</f>
        <v>2072.4</v>
      </c>
      <c r="J22" s="4" t="n">
        <f aca="false">I22-M22</f>
        <v>72.4000000000001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50000</v>
      </c>
      <c r="H96" s="4" t="n">
        <f aca="false">(G96-E96)/F96</f>
        <v>67915.9037026739</v>
      </c>
      <c r="I96" s="4" t="n">
        <f aca="false">E96*M96/G96</f>
        <v>4348.60008</v>
      </c>
      <c r="J96" s="4" t="n">
        <f aca="false">I96-M96</f>
        <v>-5727.39992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50000</v>
      </c>
      <c r="H99" s="4" t="n">
        <f aca="false">(G99-E99)/F99</f>
        <v>95817.4778761062</v>
      </c>
      <c r="I99" s="4" t="n">
        <f aca="false">E99*M99/G99</f>
        <v>4861.63968</v>
      </c>
      <c r="J99" s="4" t="n">
        <f aca="false">I99-M99</f>
        <v>-11944.36032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6" t="n">
        <v>109</v>
      </c>
      <c r="B110" s="6" t="s">
        <v>22</v>
      </c>
      <c r="C110" s="7" t="n">
        <v>0.917</v>
      </c>
      <c r="D110" s="25" t="n">
        <v>216040</v>
      </c>
      <c r="E110" s="25" t="n">
        <v>51810</v>
      </c>
      <c r="F110" s="9" t="n">
        <f aca="false">E110/D110</f>
        <v>0.239816700610998</v>
      </c>
      <c r="G110" s="25" t="n">
        <v>50000</v>
      </c>
      <c r="H110" s="8" t="n">
        <f aca="false">(G110-E110)/F110</f>
        <v>-7547.43099787686</v>
      </c>
      <c r="I110" s="8" t="n">
        <f aca="false">E110*M110/G110</f>
        <v>2072.4</v>
      </c>
      <c r="J110" s="8" t="n">
        <f aca="false">I110-M110</f>
        <v>72.4000000000001</v>
      </c>
      <c r="K110" s="8"/>
      <c r="L110" s="6" t="s">
        <v>127</v>
      </c>
      <c r="M110" s="25" t="n">
        <v>2000</v>
      </c>
      <c r="N110" s="25" t="n">
        <v>216040</v>
      </c>
      <c r="O110" s="25" t="n">
        <v>2356</v>
      </c>
      <c r="P110" s="25" t="n">
        <v>432080145</v>
      </c>
      <c r="R110" s="6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7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28"/>
      <c r="R128" s="28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customFormat="fals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50000</v>
      </c>
      <c r="H131" s="1" t="n">
        <f aca="false">(G131-E131)/F131</f>
        <v>1039.47949831163</v>
      </c>
      <c r="I131" s="1" t="n">
        <f aca="false">E131*M131/G131</f>
        <v>2061.72288</v>
      </c>
      <c r="J131" s="1" t="n">
        <f aca="false">I131-M131</f>
        <v>-10.2771200000002</v>
      </c>
      <c r="K131" s="1"/>
      <c r="L131" s="3" t="s">
        <v>146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R131" s="3" t="s">
        <v>143</v>
      </c>
    </row>
    <row r="132" s="6" customFormat="tru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Q132" s="3"/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28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28"/>
      <c r="R143" s="28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8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s="16" customFormat="tru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28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28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s="15" customFormat="tru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28"/>
      <c r="R168" s="6" t="s">
        <v>161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s="6" customFormat="tru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28" t="n">
        <v>331</v>
      </c>
      <c r="L172" s="28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29" customFormat="true" ht="12.8" hidden="false" customHeight="false" outlineLevel="0" collapsed="false">
      <c r="A174" s="28" t="n">
        <v>173</v>
      </c>
      <c r="B174" s="28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28" t="n">
        <v>340</v>
      </c>
      <c r="L174" s="28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28"/>
      <c r="R174" s="28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8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s="30" customFormat="true" ht="12.8" hidden="false" customHeight="false" outlineLevel="0" collapsed="false">
      <c r="A178" s="30" t="n">
        <v>177</v>
      </c>
      <c r="B178" s="30" t="s">
        <v>180</v>
      </c>
      <c r="C178" s="31" t="n">
        <v>0.418</v>
      </c>
      <c r="D178" s="32" t="n">
        <v>88333</v>
      </c>
      <c r="E178" s="32" t="n">
        <v>40017</v>
      </c>
      <c r="F178" s="31" t="n">
        <f aca="false">E178/D178</f>
        <v>0.453024351035287</v>
      </c>
      <c r="G178" s="32" t="n">
        <v>50000</v>
      </c>
      <c r="H178" s="33" t="n">
        <f aca="false">(G178-E178)/F178</f>
        <v>22036.3430292126</v>
      </c>
      <c r="I178" s="33" t="n">
        <f aca="false">E178*M178/G178</f>
        <v>7680.86298</v>
      </c>
      <c r="J178" s="33" t="n">
        <f aca="false">I178-M178</f>
        <v>-1916.13702</v>
      </c>
      <c r="K178" s="30" t="n">
        <v>318</v>
      </c>
      <c r="L178" s="30" t="s">
        <v>181</v>
      </c>
      <c r="M178" s="32" t="n">
        <v>9597</v>
      </c>
      <c r="N178" s="32" t="n">
        <v>88333</v>
      </c>
      <c r="O178" s="32" t="n">
        <v>3133</v>
      </c>
      <c r="P178" s="32" t="n">
        <v>847735375</v>
      </c>
      <c r="R178" s="30" t="n">
        <v>20220929</v>
      </c>
    </row>
    <row r="179" s="30" customFormat="true" ht="12.8" hidden="false" customHeight="false" outlineLevel="0" collapsed="false">
      <c r="A179" s="30" t="n">
        <v>178</v>
      </c>
      <c r="B179" s="30" t="s">
        <v>182</v>
      </c>
      <c r="C179" s="31" t="n">
        <v>0.676</v>
      </c>
      <c r="D179" s="32" t="n">
        <v>73688</v>
      </c>
      <c r="E179" s="32" t="n">
        <v>24730</v>
      </c>
      <c r="F179" s="31" t="n">
        <f aca="false">E179/D179</f>
        <v>0.335604168928455</v>
      </c>
      <c r="G179" s="32" t="n">
        <v>50000</v>
      </c>
      <c r="H179" s="33" t="n">
        <f aca="false">(G179-E179)/F179</f>
        <v>75297.0384148807</v>
      </c>
      <c r="I179" s="33" t="n">
        <f aca="false">E179*M179/G179</f>
        <v>6942.7002</v>
      </c>
      <c r="J179" s="33" t="n">
        <f aca="false">I179-M179</f>
        <v>-7094.2998</v>
      </c>
      <c r="K179" s="30" t="n">
        <v>322</v>
      </c>
      <c r="L179" s="30" t="s">
        <v>183</v>
      </c>
      <c r="M179" s="32" t="n">
        <v>14037</v>
      </c>
      <c r="N179" s="32" t="n">
        <v>73688</v>
      </c>
      <c r="O179" s="32" t="n">
        <v>2285</v>
      </c>
      <c r="P179" s="32" t="n">
        <v>1034352102</v>
      </c>
      <c r="R179" s="30" t="n">
        <v>20220929</v>
      </c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s="30" customFormat="true" ht="12.8" hidden="false" customHeight="false" outlineLevel="0" collapsed="false">
      <c r="A181" s="30" t="n">
        <v>180</v>
      </c>
      <c r="B181" s="30" t="s">
        <v>186</v>
      </c>
      <c r="C181" s="31" t="n">
        <v>0.479</v>
      </c>
      <c r="D181" s="32" t="n">
        <v>81644</v>
      </c>
      <c r="E181" s="32" t="n">
        <v>34944</v>
      </c>
      <c r="F181" s="31" t="n">
        <f aca="false">E181/D181</f>
        <v>0.428004507373475</v>
      </c>
      <c r="G181" s="32" t="n">
        <v>50000</v>
      </c>
      <c r="H181" s="33" t="n">
        <f aca="false">(G181-E181)/F181</f>
        <v>35177.1996336996</v>
      </c>
      <c r="I181" s="33" t="n">
        <f aca="false">E181*M181/G181</f>
        <v>7299.10272</v>
      </c>
      <c r="J181" s="33" t="n">
        <f aca="false">I181-M181</f>
        <v>-3144.89728</v>
      </c>
      <c r="K181" s="30" t="n">
        <v>320</v>
      </c>
      <c r="L181" s="30" t="s">
        <v>187</v>
      </c>
      <c r="M181" s="32" t="n">
        <v>10444</v>
      </c>
      <c r="N181" s="32" t="n">
        <v>81644</v>
      </c>
      <c r="O181" s="32" t="n">
        <v>2771</v>
      </c>
      <c r="P181" s="32" t="n">
        <v>852690764</v>
      </c>
      <c r="R181" s="30" t="n">
        <v>20220929</v>
      </c>
    </row>
    <row r="182" s="30" customFormat="true" ht="12.8" hidden="false" customHeight="false" outlineLevel="0" collapsed="false">
      <c r="A182" s="30" t="n">
        <v>181</v>
      </c>
      <c r="B182" s="30" t="s">
        <v>188</v>
      </c>
      <c r="C182" s="31" t="n">
        <v>0.455</v>
      </c>
      <c r="D182" s="32" t="n">
        <v>87867</v>
      </c>
      <c r="E182" s="32" t="n">
        <v>36712</v>
      </c>
      <c r="F182" s="31" t="n">
        <f aca="false">E182/D182</f>
        <v>0.417813285989052</v>
      </c>
      <c r="G182" s="32" t="n">
        <v>50000</v>
      </c>
      <c r="H182" s="33" t="n">
        <f aca="false">(G182-E182)/F182</f>
        <v>31803.6798866855</v>
      </c>
      <c r="I182" s="33" t="n">
        <f aca="false">E182*M182/G182</f>
        <v>9296.21264</v>
      </c>
      <c r="J182" s="33" t="n">
        <f aca="false">I182-M182</f>
        <v>-3364.78736</v>
      </c>
      <c r="K182" s="30" t="n">
        <v>319</v>
      </c>
      <c r="L182" s="30" t="s">
        <v>189</v>
      </c>
      <c r="M182" s="32" t="n">
        <v>12661</v>
      </c>
      <c r="N182" s="32" t="n">
        <v>87867</v>
      </c>
      <c r="O182" s="32" t="n">
        <v>2819</v>
      </c>
      <c r="P182" s="32" t="n">
        <v>1112489049</v>
      </c>
      <c r="R182" s="30" t="n">
        <v>20220929</v>
      </c>
    </row>
    <row r="183" customFormat="fals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34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50000</v>
      </c>
      <c r="H184" s="1" t="n">
        <f aca="false">(G184-E184)/F184</f>
        <v>-11700.553735084</v>
      </c>
      <c r="I184" s="1" t="n">
        <f aca="false">E184*M184/G184</f>
        <v>23217.07584</v>
      </c>
      <c r="J184" s="1" t="n">
        <f aca="false">I184-M184</f>
        <v>1505.07584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16" customFormat="true" ht="12.8" hidden="false" customHeight="false" outlineLevel="0" collapsed="false">
      <c r="A185" s="35" t="n">
        <v>184</v>
      </c>
      <c r="B185" s="35" t="s">
        <v>194</v>
      </c>
      <c r="C185" s="36" t="n">
        <v>0.967</v>
      </c>
      <c r="D185" s="37" t="n">
        <v>225283</v>
      </c>
      <c r="E185" s="37" t="n">
        <v>44146</v>
      </c>
      <c r="F185" s="38" t="n">
        <f aca="false">E185/D185</f>
        <v>0.195957972860802</v>
      </c>
      <c r="G185" s="37" t="n">
        <v>50000</v>
      </c>
      <c r="H185" s="39" t="n">
        <f aca="false">(G185-E185)/F185</f>
        <v>29873.7525936665</v>
      </c>
      <c r="I185" s="39" t="n">
        <f aca="false">E185*M185/G185</f>
        <v>4128.53392</v>
      </c>
      <c r="J185" s="39" t="n">
        <f aca="false">I185-M185</f>
        <v>-547.46608</v>
      </c>
      <c r="K185" s="37" t="n">
        <v>354</v>
      </c>
      <c r="L185" s="37" t="s">
        <v>195</v>
      </c>
      <c r="M185" s="37" t="n">
        <v>4676</v>
      </c>
      <c r="N185" s="37" t="n">
        <v>225283</v>
      </c>
      <c r="O185" s="37" t="n">
        <v>3220</v>
      </c>
      <c r="P185" s="37" t="n">
        <v>1053424567</v>
      </c>
      <c r="Q185" s="37"/>
      <c r="R185" s="35" t="n">
        <v>20221005</v>
      </c>
    </row>
    <row r="186" s="40" customFormat="true" ht="12.8" hidden="false" customHeight="false" outlineLevel="0" collapsed="false">
      <c r="A186" s="0" t="n">
        <v>185</v>
      </c>
      <c r="B186" s="0" t="s">
        <v>196</v>
      </c>
      <c r="C186" s="5" t="n">
        <v>0.315</v>
      </c>
      <c r="D186" s="1" t="n">
        <v>168791</v>
      </c>
      <c r="E186" s="1" t="n">
        <v>55045</v>
      </c>
      <c r="F186" s="5" t="n">
        <f aca="false">E186/D186</f>
        <v>0.326113359124598</v>
      </c>
      <c r="G186" s="4" t="n">
        <v>50000</v>
      </c>
      <c r="H186" s="1" t="n">
        <f aca="false">(G186-E186)/F186</f>
        <v>-15470.0807521119</v>
      </c>
      <c r="I186" s="1" t="n">
        <f aca="false">E186*M186/G186</f>
        <v>25559.5953</v>
      </c>
      <c r="J186" s="1" t="n">
        <f aca="false">I186-M186</f>
        <v>2342.5953</v>
      </c>
      <c r="K186" s="0" t="n">
        <v>355</v>
      </c>
      <c r="L186" s="0" t="s">
        <v>197</v>
      </c>
      <c r="M186" s="1" t="n">
        <v>23217</v>
      </c>
      <c r="N186" s="1" t="n">
        <v>168791</v>
      </c>
      <c r="O186" s="1" t="n">
        <v>2857</v>
      </c>
      <c r="P186" s="1" t="n">
        <v>3918820996</v>
      </c>
      <c r="Q186" s="0"/>
      <c r="R186" s="0" t="n">
        <v>20221010</v>
      </c>
    </row>
    <row r="187" s="40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50000</v>
      </c>
      <c r="H187" s="1" t="n">
        <f aca="false">(G187-E187)/F187</f>
        <v>59674.465086483</v>
      </c>
      <c r="I187" s="1" t="n">
        <f aca="false">E187*M187/G187</f>
        <v>5049.64768</v>
      </c>
      <c r="J187" s="1" t="n">
        <f aca="false">I187-M187</f>
        <v>-5059.35232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40" customFormat="true" ht="12.8" hidden="false" customHeight="false" outlineLevel="0" collapsed="false">
      <c r="A188" s="0" t="n">
        <v>187</v>
      </c>
      <c r="B188" s="0" t="s">
        <v>200</v>
      </c>
      <c r="C188" s="5" t="n">
        <v>0.378</v>
      </c>
      <c r="D188" s="1" t="n">
        <v>109410</v>
      </c>
      <c r="E188" s="1" t="n">
        <v>45857</v>
      </c>
      <c r="F188" s="5" t="n">
        <f aca="false">E188/D188</f>
        <v>0.4191298784389</v>
      </c>
      <c r="G188" s="4" t="n">
        <v>50000</v>
      </c>
      <c r="H188" s="1" t="n">
        <f aca="false">(G188-E188)/F188</f>
        <v>9884.7641581438</v>
      </c>
      <c r="I188" s="1" t="n">
        <f aca="false">E188*M188/G188</f>
        <v>9402.51928</v>
      </c>
      <c r="J188" s="1" t="n">
        <f aca="false">I188-M188</f>
        <v>-849.48072</v>
      </c>
      <c r="K188" s="0" t="n">
        <v>335</v>
      </c>
      <c r="L188" s="0" t="s">
        <v>201</v>
      </c>
      <c r="M188" s="1" t="n">
        <v>10252</v>
      </c>
      <c r="N188" s="1" t="n">
        <v>109410</v>
      </c>
      <c r="O188" s="1" t="n">
        <v>2358</v>
      </c>
      <c r="P188" s="1" t="n">
        <v>1121674816</v>
      </c>
      <c r="Q188" s="0"/>
      <c r="R188" s="0" t="n">
        <v>20221010</v>
      </c>
    </row>
    <row r="189" s="40" customFormat="true" ht="12.8" hidden="false" customHeight="false" outlineLevel="0" collapsed="false">
      <c r="A189" s="0" t="n">
        <v>188</v>
      </c>
      <c r="B189" s="0" t="s">
        <v>202</v>
      </c>
      <c r="C189" s="5" t="n">
        <v>0.388</v>
      </c>
      <c r="D189" s="1" t="n">
        <v>116512</v>
      </c>
      <c r="E189" s="1" t="n">
        <v>44643</v>
      </c>
      <c r="F189" s="5" t="n">
        <f aca="false">E189/D189</f>
        <v>0.383162249382038</v>
      </c>
      <c r="G189" s="4" t="n">
        <v>50000</v>
      </c>
      <c r="H189" s="1" t="n">
        <f aca="false">(G189-E189)/F189</f>
        <v>13981.0224223282</v>
      </c>
      <c r="I189" s="1" t="n">
        <f aca="false">E189*M189/G189</f>
        <v>18367.91592</v>
      </c>
      <c r="J189" s="1" t="n">
        <f aca="false">I189-M189</f>
        <v>-2204.08408</v>
      </c>
      <c r="K189" s="0" t="n">
        <v>337</v>
      </c>
      <c r="L189" s="0" t="s">
        <v>203</v>
      </c>
      <c r="M189" s="1" t="n">
        <v>20572</v>
      </c>
      <c r="N189" s="1" t="n">
        <v>116512</v>
      </c>
      <c r="O189" s="1" t="n">
        <v>1632</v>
      </c>
      <c r="P189" s="1" t="n">
        <v>2396877802</v>
      </c>
      <c r="Q189" s="0"/>
      <c r="R189" s="0" t="n">
        <v>20221010</v>
      </c>
    </row>
    <row r="190" s="40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50000</v>
      </c>
      <c r="H190" s="1" t="n">
        <f aca="false">(G190-E190)/F190</f>
        <v>41823.9232459353</v>
      </c>
      <c r="I190" s="1" t="n">
        <f aca="false">E190*M190/G190</f>
        <v>13211.6104</v>
      </c>
      <c r="J190" s="1" t="n">
        <f aca="false">I190-M190</f>
        <v>-6140.3896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4" customFormat="true" ht="12.8" hidden="false" customHeight="false" outlineLevel="0" collapsed="false">
      <c r="A191" s="3" t="n">
        <v>190</v>
      </c>
      <c r="B191" s="3" t="s">
        <v>206</v>
      </c>
      <c r="C191" s="5" t="n">
        <v>0.841</v>
      </c>
      <c r="D191" s="1" t="n">
        <v>152128</v>
      </c>
      <c r="E191" s="1" t="n">
        <v>52488</v>
      </c>
      <c r="F191" s="5" t="n">
        <f aca="false">E191/D191</f>
        <v>0.345025241901557</v>
      </c>
      <c r="G191" s="4" t="n">
        <v>50000</v>
      </c>
      <c r="H191" s="1" t="n">
        <f aca="false">(G191-E191)/F191</f>
        <v>-7211.06660570035</v>
      </c>
      <c r="I191" s="1" t="n">
        <f aca="false">E191*M191/G191</f>
        <v>27041.8176</v>
      </c>
      <c r="J191" s="1" t="n">
        <f aca="false">I191-M191</f>
        <v>1281.8176</v>
      </c>
      <c r="K191" s="4" t="n">
        <v>356</v>
      </c>
      <c r="L191" s="4" t="s">
        <v>207</v>
      </c>
      <c r="M191" s="1" t="n">
        <v>25760</v>
      </c>
      <c r="N191" s="1" t="n">
        <v>152128</v>
      </c>
      <c r="O191" s="1" t="n">
        <v>2776</v>
      </c>
      <c r="P191" s="1" t="n">
        <v>3918820996</v>
      </c>
      <c r="Q191" s="3"/>
      <c r="R191" s="3" t="n">
        <v>20221011</v>
      </c>
    </row>
    <row r="192" s="34" customFormat="true" ht="12.8" hidden="false" customHeight="false" outlineLevel="0" collapsed="false">
      <c r="A192" s="3" t="n">
        <v>191</v>
      </c>
      <c r="B192" s="3" t="s">
        <v>208</v>
      </c>
      <c r="C192" s="5" t="n">
        <v>0.893</v>
      </c>
      <c r="D192" s="1" t="n">
        <v>119927</v>
      </c>
      <c r="E192" s="1" t="n">
        <v>49458</v>
      </c>
      <c r="F192" s="5" t="n">
        <f aca="false">E192/D192</f>
        <v>0.412400877200297</v>
      </c>
      <c r="G192" s="4" t="n">
        <v>50000</v>
      </c>
      <c r="H192" s="1" t="n">
        <f aca="false">(G192-E192)/F192</f>
        <v>1314.25520643779</v>
      </c>
      <c r="I192" s="1" t="n">
        <f aca="false">E192*M192/G192</f>
        <v>9251.61348</v>
      </c>
      <c r="J192" s="1" t="n">
        <f aca="false">I192-M192</f>
        <v>-101.38652</v>
      </c>
      <c r="K192" s="4" t="n">
        <v>357</v>
      </c>
      <c r="L192" s="4" t="s">
        <v>209</v>
      </c>
      <c r="M192" s="1" t="n">
        <v>9353</v>
      </c>
      <c r="N192" s="1" t="n">
        <v>119927</v>
      </c>
      <c r="O192" s="1" t="n">
        <v>2442</v>
      </c>
      <c r="P192" s="1" t="n">
        <v>1121674816</v>
      </c>
      <c r="Q192" s="3"/>
      <c r="R192" s="3" t="n">
        <v>20221011</v>
      </c>
    </row>
    <row r="193" s="41" customFormat="true" ht="12.8" hidden="false" customHeight="false" outlineLevel="0" collapsed="false">
      <c r="A193" s="6" t="n">
        <v>192</v>
      </c>
      <c r="B193" s="6" t="s">
        <v>210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25" t="n">
        <v>50000</v>
      </c>
      <c r="H193" s="8" t="n">
        <f aca="false">(G193-E193)/F193</f>
        <v>94.5363861980626</v>
      </c>
      <c r="I193" s="8" t="n">
        <f aca="false">E193*M193/G193</f>
        <v>18254.84704</v>
      </c>
      <c r="J193" s="8" t="n">
        <f aca="false">I193-M193</f>
        <v>-13.1529599999994</v>
      </c>
      <c r="K193" s="25" t="n">
        <v>358</v>
      </c>
      <c r="L193" s="25" t="s">
        <v>211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Q193" s="6"/>
      <c r="R193" s="6" t="n">
        <v>20221011</v>
      </c>
    </row>
    <row r="194" s="34" customFormat="true" ht="12.8" hidden="false" customHeight="false" outlineLevel="0" collapsed="false">
      <c r="A194" s="6" t="n">
        <v>193</v>
      </c>
      <c r="B194" s="6" t="s">
        <v>212</v>
      </c>
      <c r="C194" s="7" t="n">
        <v>0.974</v>
      </c>
      <c r="D194" s="8" t="n">
        <v>143852</v>
      </c>
      <c r="E194" s="8" t="n">
        <v>51147</v>
      </c>
      <c r="F194" s="7" t="n">
        <f aca="false">E194/D194</f>
        <v>0.355552929399661</v>
      </c>
      <c r="G194" s="25" t="n">
        <v>50000</v>
      </c>
      <c r="H194" s="8" t="n">
        <f aca="false">(G194-E194)/F194</f>
        <v>-3225.96132715506</v>
      </c>
      <c r="I194" s="8" t="n">
        <f aca="false">E194*M194/G194</f>
        <v>27866.93148</v>
      </c>
      <c r="J194" s="8" t="n">
        <f aca="false">I194-M194</f>
        <v>624.931479999999</v>
      </c>
      <c r="K194" s="25" t="n">
        <v>360</v>
      </c>
      <c r="L194" s="25" t="s">
        <v>213</v>
      </c>
      <c r="M194" s="8" t="n">
        <v>27242</v>
      </c>
      <c r="N194" s="8" t="n">
        <v>143852</v>
      </c>
      <c r="O194" s="8" t="n">
        <v>2732</v>
      </c>
      <c r="P194" s="8" t="n">
        <v>3918820996</v>
      </c>
      <c r="Q194" s="6"/>
      <c r="R194" s="6" t="n">
        <v>20221013</v>
      </c>
    </row>
    <row r="195" s="34" customFormat="true" ht="12.8" hidden="false" customHeight="false" outlineLevel="0" collapsed="false">
      <c r="A195" s="6" t="n">
        <v>194</v>
      </c>
      <c r="B195" s="6" t="s">
        <v>214</v>
      </c>
      <c r="C195" s="7" t="n">
        <v>1</v>
      </c>
      <c r="D195" s="8" t="n">
        <v>121236</v>
      </c>
      <c r="E195" s="8" t="n">
        <v>49817</v>
      </c>
      <c r="F195" s="7" t="n">
        <f aca="false">E195/D195</f>
        <v>0.410909300867729</v>
      </c>
      <c r="G195" s="25" t="n">
        <v>50000</v>
      </c>
      <c r="H195" s="8" t="n">
        <f aca="false">(G195-E195)/F195</f>
        <v>445.353754742357</v>
      </c>
      <c r="I195" s="8" t="n">
        <f aca="false">E195*M195/G195</f>
        <v>9218.13768</v>
      </c>
      <c r="J195" s="8" t="n">
        <f aca="false">I195-M195</f>
        <v>-33.8623200000002</v>
      </c>
      <c r="K195" s="25" t="n">
        <v>361</v>
      </c>
      <c r="L195" s="25" t="s">
        <v>215</v>
      </c>
      <c r="M195" s="8" t="n">
        <v>9252</v>
      </c>
      <c r="N195" s="8" t="n">
        <v>121236</v>
      </c>
      <c r="O195" s="8" t="n">
        <v>2451</v>
      </c>
      <c r="P195" s="8" t="n">
        <v>1121674816</v>
      </c>
      <c r="Q195" s="6"/>
      <c r="R195" s="6" t="n">
        <v>20221013</v>
      </c>
    </row>
    <row r="196" s="41" customFormat="true" ht="12.8" hidden="false" customHeight="false" outlineLevel="0" collapsed="false">
      <c r="A196" s="16" t="n">
        <v>195</v>
      </c>
      <c r="B196" s="16" t="s">
        <v>216</v>
      </c>
      <c r="C196" s="17" t="n">
        <v>0.308</v>
      </c>
      <c r="D196" s="42" t="n">
        <v>87228</v>
      </c>
      <c r="E196" s="42" t="n">
        <v>35239</v>
      </c>
      <c r="F196" s="17" t="n">
        <f aca="false">E196/D196</f>
        <v>0.403987251799881</v>
      </c>
      <c r="G196" s="42" t="n">
        <v>50000</v>
      </c>
      <c r="H196" s="18" t="n">
        <f aca="false">(G196-E196)/F196</f>
        <v>36538.2816765515</v>
      </c>
      <c r="I196" s="18" t="n">
        <f aca="false">E196*M196/G196</f>
        <v>6823.67996</v>
      </c>
      <c r="J196" s="18" t="n">
        <f aca="false">I196-M196</f>
        <v>-2858.32004</v>
      </c>
      <c r="K196" s="42" t="n">
        <v>364</v>
      </c>
      <c r="L196" s="42" t="s">
        <v>217</v>
      </c>
      <c r="M196" s="42" t="n">
        <v>9682</v>
      </c>
      <c r="N196" s="42" t="n">
        <v>87228</v>
      </c>
      <c r="O196" s="42" t="n">
        <v>2416</v>
      </c>
      <c r="P196" s="42" t="n">
        <v>844537322</v>
      </c>
      <c r="Q196" s="16"/>
      <c r="R196" s="16" t="n">
        <v>20230111</v>
      </c>
    </row>
    <row r="197" s="43" customFormat="true" ht="12.8" hidden="false" customHeight="false" outlineLevel="0" collapsed="false">
      <c r="A197" s="16" t="n">
        <v>196</v>
      </c>
      <c r="B197" s="16" t="s">
        <v>218</v>
      </c>
      <c r="C197" s="17" t="n">
        <v>0.512</v>
      </c>
      <c r="D197" s="42" t="n">
        <v>41956</v>
      </c>
      <c r="E197" s="42" t="n">
        <v>21245</v>
      </c>
      <c r="F197" s="17" t="n">
        <f aca="false">E197/D197</f>
        <v>0.506363809705406</v>
      </c>
      <c r="G197" s="42" t="n">
        <v>50000</v>
      </c>
      <c r="H197" s="18" t="n">
        <f aca="false">(G197-E197)/F197</f>
        <v>56787.2337020475</v>
      </c>
      <c r="I197" s="18" t="n">
        <f aca="false">E197*M197/G197</f>
        <v>6450.8318</v>
      </c>
      <c r="J197" s="18" t="n">
        <f aca="false">I197-M197</f>
        <v>-8731.1682</v>
      </c>
      <c r="K197" s="42" t="n">
        <v>372</v>
      </c>
      <c r="L197" s="42" t="s">
        <v>219</v>
      </c>
      <c r="M197" s="42" t="n">
        <v>15182</v>
      </c>
      <c r="N197" s="42" t="n">
        <v>41956</v>
      </c>
      <c r="O197" s="42" t="n">
        <v>2544</v>
      </c>
      <c r="P197" s="42" t="n">
        <v>636982469</v>
      </c>
      <c r="Q197" s="16"/>
      <c r="R197" s="16" t="n">
        <v>20230111</v>
      </c>
    </row>
    <row r="198" s="10" customFormat="true" ht="12.8" hidden="false" customHeight="false" outlineLevel="0" collapsed="false">
      <c r="A198" s="44" t="n">
        <v>197</v>
      </c>
      <c r="B198" s="44" t="s">
        <v>220</v>
      </c>
      <c r="C198" s="31" t="n">
        <v>1</v>
      </c>
      <c r="D198" s="32" t="n">
        <v>23909</v>
      </c>
      <c r="E198" s="32" t="n">
        <v>10869</v>
      </c>
      <c r="F198" s="31" t="n">
        <f aca="false">E198/D198</f>
        <v>0.454598686687022</v>
      </c>
      <c r="G198" s="32" t="n">
        <v>50000</v>
      </c>
      <c r="H198" s="33" t="n">
        <f aca="false">(G198-E198)/F198</f>
        <v>86078.1193302052</v>
      </c>
      <c r="I198" s="33" t="n">
        <f aca="false">E198*M198/G198</f>
        <v>1832.29602</v>
      </c>
      <c r="J198" s="33" t="n">
        <f aca="false">I198-M198</f>
        <v>-6596.70398</v>
      </c>
      <c r="K198" s="32" t="n">
        <v>370</v>
      </c>
      <c r="L198" s="32" t="s">
        <v>221</v>
      </c>
      <c r="M198" s="32" t="n">
        <v>8429</v>
      </c>
      <c r="N198" s="32" t="n">
        <v>23909</v>
      </c>
      <c r="O198" s="32" t="n">
        <v>2272</v>
      </c>
      <c r="P198" s="32" t="n">
        <v>201526382</v>
      </c>
      <c r="Q198" s="44"/>
      <c r="R198" s="44" t="n">
        <v>20230111</v>
      </c>
    </row>
    <row r="199" s="16" customFormat="true" ht="12.8" hidden="false" customHeight="false" outlineLevel="0" collapsed="false">
      <c r="A199" s="41" t="n">
        <v>198</v>
      </c>
      <c r="B199" s="41" t="s">
        <v>222</v>
      </c>
      <c r="C199" s="45" t="n">
        <v>0.222</v>
      </c>
      <c r="D199" s="46" t="n">
        <v>108049</v>
      </c>
      <c r="E199" s="46" t="n">
        <v>49053</v>
      </c>
      <c r="F199" s="45" t="n">
        <f aca="false">E199/D199</f>
        <v>0.453988468194986</v>
      </c>
      <c r="G199" s="46" t="n">
        <v>50000</v>
      </c>
      <c r="H199" s="47" t="n">
        <f aca="false">(G199-E199)/F199</f>
        <v>2085.95606792653</v>
      </c>
      <c r="I199" s="47" t="n">
        <f aca="false">E199*M199/G199</f>
        <v>9527.07366</v>
      </c>
      <c r="J199" s="47" t="n">
        <f aca="false">I199-M199</f>
        <v>-183.92634</v>
      </c>
      <c r="K199" s="46" t="n">
        <v>375</v>
      </c>
      <c r="L199" s="46" t="s">
        <v>223</v>
      </c>
      <c r="M199" s="46" t="n">
        <v>9711</v>
      </c>
      <c r="N199" s="46" t="n">
        <v>108049</v>
      </c>
      <c r="O199" s="46" t="n">
        <v>3240</v>
      </c>
      <c r="P199" s="46" t="n">
        <v>1049261757</v>
      </c>
      <c r="Q199" s="41"/>
      <c r="R199" s="41" t="n">
        <v>20230111</v>
      </c>
    </row>
    <row r="200" s="35" customFormat="true" ht="12.8" hidden="false" customHeight="false" outlineLevel="0" collapsed="false">
      <c r="A200" s="3" t="n">
        <v>199</v>
      </c>
      <c r="B200" s="3" t="s">
        <v>224</v>
      </c>
      <c r="C200" s="5" t="n">
        <v>0.349</v>
      </c>
      <c r="D200" s="4" t="n">
        <v>92281</v>
      </c>
      <c r="E200" s="4" t="n">
        <v>31132</v>
      </c>
      <c r="F200" s="5" t="n">
        <f aca="false">E200/D200</f>
        <v>0.337360886856449</v>
      </c>
      <c r="G200" s="4" t="n">
        <v>50000</v>
      </c>
      <c r="H200" s="1" t="n">
        <f aca="false">(G200-E200)/F200</f>
        <v>55928.2380830014</v>
      </c>
      <c r="I200" s="1" t="n">
        <f aca="false">E200*M200/G200</f>
        <v>8895.03504</v>
      </c>
      <c r="J200" s="1" t="n">
        <f aca="false">I200-M200</f>
        <v>-5390.96496</v>
      </c>
      <c r="K200" s="4" t="n">
        <v>373</v>
      </c>
      <c r="L200" s="4" t="s">
        <v>225</v>
      </c>
      <c r="M200" s="4" t="n">
        <v>14286</v>
      </c>
      <c r="N200" s="4" t="n">
        <v>92281</v>
      </c>
      <c r="O200" s="4" t="n">
        <v>2408</v>
      </c>
      <c r="P200" s="4" t="n">
        <v>1318327629</v>
      </c>
      <c r="Q200" s="3"/>
      <c r="R200" s="3" t="n">
        <v>20230111</v>
      </c>
    </row>
    <row r="201" s="6" customFormat="true" ht="12.8" hidden="false" customHeight="false" outlineLevel="0" collapsed="false">
      <c r="A201" s="41" t="n">
        <v>200</v>
      </c>
      <c r="B201" s="41" t="s">
        <v>226</v>
      </c>
      <c r="C201" s="48" t="n">
        <v>0.222</v>
      </c>
      <c r="D201" s="46" t="n">
        <v>143701</v>
      </c>
      <c r="E201" s="46" t="n">
        <v>48890</v>
      </c>
      <c r="F201" s="45" t="n">
        <f aca="false">E201/D201</f>
        <v>0.340220318578159</v>
      </c>
      <c r="G201" s="46" t="n">
        <v>50000</v>
      </c>
      <c r="H201" s="47" t="n">
        <f aca="false">(G201-E201)/F201</f>
        <v>3262.59173655144</v>
      </c>
      <c r="I201" s="47" t="n">
        <f aca="false">E201*M201/G201</f>
        <v>16008.5416</v>
      </c>
      <c r="J201" s="47" t="n">
        <f aca="false">I201-M201</f>
        <v>-363.4584</v>
      </c>
      <c r="K201" s="46" t="n">
        <v>377</v>
      </c>
      <c r="L201" s="46" t="s">
        <v>227</v>
      </c>
      <c r="M201" s="46" t="n">
        <v>16372</v>
      </c>
      <c r="N201" s="46" t="n">
        <v>143701</v>
      </c>
      <c r="O201" s="46" t="n">
        <v>2496</v>
      </c>
      <c r="P201" s="46" t="n">
        <v>2352679731</v>
      </c>
      <c r="Q201" s="41"/>
      <c r="R201" s="41" t="n">
        <v>20230111</v>
      </c>
    </row>
    <row r="202" s="43" customFormat="true" ht="12.8" hidden="false" customHeight="false" outlineLevel="0" collapsed="false">
      <c r="A202" s="10" t="n">
        <v>201</v>
      </c>
      <c r="B202" s="10" t="s">
        <v>228</v>
      </c>
      <c r="C202" s="49" t="n">
        <v>0.238</v>
      </c>
      <c r="D202" s="12" t="n">
        <v>156404</v>
      </c>
      <c r="E202" s="12" t="n">
        <v>45711</v>
      </c>
      <c r="F202" s="11" t="n">
        <f aca="false">E202/D202</f>
        <v>0.292262346231554</v>
      </c>
      <c r="G202" s="12" t="n">
        <v>50000</v>
      </c>
      <c r="H202" s="14" t="n">
        <f aca="false">(G202-E202)/F202</f>
        <v>14675.1713154383</v>
      </c>
      <c r="I202" s="14" t="n">
        <f aca="false">E202*M202/G202</f>
        <v>5902.20432</v>
      </c>
      <c r="J202" s="14" t="n">
        <f aca="false">I202-M202</f>
        <v>-553.79568</v>
      </c>
      <c r="K202" s="12" t="n">
        <v>368</v>
      </c>
      <c r="L202" s="12" t="s">
        <v>229</v>
      </c>
      <c r="M202" s="12" t="n">
        <v>6456</v>
      </c>
      <c r="N202" s="12" t="n">
        <v>156404</v>
      </c>
      <c r="O202" s="12" t="n">
        <v>2384</v>
      </c>
      <c r="P202" s="12" t="n">
        <v>1009746408</v>
      </c>
      <c r="Q202" s="10"/>
      <c r="R202" s="10" t="n">
        <v>20230111</v>
      </c>
    </row>
    <row r="203" s="16" customFormat="true" ht="12.8" hidden="false" customHeight="false" outlineLevel="0" collapsed="false">
      <c r="A203" s="16" t="n">
        <v>202</v>
      </c>
      <c r="B203" s="16" t="s">
        <v>230</v>
      </c>
      <c r="C203" s="50" t="n">
        <v>0.464</v>
      </c>
      <c r="D203" s="42" t="n">
        <v>89990</v>
      </c>
      <c r="E203" s="42" t="n">
        <v>23420</v>
      </c>
      <c r="F203" s="17" t="n">
        <f aca="false">E203/D203</f>
        <v>0.260251139015446</v>
      </c>
      <c r="G203" s="42" t="n">
        <v>50000</v>
      </c>
      <c r="H203" s="18" t="n">
        <f aca="false">(G203-E203)/F203</f>
        <v>102132.117847993</v>
      </c>
      <c r="I203" s="18" t="n">
        <f aca="false">E203*M203/G203</f>
        <v>4224.0312</v>
      </c>
      <c r="J203" s="18" t="n">
        <f aca="false">I203-M203</f>
        <v>-4793.9688</v>
      </c>
      <c r="K203" s="42" t="n">
        <v>369</v>
      </c>
      <c r="L203" s="42" t="s">
        <v>231</v>
      </c>
      <c r="M203" s="42" t="n">
        <v>9018</v>
      </c>
      <c r="N203" s="42" t="n">
        <v>89990</v>
      </c>
      <c r="O203" s="42" t="n">
        <v>2715</v>
      </c>
      <c r="P203" s="42" t="n">
        <v>811530457</v>
      </c>
      <c r="R203" s="16" t="n">
        <v>20230111</v>
      </c>
    </row>
    <row r="204" customFormat="false" ht="12.8" hidden="false" customHeight="false" outlineLevel="0" collapsed="false">
      <c r="A204" s="3" t="n">
        <v>203</v>
      </c>
      <c r="B204" s="3" t="s">
        <v>232</v>
      </c>
      <c r="C204" s="22" t="n">
        <v>0.744</v>
      </c>
      <c r="D204" s="4" t="n">
        <v>34074</v>
      </c>
      <c r="E204" s="4" t="n">
        <v>14605</v>
      </c>
      <c r="F204" s="5" t="n">
        <f aca="false">E204/D204</f>
        <v>0.428625931795504</v>
      </c>
      <c r="G204" s="4" t="n">
        <v>50000</v>
      </c>
      <c r="H204" s="1" t="n">
        <f aca="false">(G204-E204)/F204</f>
        <v>82577.8315645327</v>
      </c>
      <c r="I204" s="1" t="n">
        <f aca="false">E204*M204/G204</f>
        <v>2653.7285</v>
      </c>
      <c r="J204" s="1" t="n">
        <f aca="false">I204-M204</f>
        <v>-6431.2715</v>
      </c>
      <c r="K204" s="4" t="n">
        <v>374</v>
      </c>
      <c r="L204" s="4" t="s">
        <v>233</v>
      </c>
      <c r="M204" s="4" t="n">
        <v>9085</v>
      </c>
      <c r="N204" s="4" t="n">
        <v>34074</v>
      </c>
      <c r="O204" s="4" t="n">
        <v>2304</v>
      </c>
      <c r="P204" s="4" t="n">
        <v>309563315</v>
      </c>
      <c r="R204" s="3" t="n">
        <v>20230111</v>
      </c>
    </row>
    <row r="205" s="6" customFormat="true" ht="12.8" hidden="false" customHeight="false" outlineLevel="0" collapsed="false">
      <c r="A205" s="16" t="n">
        <v>204</v>
      </c>
      <c r="B205" s="16" t="s">
        <v>234</v>
      </c>
      <c r="C205" s="50" t="n">
        <v>0.237</v>
      </c>
      <c r="D205" s="42" t="n">
        <v>107061</v>
      </c>
      <c r="E205" s="42" t="n">
        <v>45943</v>
      </c>
      <c r="F205" s="17" t="n">
        <f aca="false">E205/D205</f>
        <v>0.429129188032991</v>
      </c>
      <c r="G205" s="42" t="n">
        <v>50000</v>
      </c>
      <c r="H205" s="18" t="n">
        <f aca="false">(G205-E205)/F205</f>
        <v>9454.0294930675</v>
      </c>
      <c r="I205" s="18" t="n">
        <f aca="false">E205*M205/G205</f>
        <v>9975.14416</v>
      </c>
      <c r="J205" s="18" t="n">
        <f aca="false">I205-M205</f>
        <v>-880.85584</v>
      </c>
      <c r="K205" s="42" t="n">
        <v>378</v>
      </c>
      <c r="L205" s="42" t="s">
        <v>235</v>
      </c>
      <c r="M205" s="42" t="n">
        <v>10856</v>
      </c>
      <c r="N205" s="42" t="n">
        <v>107061</v>
      </c>
      <c r="O205" s="42" t="n">
        <v>2852</v>
      </c>
      <c r="P205" s="42" t="n">
        <v>1162254079</v>
      </c>
      <c r="Q205" s="16"/>
      <c r="R205" s="16" t="n">
        <v>20230111</v>
      </c>
    </row>
    <row r="206" s="41" customFormat="true" ht="12.8" hidden="false" customHeight="false" outlineLevel="0" collapsed="false">
      <c r="A206" s="3" t="n">
        <v>205</v>
      </c>
      <c r="B206" s="3" t="s">
        <v>236</v>
      </c>
      <c r="C206" s="22" t="n">
        <v>0.614</v>
      </c>
      <c r="D206" s="4" t="n">
        <v>42150</v>
      </c>
      <c r="E206" s="4" t="n">
        <v>17695</v>
      </c>
      <c r="F206" s="5" t="n">
        <f aca="false">E206/D206</f>
        <v>0.419810201660735</v>
      </c>
      <c r="G206" s="4" t="n">
        <v>50000</v>
      </c>
      <c r="H206" s="1" t="n">
        <f aca="false">(G206-E206)/F206</f>
        <v>76951.4410850523</v>
      </c>
      <c r="I206" s="1" t="n">
        <f aca="false">E206*M206/G206</f>
        <v>4157.2633</v>
      </c>
      <c r="J206" s="1" t="n">
        <f aca="false">I206-M206</f>
        <v>-7589.7367</v>
      </c>
      <c r="K206" s="4" t="n">
        <v>371</v>
      </c>
      <c r="L206" s="4" t="s">
        <v>237</v>
      </c>
      <c r="M206" s="4" t="n">
        <v>11747</v>
      </c>
      <c r="N206" s="4" t="n">
        <v>42150</v>
      </c>
      <c r="O206" s="4" t="n">
        <v>2413</v>
      </c>
      <c r="P206" s="4" t="n">
        <v>495137553</v>
      </c>
      <c r="Q206" s="3"/>
      <c r="R206" s="3" t="n">
        <v>20230111</v>
      </c>
    </row>
    <row r="207" s="6" customFormat="true" ht="12.8" hidden="false" customHeight="false" outlineLevel="0" collapsed="false">
      <c r="A207" s="41" t="n">
        <v>206</v>
      </c>
      <c r="B207" s="41" t="s">
        <v>238</v>
      </c>
      <c r="C207" s="48" t="n">
        <v>0.22</v>
      </c>
      <c r="D207" s="46" t="n">
        <v>117422</v>
      </c>
      <c r="E207" s="46" t="n">
        <v>49405</v>
      </c>
      <c r="F207" s="45" t="n">
        <f aca="false">E207/D207</f>
        <v>0.420747389756604</v>
      </c>
      <c r="G207" s="46" t="n">
        <v>50000</v>
      </c>
      <c r="H207" s="47" t="n">
        <f aca="false">(G207-E207)/F207</f>
        <v>1414.15018722801</v>
      </c>
      <c r="I207" s="47" t="n">
        <f aca="false">E207*M207/G207</f>
        <v>13528.0771</v>
      </c>
      <c r="J207" s="47" t="n">
        <f aca="false">I207-M207</f>
        <v>-162.9229</v>
      </c>
      <c r="K207" s="46" t="n">
        <v>376</v>
      </c>
      <c r="L207" s="46" t="s">
        <v>239</v>
      </c>
      <c r="M207" s="46" t="n">
        <v>13691</v>
      </c>
      <c r="N207" s="46" t="n">
        <v>117422</v>
      </c>
      <c r="O207" s="46" t="n">
        <v>2891</v>
      </c>
      <c r="P207" s="46" t="n">
        <v>1607626602</v>
      </c>
      <c r="Q207" s="41"/>
      <c r="R207" s="41" t="n">
        <v>20230111</v>
      </c>
    </row>
    <row r="208" s="16" customFormat="true" ht="12.8" hidden="false" customHeight="false" outlineLevel="0" collapsed="false">
      <c r="A208" s="16" t="n">
        <v>207</v>
      </c>
      <c r="B208" s="16" t="s">
        <v>240</v>
      </c>
      <c r="C208" s="50" t="n">
        <v>0.224</v>
      </c>
      <c r="D208" s="42" t="n">
        <v>121815</v>
      </c>
      <c r="E208" s="42" t="n">
        <v>48563</v>
      </c>
      <c r="F208" s="17" t="n">
        <f aca="false">E208/D208</f>
        <v>0.398661905348274</v>
      </c>
      <c r="G208" s="42" t="n">
        <v>50000</v>
      </c>
      <c r="H208" s="18" t="n">
        <f aca="false">(G208-E208)/F208</f>
        <v>3604.5580997879</v>
      </c>
      <c r="I208" s="18" t="n">
        <f aca="false">E208*M208/G208</f>
        <v>9655.29566</v>
      </c>
      <c r="J208" s="18" t="n">
        <f aca="false">I208-M208</f>
        <v>-285.70434</v>
      </c>
      <c r="K208" s="42" t="n">
        <v>367</v>
      </c>
      <c r="L208" s="42" t="s">
        <v>241</v>
      </c>
      <c r="M208" s="42" t="n">
        <v>9941</v>
      </c>
      <c r="N208" s="42" t="n">
        <v>121815</v>
      </c>
      <c r="O208" s="42" t="n">
        <v>3061</v>
      </c>
      <c r="P208" s="42" t="n">
        <v>1210965212</v>
      </c>
      <c r="R208" s="16" t="n">
        <v>20230111</v>
      </c>
    </row>
    <row r="209" s="10" customFormat="true" ht="12.8" hidden="false" customHeight="false" outlineLevel="0" collapsed="false">
      <c r="A209" s="10" t="n">
        <v>208</v>
      </c>
      <c r="B209" s="10" t="s">
        <v>242</v>
      </c>
      <c r="C209" s="49" t="n">
        <v>0.145</v>
      </c>
      <c r="D209" s="12" t="n">
        <v>234090</v>
      </c>
      <c r="E209" s="12" t="n">
        <v>74950</v>
      </c>
      <c r="F209" s="11" t="n">
        <f aca="false">E209/D209</f>
        <v>0.320176000683498</v>
      </c>
      <c r="G209" s="12" t="n">
        <v>50000</v>
      </c>
      <c r="H209" s="14" t="n">
        <f aca="false">(G209-E209)/F209</f>
        <v>-77925.8905937292</v>
      </c>
      <c r="I209" s="14" t="n">
        <f aca="false">E209*M209/G209</f>
        <v>6790.47</v>
      </c>
      <c r="J209" s="14" t="n">
        <f aca="false">I209-M209</f>
        <v>2260.47</v>
      </c>
      <c r="K209" s="12" t="n">
        <v>366</v>
      </c>
      <c r="L209" s="12" t="s">
        <v>243</v>
      </c>
      <c r="M209" s="12" t="n">
        <v>4530</v>
      </c>
      <c r="N209" s="12" t="n">
        <v>234090</v>
      </c>
      <c r="O209" s="12" t="n">
        <v>3910</v>
      </c>
      <c r="P209" s="12" t="n">
        <v>1060428353</v>
      </c>
      <c r="R209" s="10" t="n">
        <v>20230111</v>
      </c>
    </row>
    <row r="210" s="35" customFormat="true" ht="12.8" hidden="false" customHeight="false" outlineLevel="0" collapsed="false">
      <c r="A210" s="35" t="n">
        <v>209</v>
      </c>
      <c r="B210" s="35" t="s">
        <v>244</v>
      </c>
      <c r="C210" s="36" t="n">
        <v>0.467</v>
      </c>
      <c r="D210" s="37" t="n">
        <v>78208</v>
      </c>
      <c r="E210" s="37" t="n">
        <v>23253</v>
      </c>
      <c r="F210" s="38" t="n">
        <f aca="false">E210/D210</f>
        <v>0.297322524549918</v>
      </c>
      <c r="G210" s="37" t="n">
        <v>50000</v>
      </c>
      <c r="H210" s="39" t="n">
        <f aca="false">(G210-E210)/F210</f>
        <v>89959.5482733411</v>
      </c>
      <c r="I210" s="39" t="n">
        <f aca="false">E210*M210/G210</f>
        <v>6630.36042</v>
      </c>
      <c r="J210" s="39" t="n">
        <f aca="false">I210-M210</f>
        <v>-7626.63958</v>
      </c>
      <c r="K210" s="37" t="n">
        <v>365</v>
      </c>
      <c r="L210" s="37" t="s">
        <v>245</v>
      </c>
      <c r="M210" s="37" t="n">
        <v>14257</v>
      </c>
      <c r="N210" s="37" t="n">
        <v>78208</v>
      </c>
      <c r="O210" s="37" t="n">
        <v>2495</v>
      </c>
      <c r="P210" s="37" t="n">
        <v>1115010578</v>
      </c>
      <c r="R210" s="35" t="n">
        <v>20230111</v>
      </c>
    </row>
    <row r="211" customFormat="false" ht="12.8" hidden="false" customHeight="false" outlineLevel="0" collapsed="false">
      <c r="C211" s="0"/>
    </row>
    <row r="212" customFormat="false" ht="12.8" hidden="false" customHeight="false" outlineLevel="0" collapsed="false">
      <c r="C212" s="0"/>
    </row>
    <row r="213" customFormat="false" ht="12.8" hidden="false" customHeight="false" outlineLevel="0" collapsed="false">
      <c r="C213" s="0"/>
    </row>
    <row r="214" customFormat="false" ht="12.8" hidden="false" customHeight="false" outlineLevel="0" collapsed="false">
      <c r="C214" s="0"/>
    </row>
    <row r="215" customFormat="false" ht="12.8" hidden="false" customHeight="false" outlineLevel="0" collapsed="false">
      <c r="C215" s="0"/>
    </row>
    <row r="216" customFormat="false" ht="12.8" hidden="false" customHeight="false" outlineLevel="0" collapsed="false">
      <c r="C216" s="0"/>
    </row>
    <row r="217" customFormat="false" ht="12.8" hidden="false" customHeight="false" outlineLevel="0" collapsed="false">
      <c r="C217" s="0"/>
    </row>
    <row r="218" customFormat="false" ht="12.8" hidden="false" customHeight="false" outlineLevel="0" collapsed="false">
      <c r="C218" s="0"/>
    </row>
    <row r="219" customFormat="false" ht="12.8" hidden="false" customHeight="false" outlineLevel="0" collapsed="false">
      <c r="C219" s="0"/>
    </row>
    <row r="220" customFormat="false" ht="12.8" hidden="false" customHeight="false" outlineLevel="0" collapsed="false">
      <c r="C220" s="0"/>
    </row>
    <row r="221" customFormat="false" ht="12.8" hidden="false" customHeight="false" outlineLevel="0" collapsed="false">
      <c r="C221" s="0"/>
    </row>
    <row r="222" customFormat="false" ht="12.8" hidden="false" customHeight="false" outlineLevel="0" collapsed="false">
      <c r="C222" s="0"/>
    </row>
    <row r="223" customFormat="false" ht="12.8" hidden="false" customHeight="false" outlineLevel="0" collapsed="false">
      <c r="C223" s="0"/>
    </row>
    <row r="224" customFormat="false" ht="12.8" hidden="false" customHeight="false" outlineLevel="0" collapsed="false">
      <c r="C224" s="0"/>
    </row>
    <row r="225" customFormat="false" ht="12.8" hidden="false" customHeight="false" outlineLevel="0" collapsed="false">
      <c r="C225" s="0"/>
    </row>
    <row r="226" customFormat="false" ht="12.8" hidden="false" customHeight="false" outlineLevel="0" collapsed="false">
      <c r="C226" s="0"/>
    </row>
    <row r="227" customFormat="false" ht="12.8" hidden="false" customHeight="false" outlineLevel="0" collapsed="false">
      <c r="C227" s="0"/>
    </row>
    <row r="228" customFormat="false" ht="12.8" hidden="false" customHeight="false" outlineLevel="0" collapsed="false">
      <c r="C228" s="0"/>
    </row>
    <row r="229" customFormat="false" ht="12.8" hidden="false" customHeight="false" outlineLevel="0" collapsed="false">
      <c r="C229" s="0"/>
    </row>
    <row r="230" customFormat="false" ht="12.8" hidden="false" customHeight="false" outlineLevel="0" collapsed="false">
      <c r="C230" s="0"/>
    </row>
    <row r="231" customFormat="false" ht="12.8" hidden="false" customHeight="false" outlineLevel="0" collapsed="false">
      <c r="C231" s="0"/>
    </row>
    <row r="232" customFormat="false" ht="12.8" hidden="false" customHeight="false" outlineLevel="0" collapsed="false">
      <c r="C232" s="0"/>
    </row>
    <row r="233" customFormat="false" ht="12.8" hidden="false" customHeight="false" outlineLevel="0" collapsed="false">
      <c r="C233" s="0"/>
    </row>
    <row r="234" customFormat="false" ht="12.8" hidden="false" customHeight="false" outlineLevel="0" collapsed="false">
      <c r="C234" s="0"/>
    </row>
    <row r="235" customFormat="false" ht="12.8" hidden="false" customHeight="false" outlineLevel="0" collapsed="false">
      <c r="C235" s="0"/>
    </row>
    <row r="236" customFormat="false" ht="12.8" hidden="false" customHeight="false" outlineLevel="0" collapsed="false">
      <c r="C236" s="0"/>
    </row>
    <row r="237" customFormat="false" ht="12.8" hidden="false" customHeight="false" outlineLevel="0" collapsed="false">
      <c r="C237" s="0"/>
    </row>
    <row r="238" customFormat="false" ht="12.8" hidden="false" customHeight="false" outlineLevel="0" collapsed="false">
      <c r="C238" s="0"/>
    </row>
    <row r="239" customFormat="false" ht="12.8" hidden="false" customHeight="false" outlineLevel="0" collapsed="false">
      <c r="C239" s="0"/>
    </row>
    <row r="240" customFormat="false" ht="12.8" hidden="false" customHeight="false" outlineLevel="0" collapsed="false">
      <c r="C240" s="0"/>
    </row>
  </sheetData>
  <autoFilter ref="A1:R210"/>
  <conditionalFormatting sqref="H2:H210">
    <cfRule type="cellIs" priority="2" operator="greaterThan" aboveAverage="0" equalAverage="0" bottom="0" percent="0" rank="0" text="" dxfId="1">
      <formula>0</formula>
    </cfRule>
  </conditionalFormatting>
  <conditionalFormatting sqref="F2:F185 F187:F210">
    <cfRule type="cellIs" priority="3" operator="lessThan" aboveAverage="0" equalAverage="0" bottom="0" percent="0" rank="0" text="" dxfId="2">
      <formula>30%</formula>
    </cfRule>
  </conditionalFormatting>
  <conditionalFormatting sqref="J2:J210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210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1" sqref="201:201 B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246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42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1" sqref="201:201 A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246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1" sqref="201:201 P2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246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2023-01-13T12:11:39Z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