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2-07-15 UTA 2 NovaS4 lane\"/>
    </mc:Choice>
  </mc:AlternateContent>
  <xr:revisionPtr revIDLastSave="0" documentId="13_ncr:1_{B34CEA9E-7A2B-4443-8E40-3FCAAE5F7B3A}" xr6:coauthVersionLast="47" xr6:coauthVersionMax="47" xr10:uidLastSave="{00000000-0000-0000-0000-000000000000}"/>
  <bookViews>
    <workbookView xWindow="22932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1" l="1"/>
  <c r="S39" i="1" s="1"/>
  <c r="R38" i="1"/>
  <c r="S17" i="1"/>
  <c r="S12" i="1"/>
  <c r="S15" i="1"/>
  <c r="R33" i="1"/>
  <c r="R28" i="1"/>
  <c r="R21" i="1"/>
  <c r="R16" i="1"/>
  <c r="R11" i="1"/>
  <c r="S34" i="1" l="1"/>
  <c r="S21" i="1"/>
  <c r="R6" i="1"/>
</calcChain>
</file>

<file path=xl/sharedStrings.xml><?xml version="1.0" encoding="utf-8"?>
<sst xmlns="http://schemas.openxmlformats.org/spreadsheetml/2006/main" count="269" uniqueCount="143">
  <si>
    <t>Library Type</t>
  </si>
  <si>
    <t>Individual Library Concentration (ng/ul)</t>
  </si>
  <si>
    <t>Estimated Insert Size (bp)</t>
  </si>
  <si>
    <t>Library Plexity</t>
  </si>
  <si>
    <t>Pooled Library concentration_nM</t>
  </si>
  <si>
    <t>Total pool volume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</si>
  <si>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</si>
  <si>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</si>
  <si>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</si>
  <si>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</si>
  <si>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</si>
  <si>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</si>
  <si>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</si>
  <si>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S4 150PE</t>
  </si>
  <si>
    <t>Reads/sample</t>
  </si>
  <si>
    <t>Percentage</t>
  </si>
  <si>
    <t>10x Genomics 3' RNAseq v3.1</t>
  </si>
  <si>
    <t>Lane</t>
  </si>
  <si>
    <t>sum</t>
  </si>
  <si>
    <t>L6</t>
  </si>
  <si>
    <t>L7</t>
  </si>
  <si>
    <t>P20220006</t>
  </si>
  <si>
    <t>P20220007</t>
  </si>
  <si>
    <t>76660_V11</t>
  </si>
  <si>
    <t>76664_V5</t>
  </si>
  <si>
    <t>76662_V5</t>
  </si>
  <si>
    <t>76661_V11</t>
  </si>
  <si>
    <t>76662_V11</t>
  </si>
  <si>
    <t>STARR_080</t>
  </si>
  <si>
    <t>STARR_081</t>
  </si>
  <si>
    <t>STARR_082</t>
  </si>
  <si>
    <t>STARR_083</t>
  </si>
  <si>
    <t>STARR_085</t>
  </si>
  <si>
    <t>L8</t>
  </si>
  <si>
    <t>L9</t>
  </si>
  <si>
    <t>L10</t>
  </si>
  <si>
    <t>L11</t>
  </si>
  <si>
    <t>P20220008</t>
  </si>
  <si>
    <t>P20220009</t>
  </si>
  <si>
    <t>P20220010</t>
  </si>
  <si>
    <t>P20220011</t>
  </si>
  <si>
    <t>76658_V11</t>
  </si>
  <si>
    <t>76649_V11</t>
  </si>
  <si>
    <t>76647_V11</t>
  </si>
  <si>
    <t>76643_V11</t>
  </si>
  <si>
    <t>76660_V5</t>
  </si>
  <si>
    <t>76661_V5</t>
  </si>
  <si>
    <t>76656_V11</t>
  </si>
  <si>
    <t>STARR_063</t>
  </si>
  <si>
    <t>STARR_069</t>
  </si>
  <si>
    <t>STARR_060</t>
  </si>
  <si>
    <t>STARR_072</t>
  </si>
  <si>
    <t>STARR_077</t>
  </si>
  <si>
    <t>STARR_079</t>
  </si>
  <si>
    <t>STARR_071</t>
  </si>
  <si>
    <t>STARR_073</t>
  </si>
  <si>
    <t>STARR_075</t>
  </si>
  <si>
    <t>SampleDate</t>
  </si>
  <si>
    <t>SI-TT-H7</t>
  </si>
  <si>
    <t>ACCTCGAGCT</t>
  </si>
  <si>
    <t>ATCGAACACA</t>
  </si>
  <si>
    <t>SI-TT-B4</t>
  </si>
  <si>
    <t>GTAGACGAAA</t>
  </si>
  <si>
    <t>ACCACACTAG</t>
  </si>
  <si>
    <t>SI-TT-B5</t>
  </si>
  <si>
    <t>TCGGCTCTAC</t>
  </si>
  <si>
    <t>AGACCATCGG</t>
  </si>
  <si>
    <t>SI-TT-B9</t>
  </si>
  <si>
    <t>TATTGAGGCA</t>
  </si>
  <si>
    <t>CACTTACCTG</t>
  </si>
  <si>
    <t>SI-TT-C4</t>
  </si>
  <si>
    <t>TTCTCGATGA</t>
  </si>
  <si>
    <t>GTGCCCGACA</t>
  </si>
  <si>
    <t>SI-TT-B10</t>
  </si>
  <si>
    <t>GCCCGATGGA</t>
  </si>
  <si>
    <t>CTAGACGATT</t>
  </si>
  <si>
    <t>SI-TT-C2</t>
  </si>
  <si>
    <t>CAATCCCGAC</t>
  </si>
  <si>
    <t>TACTACTCGG</t>
  </si>
  <si>
    <t>SI-TT-C3</t>
  </si>
  <si>
    <t>ATGGCTTGTG</t>
  </si>
  <si>
    <t>CACAACATTC</t>
  </si>
  <si>
    <t>SI-TT-C5</t>
  </si>
  <si>
    <t>TCCGTTGGAT</t>
  </si>
  <si>
    <t>GCGAGAACGT</t>
  </si>
  <si>
    <t>SI-TT-C6</t>
  </si>
  <si>
    <t>ACGACTACCA</t>
  </si>
  <si>
    <t>TTAGGGTCGT</t>
  </si>
  <si>
    <t>SI-TT-H4</t>
  </si>
  <si>
    <t>AGTTTCCTGG</t>
  </si>
  <si>
    <t>CTGTGTGGCA</t>
  </si>
  <si>
    <t>SI-TT-D5</t>
  </si>
  <si>
    <t>TGGTTCGGGT</t>
  </si>
  <si>
    <t>CTCCTGCCAC</t>
  </si>
  <si>
    <t>SI-TT-D6</t>
  </si>
  <si>
    <t>CCCAGCTTCT</t>
  </si>
  <si>
    <t>GTTTGGTGTC</t>
  </si>
  <si>
    <t>SI-TT-H5</t>
  </si>
  <si>
    <t>AGCAAGAAGC</t>
  </si>
  <si>
    <t>AGAAACACAA</t>
  </si>
  <si>
    <t>SI-TT-H6</t>
  </si>
  <si>
    <t>CCTATCCTCG</t>
  </si>
  <si>
    <t>GTTAGTATTC</t>
  </si>
  <si>
    <t>SI-TT-H2</t>
  </si>
  <si>
    <t>TAGCATAGTG</t>
  </si>
  <si>
    <t>GACAGAGCCG</t>
  </si>
  <si>
    <t>SI-TT-H3</t>
  </si>
  <si>
    <t>CCCGTTCTCG</t>
  </si>
  <si>
    <t>CCAATCCGTC</t>
  </si>
  <si>
    <t>SI-TT-A1</t>
  </si>
  <si>
    <t>GTAACATGCG</t>
  </si>
  <si>
    <t>AGGTAACACT</t>
  </si>
  <si>
    <t>SI-TT-D7</t>
  </si>
  <si>
    <t>CCTGTCAGGG</t>
  </si>
  <si>
    <t>GTTACGGGCT</t>
  </si>
  <si>
    <t>SI-TT-A3</t>
  </si>
  <si>
    <t>CACTACGAAA</t>
  </si>
  <si>
    <t>ATCAGTCTAA</t>
  </si>
  <si>
    <t>SI-TT-A5</t>
  </si>
  <si>
    <t>GTAGCCCTGT</t>
  </si>
  <si>
    <t>ATAGATGCTC</t>
  </si>
  <si>
    <t>SI-TT-A8</t>
  </si>
  <si>
    <t>CGAAGTATAC</t>
  </si>
  <si>
    <t>CTCCAAGTTC</t>
  </si>
  <si>
    <t>SI-TT-H12</t>
  </si>
  <si>
    <t>TGATGATTCA</t>
  </si>
  <si>
    <t>CGACTCCTAC</t>
  </si>
  <si>
    <t>SI-TT-A2</t>
  </si>
  <si>
    <t>GTGGATCAAA</t>
  </si>
  <si>
    <t>CAGGGTTGGC</t>
  </si>
  <si>
    <t>SI-TT-A4</t>
  </si>
  <si>
    <t>CTCTAGCGAG</t>
  </si>
  <si>
    <t>GATGAAGATA</t>
  </si>
  <si>
    <t>448-578</t>
  </si>
  <si>
    <t>466-581</t>
  </si>
  <si>
    <t>455-464</t>
  </si>
  <si>
    <t>448-467</t>
  </si>
  <si>
    <t>457-503</t>
  </si>
  <si>
    <t>476-497</t>
  </si>
  <si>
    <t>STARR_085_Bar</t>
  </si>
  <si>
    <t>STARR_077_10</t>
  </si>
  <si>
    <t>index2_workflow_b(i5)</t>
  </si>
  <si>
    <t>Retest on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</si>
</sst>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T44"/>
  <sheetViews>
    <sheetView tabSelected="1" topLeftCell="A2" zoomScale="70" zoomScaleNormal="70" workbookViewId="0">
      <selection activeCell="C7" sqref="A7:XFD11"/>
    </sheetView>
  </sheetViews>
  <sheetFormatPr defaultColWidth="8.77734375" defaultRowHeight="14.4" x14ac:dyDescent="0.3"/>
  <cols>
    <col min="1" max="1" width="6.33203125" style="2" bestFit="1" customWidth="1"/>
    <col min="2" max="2" width="11.109375" style="2" bestFit="1" customWidth="1"/>
    <col min="3" max="3" width="11.109375" style="2" customWidth="1"/>
    <col min="4" max="4" width="14.6640625" style="2" bestFit="1" customWidth="1"/>
    <col min="5" max="5" width="26.88671875" style="2" bestFit="1" customWidth="1"/>
    <col min="6" max="6" width="10.21875" style="2" bestFit="1" customWidth="1"/>
    <col min="7" max="7" width="40.44140625" style="2" bestFit="1" customWidth="1"/>
    <col min="8" max="8" width="21.33203125" style="2" bestFit="1" customWidth="1"/>
    <col min="9" max="9" width="15.88671875" style="2" bestFit="1" customWidth="1"/>
    <col min="10" max="10" width="16.88671875" style="2" bestFit="1" customWidth="1"/>
    <col min="11" max="11" width="12.77734375" style="2" bestFit="1" customWidth="1"/>
    <col min="12" max="12" width="7.21875" style="2" bestFit="1" customWidth="1"/>
    <col min="13" max="13" width="14.5546875" style="2" bestFit="1" customWidth="1"/>
    <col min="14" max="14" width="9.33203125" style="2" bestFit="1" customWidth="1"/>
    <col min="15" max="15" width="22" style="2" bestFit="1" customWidth="1"/>
    <col min="16" max="16" width="10.5546875" style="2" bestFit="1" customWidth="1"/>
    <col min="17" max="17" width="13.44140625" style="2" bestFit="1" customWidth="1"/>
    <col min="18" max="18" width="13.5546875" style="2" bestFit="1" customWidth="1"/>
    <col min="19" max="16384" width="8.77734375" style="2"/>
  </cols>
  <sheetData>
    <row r="1" spans="1:19" ht="43.8" thickBot="1" x14ac:dyDescent="0.35">
      <c r="A1" s="2" t="s">
        <v>17</v>
      </c>
      <c r="B1" s="2" t="s">
        <v>7</v>
      </c>
      <c r="C1" s="2" t="s">
        <v>57</v>
      </c>
      <c r="D1" s="5" t="s">
        <v>8</v>
      </c>
      <c r="E1" s="5" t="s">
        <v>0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1" t="s">
        <v>15</v>
      </c>
      <c r="Q1" s="1" t="s">
        <v>14</v>
      </c>
      <c r="R1" s="1"/>
    </row>
    <row r="2" spans="1:19" ht="15" thickTop="1" x14ac:dyDescent="0.3">
      <c r="A2" s="56" t="s">
        <v>19</v>
      </c>
      <c r="B2" s="52" t="s">
        <v>21</v>
      </c>
      <c r="C2" s="28">
        <v>20220216</v>
      </c>
      <c r="D2" s="6" t="s">
        <v>25</v>
      </c>
      <c r="E2" s="6" t="s">
        <v>16</v>
      </c>
      <c r="F2" s="6" t="s">
        <v>58</v>
      </c>
      <c r="G2" s="6" t="s">
        <v>59</v>
      </c>
      <c r="H2" s="31" t="s">
        <v>141</v>
      </c>
      <c r="I2" s="6" t="s">
        <v>60</v>
      </c>
      <c r="J2" s="52">
        <v>2.98</v>
      </c>
      <c r="K2" s="46" t="s">
        <v>133</v>
      </c>
      <c r="L2" s="46"/>
      <c r="M2" s="52">
        <v>10</v>
      </c>
      <c r="N2" s="52">
        <v>30</v>
      </c>
      <c r="O2" s="52" t="s">
        <v>13</v>
      </c>
      <c r="P2" s="16">
        <v>0.2</v>
      </c>
      <c r="Q2" s="7">
        <v>600000000</v>
      </c>
      <c r="R2" s="17"/>
    </row>
    <row r="3" spans="1:19" x14ac:dyDescent="0.3">
      <c r="A3" s="57"/>
      <c r="B3" s="53"/>
      <c r="C3" s="29">
        <v>20220405</v>
      </c>
      <c r="D3" s="3" t="s">
        <v>24</v>
      </c>
      <c r="E3" s="3" t="s">
        <v>16</v>
      </c>
      <c r="F3" s="3" t="s">
        <v>61</v>
      </c>
      <c r="G3" s="3" t="s">
        <v>62</v>
      </c>
      <c r="H3" s="32" t="s">
        <v>141</v>
      </c>
      <c r="I3" s="3" t="s">
        <v>63</v>
      </c>
      <c r="J3" s="53"/>
      <c r="K3" s="47"/>
      <c r="L3" s="47"/>
      <c r="M3" s="53"/>
      <c r="N3" s="53"/>
      <c r="O3" s="53"/>
      <c r="P3" s="11">
        <v>0.2</v>
      </c>
      <c r="Q3" s="4">
        <v>600000000</v>
      </c>
      <c r="R3" s="10"/>
    </row>
    <row r="4" spans="1:19" x14ac:dyDescent="0.3">
      <c r="A4" s="57"/>
      <c r="B4" s="53"/>
      <c r="C4" s="29">
        <v>20220503</v>
      </c>
      <c r="D4" s="3" t="s">
        <v>23</v>
      </c>
      <c r="E4" s="3" t="s">
        <v>16</v>
      </c>
      <c r="F4" s="3" t="s">
        <v>64</v>
      </c>
      <c r="G4" s="3" t="s">
        <v>65</v>
      </c>
      <c r="H4" s="32" t="s">
        <v>141</v>
      </c>
      <c r="I4" s="3" t="s">
        <v>66</v>
      </c>
      <c r="J4" s="53"/>
      <c r="K4" s="47"/>
      <c r="L4" s="47"/>
      <c r="M4" s="53"/>
      <c r="N4" s="53"/>
      <c r="O4" s="53"/>
      <c r="P4" s="11">
        <v>0.2</v>
      </c>
      <c r="Q4" s="4">
        <v>600000000</v>
      </c>
      <c r="R4" s="18" t="s">
        <v>18</v>
      </c>
    </row>
    <row r="5" spans="1:19" x14ac:dyDescent="0.3">
      <c r="A5" s="58"/>
      <c r="B5" s="55"/>
      <c r="C5" s="29">
        <v>20220517</v>
      </c>
      <c r="D5" s="20" t="s">
        <v>26</v>
      </c>
      <c r="E5" s="21" t="s">
        <v>16</v>
      </c>
      <c r="F5" s="20" t="s">
        <v>67</v>
      </c>
      <c r="G5" s="20" t="s">
        <v>68</v>
      </c>
      <c r="H5" s="36" t="s">
        <v>141</v>
      </c>
      <c r="I5" s="20" t="s">
        <v>69</v>
      </c>
      <c r="J5" s="55"/>
      <c r="K5" s="47"/>
      <c r="L5" s="47"/>
      <c r="M5" s="55"/>
      <c r="N5" s="55"/>
      <c r="O5" s="55"/>
      <c r="P5" s="22">
        <v>0.2</v>
      </c>
      <c r="Q5" s="23">
        <v>600000000</v>
      </c>
      <c r="R5" s="27"/>
    </row>
    <row r="6" spans="1:19" ht="15" thickBot="1" x14ac:dyDescent="0.35">
      <c r="A6" s="59"/>
      <c r="B6" s="54"/>
      <c r="C6" s="30">
        <v>20220607</v>
      </c>
      <c r="D6" s="8" t="s">
        <v>27</v>
      </c>
      <c r="E6" s="8" t="s">
        <v>16</v>
      </c>
      <c r="F6" s="8" t="s">
        <v>70</v>
      </c>
      <c r="G6" s="8" t="s">
        <v>71</v>
      </c>
      <c r="H6" s="8" t="s">
        <v>141</v>
      </c>
      <c r="I6" s="8" t="s">
        <v>72</v>
      </c>
      <c r="J6" s="54"/>
      <c r="K6" s="48"/>
      <c r="L6" s="48"/>
      <c r="M6" s="54"/>
      <c r="N6" s="54"/>
      <c r="O6" s="54"/>
      <c r="P6" s="19">
        <v>0.2</v>
      </c>
      <c r="Q6" s="9">
        <v>600000000</v>
      </c>
      <c r="R6" s="12">
        <f>SUM(Q2:Q6)</f>
        <v>3000000000</v>
      </c>
    </row>
    <row r="7" spans="1:19" ht="15" thickTop="1" x14ac:dyDescent="0.3">
      <c r="A7" s="49" t="s">
        <v>20</v>
      </c>
      <c r="B7" s="52" t="s">
        <v>22</v>
      </c>
      <c r="C7" s="28">
        <v>20220517</v>
      </c>
      <c r="D7" s="13" t="s">
        <v>28</v>
      </c>
      <c r="E7" s="13" t="s">
        <v>16</v>
      </c>
      <c r="F7" s="13" t="s">
        <v>73</v>
      </c>
      <c r="G7" s="13" t="s">
        <v>74</v>
      </c>
      <c r="H7" s="13" t="s">
        <v>141</v>
      </c>
      <c r="I7" s="13" t="s">
        <v>75</v>
      </c>
      <c r="J7" s="46">
        <v>3.02</v>
      </c>
      <c r="K7" s="46" t="s">
        <v>134</v>
      </c>
      <c r="L7" s="46"/>
      <c r="M7" s="46">
        <v>10</v>
      </c>
      <c r="N7" s="46">
        <v>30</v>
      </c>
      <c r="O7" s="46" t="s">
        <v>13</v>
      </c>
      <c r="P7" s="16">
        <v>0.2</v>
      </c>
      <c r="Q7" s="7">
        <v>600000000</v>
      </c>
      <c r="R7" s="17"/>
    </row>
    <row r="8" spans="1:19" x14ac:dyDescent="0.3">
      <c r="A8" s="50"/>
      <c r="B8" s="53"/>
      <c r="C8" s="29">
        <v>20220531</v>
      </c>
      <c r="D8" s="14" t="s">
        <v>29</v>
      </c>
      <c r="E8" s="14" t="s">
        <v>16</v>
      </c>
      <c r="F8" s="14" t="s">
        <v>76</v>
      </c>
      <c r="G8" s="14" t="s">
        <v>77</v>
      </c>
      <c r="H8" s="14" t="s">
        <v>141</v>
      </c>
      <c r="I8" s="14" t="s">
        <v>78</v>
      </c>
      <c r="J8" s="47"/>
      <c r="K8" s="47"/>
      <c r="L8" s="47"/>
      <c r="M8" s="47"/>
      <c r="N8" s="47"/>
      <c r="O8" s="47"/>
      <c r="P8" s="11">
        <v>0.2</v>
      </c>
      <c r="Q8" s="4">
        <v>600000000</v>
      </c>
      <c r="R8" s="10"/>
    </row>
    <row r="9" spans="1:19" x14ac:dyDescent="0.3">
      <c r="A9" s="50"/>
      <c r="B9" s="53"/>
      <c r="C9" s="29">
        <v>20220607</v>
      </c>
      <c r="D9" s="14" t="s">
        <v>30</v>
      </c>
      <c r="E9" s="14" t="s">
        <v>16</v>
      </c>
      <c r="F9" s="14" t="s">
        <v>79</v>
      </c>
      <c r="G9" s="14" t="s">
        <v>80</v>
      </c>
      <c r="H9" s="14" t="s">
        <v>141</v>
      </c>
      <c r="I9" s="14" t="s">
        <v>81</v>
      </c>
      <c r="J9" s="47"/>
      <c r="K9" s="47"/>
      <c r="L9" s="47"/>
      <c r="M9" s="47"/>
      <c r="N9" s="47"/>
      <c r="O9" s="47"/>
      <c r="P9" s="11">
        <v>0.2</v>
      </c>
      <c r="Q9" s="4">
        <v>600000000</v>
      </c>
      <c r="R9" s="18"/>
    </row>
    <row r="10" spans="1:19" x14ac:dyDescent="0.3">
      <c r="A10" s="50"/>
      <c r="B10" s="53"/>
      <c r="C10" s="29">
        <v>20220608</v>
      </c>
      <c r="D10" s="14" t="s">
        <v>31</v>
      </c>
      <c r="E10" s="14" t="s">
        <v>16</v>
      </c>
      <c r="F10" s="14" t="s">
        <v>82</v>
      </c>
      <c r="G10" s="14" t="s">
        <v>83</v>
      </c>
      <c r="H10" s="14" t="s">
        <v>141</v>
      </c>
      <c r="I10" s="14" t="s">
        <v>84</v>
      </c>
      <c r="J10" s="47"/>
      <c r="K10" s="47"/>
      <c r="L10" s="47"/>
      <c r="M10" s="47"/>
      <c r="N10" s="47"/>
      <c r="O10" s="47"/>
      <c r="P10" s="11">
        <v>0.2</v>
      </c>
      <c r="Q10" s="4">
        <v>600000000</v>
      </c>
      <c r="R10" s="18" t="s">
        <v>18</v>
      </c>
    </row>
    <row r="11" spans="1:19" ht="15" thickBot="1" x14ac:dyDescent="0.35">
      <c r="A11" s="51"/>
      <c r="B11" s="54"/>
      <c r="C11" s="30">
        <v>20220622</v>
      </c>
      <c r="D11" s="15" t="s">
        <v>32</v>
      </c>
      <c r="E11" s="15" t="s">
        <v>16</v>
      </c>
      <c r="F11" s="15" t="s">
        <v>85</v>
      </c>
      <c r="G11" s="15" t="s">
        <v>86</v>
      </c>
      <c r="H11" s="15" t="s">
        <v>141</v>
      </c>
      <c r="I11" s="15" t="s">
        <v>87</v>
      </c>
      <c r="J11" s="48"/>
      <c r="K11" s="48"/>
      <c r="L11" s="48"/>
      <c r="M11" s="48"/>
      <c r="N11" s="48"/>
      <c r="O11" s="48"/>
      <c r="P11" s="19">
        <v>0.2</v>
      </c>
      <c r="Q11" s="9">
        <v>600000000</v>
      </c>
      <c r="R11" s="12">
        <f>SUM(Q7:Q11)</f>
        <v>3000000000</v>
      </c>
    </row>
    <row r="12" spans="1:19" ht="15" thickTop="1" x14ac:dyDescent="0.3">
      <c r="A12" s="49" t="s">
        <v>33</v>
      </c>
      <c r="B12" s="52" t="s">
        <v>37</v>
      </c>
      <c r="C12" s="28">
        <v>20211213</v>
      </c>
      <c r="D12" s="24" t="s">
        <v>41</v>
      </c>
      <c r="E12" s="24" t="s">
        <v>16</v>
      </c>
      <c r="F12" s="24" t="s">
        <v>88</v>
      </c>
      <c r="G12" s="24" t="s">
        <v>89</v>
      </c>
      <c r="H12" s="24" t="s">
        <v>141</v>
      </c>
      <c r="I12" s="24" t="s">
        <v>90</v>
      </c>
      <c r="J12" s="46">
        <v>3.2</v>
      </c>
      <c r="K12" s="46" t="s">
        <v>135</v>
      </c>
      <c r="L12" s="46"/>
      <c r="M12" s="46">
        <v>10</v>
      </c>
      <c r="N12" s="46">
        <v>30</v>
      </c>
      <c r="O12" s="46" t="s">
        <v>13</v>
      </c>
      <c r="P12" s="16">
        <v>0.45087939149193257</v>
      </c>
      <c r="Q12" s="7">
        <v>1138804080</v>
      </c>
      <c r="R12" s="17"/>
      <c r="S12" s="60">
        <f>SUM(Q12:Q14)/R16</f>
        <v>0.86328244806765675</v>
      </c>
    </row>
    <row r="13" spans="1:19" x14ac:dyDescent="0.3">
      <c r="A13" s="50"/>
      <c r="B13" s="53"/>
      <c r="C13" s="29">
        <v>20211102</v>
      </c>
      <c r="D13" s="25" t="s">
        <v>42</v>
      </c>
      <c r="E13" s="25" t="s">
        <v>16</v>
      </c>
      <c r="F13" s="25" t="s">
        <v>91</v>
      </c>
      <c r="G13" s="25" t="s">
        <v>92</v>
      </c>
      <c r="H13" s="25" t="s">
        <v>141</v>
      </c>
      <c r="I13" s="25" t="s">
        <v>93</v>
      </c>
      <c r="J13" s="47"/>
      <c r="K13" s="47"/>
      <c r="L13" s="47"/>
      <c r="M13" s="47"/>
      <c r="N13" s="47"/>
      <c r="O13" s="47"/>
      <c r="P13" s="11">
        <v>0.3541635793535487</v>
      </c>
      <c r="Q13" s="4">
        <v>894525092</v>
      </c>
      <c r="R13" s="10"/>
      <c r="S13" s="61"/>
    </row>
    <row r="14" spans="1:19" x14ac:dyDescent="0.3">
      <c r="A14" s="50"/>
      <c r="B14" s="53"/>
      <c r="C14" s="29">
        <v>20211111</v>
      </c>
      <c r="D14" s="25" t="s">
        <v>43</v>
      </c>
      <c r="E14" s="25" t="s">
        <v>16</v>
      </c>
      <c r="F14" s="25" t="s">
        <v>94</v>
      </c>
      <c r="G14" s="25" t="s">
        <v>95</v>
      </c>
      <c r="H14" s="25" t="s">
        <v>141</v>
      </c>
      <c r="I14" s="25" t="s">
        <v>96</v>
      </c>
      <c r="J14" s="63"/>
      <c r="K14" s="63"/>
      <c r="L14" s="63"/>
      <c r="M14" s="63"/>
      <c r="N14" s="63"/>
      <c r="O14" s="47"/>
      <c r="P14" s="11">
        <v>0.19495702915451876</v>
      </c>
      <c r="Q14" s="4">
        <v>492410752</v>
      </c>
      <c r="R14" s="18"/>
      <c r="S14" s="62"/>
    </row>
    <row r="15" spans="1:19" x14ac:dyDescent="0.3">
      <c r="A15" s="50"/>
      <c r="B15" s="53"/>
      <c r="C15" s="29">
        <v>20220622</v>
      </c>
      <c r="D15" s="25" t="s">
        <v>139</v>
      </c>
      <c r="E15" s="32" t="s">
        <v>16</v>
      </c>
      <c r="F15" s="25" t="s">
        <v>127</v>
      </c>
      <c r="G15" s="32" t="s">
        <v>128</v>
      </c>
      <c r="H15" s="25" t="s">
        <v>141</v>
      </c>
      <c r="I15" s="25" t="s">
        <v>129</v>
      </c>
      <c r="J15" s="37"/>
      <c r="K15" s="34">
        <v>478</v>
      </c>
      <c r="L15" s="37"/>
      <c r="M15" s="34">
        <v>10</v>
      </c>
      <c r="N15" s="34">
        <v>30</v>
      </c>
      <c r="O15" s="47"/>
      <c r="P15" s="11"/>
      <c r="Q15" s="4">
        <v>400000000</v>
      </c>
      <c r="R15" s="18" t="s">
        <v>18</v>
      </c>
      <c r="S15" s="39">
        <f>Q15/R16</f>
        <v>0.13671755193234325</v>
      </c>
    </row>
    <row r="16" spans="1:19" ht="15" thickBot="1" x14ac:dyDescent="0.35">
      <c r="A16" s="51"/>
      <c r="B16" s="54"/>
      <c r="C16" s="30"/>
      <c r="D16" s="26"/>
      <c r="E16" s="26"/>
      <c r="F16" s="26"/>
      <c r="G16" s="26"/>
      <c r="H16" s="26"/>
      <c r="I16" s="26"/>
      <c r="J16" s="38"/>
      <c r="K16" s="38"/>
      <c r="L16" s="38"/>
      <c r="M16" s="38"/>
      <c r="N16" s="38"/>
      <c r="O16" s="48"/>
      <c r="P16" s="19"/>
      <c r="Q16" s="9"/>
      <c r="R16" s="12">
        <f>SUM(Q12:Q16)</f>
        <v>2925739924</v>
      </c>
      <c r="S16" s="40"/>
    </row>
    <row r="17" spans="1:19" ht="15" thickTop="1" x14ac:dyDescent="0.3">
      <c r="A17" s="49" t="s">
        <v>34</v>
      </c>
      <c r="B17" s="52" t="s">
        <v>38</v>
      </c>
      <c r="C17" s="28">
        <v>20211011</v>
      </c>
      <c r="D17" s="24" t="s">
        <v>44</v>
      </c>
      <c r="E17" s="24" t="s">
        <v>16</v>
      </c>
      <c r="F17" s="24" t="s">
        <v>64</v>
      </c>
      <c r="G17" s="24" t="s">
        <v>65</v>
      </c>
      <c r="H17" s="24" t="s">
        <v>141</v>
      </c>
      <c r="I17" s="24" t="s">
        <v>66</v>
      </c>
      <c r="J17" s="46">
        <v>2.97</v>
      </c>
      <c r="K17" s="46" t="s">
        <v>136</v>
      </c>
      <c r="L17" s="46"/>
      <c r="M17" s="46">
        <v>10</v>
      </c>
      <c r="N17" s="46">
        <v>30</v>
      </c>
      <c r="O17" s="46" t="s">
        <v>13</v>
      </c>
      <c r="P17" s="16">
        <v>0.4137491926795176</v>
      </c>
      <c r="Q17" s="7">
        <v>1015377309</v>
      </c>
      <c r="R17" s="17"/>
      <c r="S17" s="60">
        <f>SUM(Q17:Q20)/R21</f>
        <v>0.83074307723639651</v>
      </c>
    </row>
    <row r="18" spans="1:19" x14ac:dyDescent="0.3">
      <c r="A18" s="50"/>
      <c r="B18" s="53"/>
      <c r="C18" s="29">
        <v>20220120</v>
      </c>
      <c r="D18" s="25" t="s">
        <v>45</v>
      </c>
      <c r="E18" s="25" t="s">
        <v>16</v>
      </c>
      <c r="F18" s="25" t="s">
        <v>97</v>
      </c>
      <c r="G18" s="25" t="s">
        <v>98</v>
      </c>
      <c r="H18" s="25" t="s">
        <v>141</v>
      </c>
      <c r="I18" s="25" t="s">
        <v>99</v>
      </c>
      <c r="J18" s="47"/>
      <c r="K18" s="47"/>
      <c r="L18" s="47"/>
      <c r="M18" s="47"/>
      <c r="N18" s="47"/>
      <c r="O18" s="47"/>
      <c r="P18" s="11">
        <v>0.23175323012817042</v>
      </c>
      <c r="Q18" s="4">
        <v>568743034</v>
      </c>
      <c r="R18" s="10"/>
      <c r="S18" s="61"/>
    </row>
    <row r="19" spans="1:19" x14ac:dyDescent="0.3">
      <c r="A19" s="50"/>
      <c r="B19" s="53"/>
      <c r="C19" s="29">
        <v>20220211</v>
      </c>
      <c r="D19" s="25" t="s">
        <v>46</v>
      </c>
      <c r="E19" s="25" t="s">
        <v>16</v>
      </c>
      <c r="F19" s="25" t="s">
        <v>100</v>
      </c>
      <c r="G19" s="25" t="s">
        <v>101</v>
      </c>
      <c r="H19" s="25" t="s">
        <v>141</v>
      </c>
      <c r="I19" s="25" t="s">
        <v>102</v>
      </c>
      <c r="J19" s="47"/>
      <c r="K19" s="47"/>
      <c r="L19" s="47"/>
      <c r="M19" s="47"/>
      <c r="N19" s="47"/>
      <c r="O19" s="47"/>
      <c r="P19" s="11">
        <v>0.12003968100717381</v>
      </c>
      <c r="Q19" s="4">
        <v>294588051</v>
      </c>
      <c r="R19" s="18"/>
      <c r="S19" s="61"/>
    </row>
    <row r="20" spans="1:19" x14ac:dyDescent="0.3">
      <c r="A20" s="50"/>
      <c r="B20" s="53"/>
      <c r="C20" s="29">
        <v>20211209</v>
      </c>
      <c r="D20" s="25" t="s">
        <v>47</v>
      </c>
      <c r="E20" s="25" t="s">
        <v>16</v>
      </c>
      <c r="F20" s="25" t="s">
        <v>103</v>
      </c>
      <c r="G20" s="25" t="s">
        <v>104</v>
      </c>
      <c r="H20" s="25" t="s">
        <v>141</v>
      </c>
      <c r="I20" s="25" t="s">
        <v>105</v>
      </c>
      <c r="J20" s="63"/>
      <c r="K20" s="63"/>
      <c r="L20" s="63"/>
      <c r="M20" s="63"/>
      <c r="N20" s="63"/>
      <c r="O20" s="47"/>
      <c r="P20" s="11">
        <v>0.23445789618513818</v>
      </c>
      <c r="Q20" s="4">
        <v>575380525</v>
      </c>
      <c r="R20" s="18" t="s">
        <v>18</v>
      </c>
      <c r="S20" s="62"/>
    </row>
    <row r="21" spans="1:19" ht="15" thickBot="1" x14ac:dyDescent="0.35">
      <c r="A21" s="51"/>
      <c r="B21" s="54"/>
      <c r="C21" s="30">
        <v>20220616</v>
      </c>
      <c r="D21" s="26" t="s">
        <v>140</v>
      </c>
      <c r="E21" s="33" t="s">
        <v>16</v>
      </c>
      <c r="F21" s="26" t="s">
        <v>109</v>
      </c>
      <c r="G21" s="26" t="s">
        <v>110</v>
      </c>
      <c r="H21" s="26" t="s">
        <v>141</v>
      </c>
      <c r="I21" s="26" t="s">
        <v>111</v>
      </c>
      <c r="J21" s="38"/>
      <c r="K21" s="35">
        <v>401</v>
      </c>
      <c r="L21" s="38"/>
      <c r="M21" s="35">
        <v>10</v>
      </c>
      <c r="N21" s="35">
        <v>30</v>
      </c>
      <c r="O21" s="48"/>
      <c r="P21" s="19"/>
      <c r="Q21" s="9">
        <v>500000000</v>
      </c>
      <c r="R21" s="12">
        <f>SUM(Q17:Q21)</f>
        <v>2954088919</v>
      </c>
      <c r="S21" s="39">
        <f>Q21/R21</f>
        <v>0.16925692276360352</v>
      </c>
    </row>
    <row r="22" spans="1:19" ht="15" thickTop="1" x14ac:dyDescent="0.3">
      <c r="A22" s="49" t="s">
        <v>35</v>
      </c>
      <c r="B22" s="52" t="s">
        <v>39</v>
      </c>
      <c r="C22" s="28">
        <v>20211210</v>
      </c>
      <c r="D22" s="24" t="s">
        <v>48</v>
      </c>
      <c r="E22" s="24" t="s">
        <v>16</v>
      </c>
      <c r="F22" s="24" t="s">
        <v>106</v>
      </c>
      <c r="G22" s="24" t="s">
        <v>107</v>
      </c>
      <c r="H22" s="24" t="s">
        <v>141</v>
      </c>
      <c r="I22" s="24" t="s">
        <v>108</v>
      </c>
      <c r="J22" s="46">
        <v>3.27</v>
      </c>
      <c r="K22" s="46" t="s">
        <v>137</v>
      </c>
      <c r="L22" s="46"/>
      <c r="M22" s="46">
        <v>10</v>
      </c>
      <c r="N22" s="46">
        <v>30</v>
      </c>
      <c r="O22" s="46" t="s">
        <v>13</v>
      </c>
      <c r="P22" s="16">
        <v>0.14333477998051022</v>
      </c>
      <c r="Q22" s="7">
        <v>378689976</v>
      </c>
      <c r="R22" s="17"/>
    </row>
    <row r="23" spans="1:19" x14ac:dyDescent="0.3">
      <c r="A23" s="50"/>
      <c r="B23" s="53"/>
      <c r="C23" s="29">
        <v>20220311</v>
      </c>
      <c r="D23" s="25" t="s">
        <v>49</v>
      </c>
      <c r="E23" s="25" t="s">
        <v>16</v>
      </c>
      <c r="F23" s="25" t="s">
        <v>109</v>
      </c>
      <c r="G23" s="25" t="s">
        <v>110</v>
      </c>
      <c r="H23" s="25" t="s">
        <v>141</v>
      </c>
      <c r="I23" s="25" t="s">
        <v>111</v>
      </c>
      <c r="J23" s="47"/>
      <c r="K23" s="47"/>
      <c r="L23" s="47"/>
      <c r="M23" s="47"/>
      <c r="N23" s="47"/>
      <c r="O23" s="47"/>
      <c r="P23" s="11">
        <v>4.3931058721194946E-2</v>
      </c>
      <c r="Q23" s="4">
        <v>116065700</v>
      </c>
      <c r="R23" s="10"/>
    </row>
    <row r="24" spans="1:19" x14ac:dyDescent="0.3">
      <c r="A24" s="50"/>
      <c r="B24" s="53"/>
      <c r="C24" s="29">
        <v>20211111</v>
      </c>
      <c r="D24" s="25" t="s">
        <v>50</v>
      </c>
      <c r="E24" s="44" t="s">
        <v>16</v>
      </c>
      <c r="F24" s="25" t="s">
        <v>112</v>
      </c>
      <c r="G24" s="25" t="s">
        <v>113</v>
      </c>
      <c r="H24" s="25" t="s">
        <v>141</v>
      </c>
      <c r="I24" s="25" t="s">
        <v>114</v>
      </c>
      <c r="J24" s="47"/>
      <c r="K24" s="47"/>
      <c r="L24" s="47"/>
      <c r="M24" s="47"/>
      <c r="N24" s="47"/>
      <c r="O24" s="47"/>
      <c r="P24" s="11">
        <v>0.25178342075295079</v>
      </c>
      <c r="Q24" s="4">
        <v>665210897</v>
      </c>
      <c r="R24" s="10"/>
    </row>
    <row r="25" spans="1:19" x14ac:dyDescent="0.3">
      <c r="A25" s="50"/>
      <c r="B25" s="53"/>
      <c r="C25" s="29">
        <v>20220325</v>
      </c>
      <c r="D25" s="25" t="s">
        <v>51</v>
      </c>
      <c r="E25" s="44" t="s">
        <v>16</v>
      </c>
      <c r="F25" s="25" t="s">
        <v>115</v>
      </c>
      <c r="G25" s="25" t="s">
        <v>116</v>
      </c>
      <c r="H25" s="25" t="s">
        <v>141</v>
      </c>
      <c r="I25" s="25" t="s">
        <v>117</v>
      </c>
      <c r="J25" s="47"/>
      <c r="K25" s="47"/>
      <c r="L25" s="47"/>
      <c r="M25" s="47"/>
      <c r="N25" s="47"/>
      <c r="O25" s="47"/>
      <c r="P25" s="11">
        <v>0.12121879432234189</v>
      </c>
      <c r="Q25" s="4">
        <v>320259621</v>
      </c>
      <c r="R25" s="10"/>
    </row>
    <row r="26" spans="1:19" x14ac:dyDescent="0.3">
      <c r="A26" s="50"/>
      <c r="B26" s="53"/>
      <c r="C26" s="29">
        <v>20220428</v>
      </c>
      <c r="D26" s="25" t="s">
        <v>52</v>
      </c>
      <c r="E26" s="25" t="s">
        <v>16</v>
      </c>
      <c r="F26" s="25" t="s">
        <v>118</v>
      </c>
      <c r="G26" s="25" t="s">
        <v>119</v>
      </c>
      <c r="H26" s="25" t="s">
        <v>141</v>
      </c>
      <c r="I26" s="25" t="s">
        <v>120</v>
      </c>
      <c r="J26" s="47"/>
      <c r="K26" s="47"/>
      <c r="L26" s="47"/>
      <c r="M26" s="47"/>
      <c r="N26" s="47"/>
      <c r="O26" s="47"/>
      <c r="P26" s="11">
        <v>0.18979789814802486</v>
      </c>
      <c r="Q26" s="4">
        <v>501445368</v>
      </c>
      <c r="R26" s="18"/>
    </row>
    <row r="27" spans="1:19" x14ac:dyDescent="0.3">
      <c r="A27" s="50"/>
      <c r="B27" s="53"/>
      <c r="C27" s="29">
        <v>20220505</v>
      </c>
      <c r="D27" s="25" t="s">
        <v>53</v>
      </c>
      <c r="E27" s="25" t="s">
        <v>16</v>
      </c>
      <c r="F27" s="25" t="s">
        <v>121</v>
      </c>
      <c r="G27" s="25" t="s">
        <v>122</v>
      </c>
      <c r="H27" s="25" t="s">
        <v>141</v>
      </c>
      <c r="I27" s="25" t="s">
        <v>123</v>
      </c>
      <c r="J27" s="47"/>
      <c r="K27" s="47"/>
      <c r="L27" s="47"/>
      <c r="M27" s="47"/>
      <c r="N27" s="47"/>
      <c r="O27" s="47"/>
      <c r="P27" s="11">
        <v>0.24409430546154307</v>
      </c>
      <c r="Q27" s="4">
        <v>660324861</v>
      </c>
      <c r="R27" s="18" t="s">
        <v>18</v>
      </c>
    </row>
    <row r="28" spans="1:19" ht="15" thickBot="1" x14ac:dyDescent="0.35">
      <c r="A28" s="51"/>
      <c r="B28" s="54"/>
      <c r="C28" s="30"/>
      <c r="D28" s="26"/>
      <c r="E28" s="26"/>
      <c r="F28" s="26"/>
      <c r="G28" s="26"/>
      <c r="H28" s="26"/>
      <c r="I28" s="26"/>
      <c r="J28" s="48"/>
      <c r="K28" s="48"/>
      <c r="L28" s="48"/>
      <c r="M28" s="48"/>
      <c r="N28" s="48"/>
      <c r="O28" s="48"/>
      <c r="P28" s="19"/>
      <c r="Q28" s="9"/>
      <c r="R28" s="12">
        <f>SUM(Q22:Q28)</f>
        <v>2641996423</v>
      </c>
    </row>
    <row r="29" spans="1:19" ht="15" thickTop="1" x14ac:dyDescent="0.3">
      <c r="A29" s="49" t="s">
        <v>36</v>
      </c>
      <c r="B29" s="52" t="s">
        <v>40</v>
      </c>
      <c r="C29" s="28">
        <v>20220304</v>
      </c>
      <c r="D29" s="24" t="s">
        <v>54</v>
      </c>
      <c r="E29" s="24" t="s">
        <v>16</v>
      </c>
      <c r="F29" s="24" t="s">
        <v>124</v>
      </c>
      <c r="G29" s="24" t="s">
        <v>125</v>
      </c>
      <c r="H29" s="24" t="s">
        <v>141</v>
      </c>
      <c r="I29" s="24" t="s">
        <v>126</v>
      </c>
      <c r="J29" s="46">
        <v>3.23</v>
      </c>
      <c r="K29" s="46" t="s">
        <v>138</v>
      </c>
      <c r="L29" s="46"/>
      <c r="M29" s="46">
        <v>10</v>
      </c>
      <c r="N29" s="46">
        <v>30</v>
      </c>
      <c r="O29" s="46" t="s">
        <v>13</v>
      </c>
      <c r="P29" s="16">
        <v>0.22877908415699622</v>
      </c>
      <c r="Q29" s="7">
        <v>604433522</v>
      </c>
      <c r="R29" s="17"/>
    </row>
    <row r="30" spans="1:19" x14ac:dyDescent="0.3">
      <c r="A30" s="50"/>
      <c r="B30" s="53"/>
      <c r="C30" s="29">
        <v>20220318</v>
      </c>
      <c r="D30" s="25" t="s">
        <v>55</v>
      </c>
      <c r="E30" s="25" t="s">
        <v>16</v>
      </c>
      <c r="F30" s="25" t="s">
        <v>127</v>
      </c>
      <c r="G30" s="25" t="s">
        <v>128</v>
      </c>
      <c r="H30" s="25" t="s">
        <v>141</v>
      </c>
      <c r="I30" s="25" t="s">
        <v>129</v>
      </c>
      <c r="J30" s="47"/>
      <c r="K30" s="47"/>
      <c r="L30" s="47"/>
      <c r="M30" s="47"/>
      <c r="N30" s="47"/>
      <c r="O30" s="47"/>
      <c r="P30" s="11">
        <v>0.41467672967901542</v>
      </c>
      <c r="Q30" s="4">
        <v>1121785096</v>
      </c>
      <c r="R30" s="10"/>
    </row>
    <row r="31" spans="1:19" x14ac:dyDescent="0.3">
      <c r="A31" s="50"/>
      <c r="B31" s="53"/>
      <c r="C31" s="29">
        <v>20220407</v>
      </c>
      <c r="D31" s="25" t="s">
        <v>56</v>
      </c>
      <c r="E31" s="25" t="s">
        <v>16</v>
      </c>
      <c r="F31" s="25" t="s">
        <v>130</v>
      </c>
      <c r="G31" s="25" t="s">
        <v>131</v>
      </c>
      <c r="H31" s="25" t="s">
        <v>141</v>
      </c>
      <c r="I31" s="25" t="s">
        <v>132</v>
      </c>
      <c r="J31" s="47"/>
      <c r="K31" s="47"/>
      <c r="L31" s="47"/>
      <c r="M31" s="47"/>
      <c r="N31" s="47"/>
      <c r="O31" s="47"/>
      <c r="P31" s="11">
        <v>0.3618896402031806</v>
      </c>
      <c r="Q31" s="4">
        <v>978985257</v>
      </c>
      <c r="R31" s="18"/>
    </row>
    <row r="32" spans="1:19" x14ac:dyDescent="0.3">
      <c r="A32" s="50"/>
      <c r="B32" s="53"/>
      <c r="C32" s="29"/>
      <c r="D32" s="25"/>
      <c r="E32" s="25"/>
      <c r="F32" s="25"/>
      <c r="G32" s="25"/>
      <c r="H32" s="25"/>
      <c r="I32" s="25"/>
      <c r="J32" s="47"/>
      <c r="K32" s="47"/>
      <c r="L32" s="47"/>
      <c r="M32" s="47"/>
      <c r="N32" s="47"/>
      <c r="O32" s="47"/>
      <c r="P32" s="11"/>
      <c r="Q32" s="4"/>
      <c r="R32" s="18" t="s">
        <v>18</v>
      </c>
    </row>
    <row r="33" spans="1:20" ht="15" thickBot="1" x14ac:dyDescent="0.35">
      <c r="A33" s="51"/>
      <c r="B33" s="54"/>
      <c r="C33" s="30"/>
      <c r="D33" s="26"/>
      <c r="E33" s="26"/>
      <c r="F33" s="26"/>
      <c r="G33" s="26"/>
      <c r="H33" s="26"/>
      <c r="I33" s="26"/>
      <c r="J33" s="48"/>
      <c r="K33" s="48"/>
      <c r="L33" s="48"/>
      <c r="M33" s="48"/>
      <c r="N33" s="48"/>
      <c r="O33" s="48"/>
      <c r="P33" s="19"/>
      <c r="Q33" s="9"/>
      <c r="R33" s="12">
        <f>SUM(Q29:Q33)</f>
        <v>2705203875</v>
      </c>
    </row>
    <row r="34" spans="1:20" ht="15" thickTop="1" x14ac:dyDescent="0.3">
      <c r="A34" s="49" t="s">
        <v>33</v>
      </c>
      <c r="B34" s="52" t="s">
        <v>37</v>
      </c>
      <c r="C34" s="43">
        <v>20211213</v>
      </c>
      <c r="D34" s="43" t="s">
        <v>41</v>
      </c>
      <c r="E34" s="43" t="s">
        <v>16</v>
      </c>
      <c r="F34" s="43" t="s">
        <v>88</v>
      </c>
      <c r="G34" s="43" t="s">
        <v>89</v>
      </c>
      <c r="H34" s="43" t="s">
        <v>141</v>
      </c>
      <c r="I34" s="43" t="s">
        <v>90</v>
      </c>
      <c r="J34" s="46">
        <v>3.2</v>
      </c>
      <c r="K34" s="46" t="s">
        <v>135</v>
      </c>
      <c r="L34" s="46"/>
      <c r="M34" s="46">
        <v>10</v>
      </c>
      <c r="N34" s="46">
        <v>30</v>
      </c>
      <c r="O34" s="46" t="s">
        <v>13</v>
      </c>
      <c r="P34" s="16">
        <v>0.45087939149193257</v>
      </c>
      <c r="Q34" s="7">
        <v>1138804080</v>
      </c>
      <c r="R34" s="17"/>
      <c r="S34" s="60">
        <f>SUM(Q34:Q36)/R38</f>
        <v>1</v>
      </c>
      <c r="T34" s="64" t="s">
        <v>142</v>
      </c>
    </row>
    <row r="35" spans="1:20" x14ac:dyDescent="0.3">
      <c r="A35" s="50"/>
      <c r="B35" s="53"/>
      <c r="C35" s="44">
        <v>20211102</v>
      </c>
      <c r="D35" s="44" t="s">
        <v>42</v>
      </c>
      <c r="E35" s="44" t="s">
        <v>16</v>
      </c>
      <c r="F35" s="44" t="s">
        <v>91</v>
      </c>
      <c r="G35" s="44" t="s">
        <v>92</v>
      </c>
      <c r="H35" s="44" t="s">
        <v>141</v>
      </c>
      <c r="I35" s="44" t="s">
        <v>93</v>
      </c>
      <c r="J35" s="47"/>
      <c r="K35" s="47"/>
      <c r="L35" s="47"/>
      <c r="M35" s="47"/>
      <c r="N35" s="47"/>
      <c r="O35" s="47"/>
      <c r="P35" s="11">
        <v>0.3541635793535487</v>
      </c>
      <c r="Q35" s="4">
        <v>894525092</v>
      </c>
      <c r="R35" s="10"/>
      <c r="S35" s="61"/>
    </row>
    <row r="36" spans="1:20" x14ac:dyDescent="0.3">
      <c r="A36" s="50"/>
      <c r="B36" s="53"/>
      <c r="C36" s="44">
        <v>20211111</v>
      </c>
      <c r="D36" s="44" t="s">
        <v>43</v>
      </c>
      <c r="E36" s="44" t="s">
        <v>16</v>
      </c>
      <c r="F36" s="44" t="s">
        <v>94</v>
      </c>
      <c r="G36" s="44" t="s">
        <v>95</v>
      </c>
      <c r="H36" s="44" t="s">
        <v>141</v>
      </c>
      <c r="I36" s="44" t="s">
        <v>96</v>
      </c>
      <c r="J36" s="63"/>
      <c r="K36" s="63"/>
      <c r="L36" s="63"/>
      <c r="M36" s="63"/>
      <c r="N36" s="63"/>
      <c r="O36" s="47"/>
      <c r="P36" s="11">
        <v>0.19495702915451876</v>
      </c>
      <c r="Q36" s="4">
        <v>492410752</v>
      </c>
      <c r="R36" s="18"/>
      <c r="S36" s="62"/>
    </row>
    <row r="37" spans="1:20" x14ac:dyDescent="0.3">
      <c r="A37" s="50"/>
      <c r="B37" s="53"/>
      <c r="C37" s="44"/>
      <c r="D37" s="44"/>
      <c r="E37" s="44"/>
      <c r="F37" s="44"/>
      <c r="G37" s="44"/>
      <c r="H37" s="44"/>
      <c r="I37" s="44"/>
      <c r="J37" s="37"/>
      <c r="K37" s="41"/>
      <c r="L37" s="37"/>
      <c r="M37" s="41"/>
      <c r="N37" s="41"/>
      <c r="O37" s="47"/>
      <c r="P37" s="11"/>
      <c r="Q37" s="4"/>
      <c r="R37" s="18" t="s">
        <v>18</v>
      </c>
      <c r="S37" s="39"/>
    </row>
    <row r="38" spans="1:20" ht="15" thickBot="1" x14ac:dyDescent="0.35">
      <c r="A38" s="51"/>
      <c r="B38" s="54"/>
      <c r="C38" s="45"/>
      <c r="D38" s="45"/>
      <c r="E38" s="45"/>
      <c r="F38" s="45"/>
      <c r="G38" s="45"/>
      <c r="H38" s="45"/>
      <c r="I38" s="45"/>
      <c r="J38" s="38"/>
      <c r="K38" s="38"/>
      <c r="L38" s="38"/>
      <c r="M38" s="38"/>
      <c r="N38" s="38"/>
      <c r="O38" s="48"/>
      <c r="P38" s="19"/>
      <c r="Q38" s="9"/>
      <c r="R38" s="12">
        <f>SUM(Q34:Q38)</f>
        <v>2525739924</v>
      </c>
      <c r="S38" s="40"/>
    </row>
    <row r="39" spans="1:20" ht="15" thickTop="1" x14ac:dyDescent="0.3">
      <c r="A39" s="49" t="s">
        <v>34</v>
      </c>
      <c r="B39" s="52" t="s">
        <v>38</v>
      </c>
      <c r="C39" s="43">
        <v>20211011</v>
      </c>
      <c r="D39" s="43" t="s">
        <v>44</v>
      </c>
      <c r="E39" s="43" t="s">
        <v>16</v>
      </c>
      <c r="F39" s="43" t="s">
        <v>64</v>
      </c>
      <c r="G39" s="43" t="s">
        <v>65</v>
      </c>
      <c r="H39" s="43" t="s">
        <v>141</v>
      </c>
      <c r="I39" s="43" t="s">
        <v>66</v>
      </c>
      <c r="J39" s="46">
        <v>2.97</v>
      </c>
      <c r="K39" s="46" t="s">
        <v>136</v>
      </c>
      <c r="L39" s="46"/>
      <c r="M39" s="46">
        <v>10</v>
      </c>
      <c r="N39" s="46">
        <v>30</v>
      </c>
      <c r="O39" s="46" t="s">
        <v>13</v>
      </c>
      <c r="P39" s="16">
        <v>0.4137491926795176</v>
      </c>
      <c r="Q39" s="7">
        <v>1015377309</v>
      </c>
      <c r="R39" s="17"/>
      <c r="S39" s="60">
        <f>SUM(Q39:Q42)/R43</f>
        <v>1</v>
      </c>
      <c r="T39" s="64" t="s">
        <v>142</v>
      </c>
    </row>
    <row r="40" spans="1:20" x14ac:dyDescent="0.3">
      <c r="A40" s="50"/>
      <c r="B40" s="53"/>
      <c r="C40" s="44">
        <v>20220120</v>
      </c>
      <c r="D40" s="44" t="s">
        <v>45</v>
      </c>
      <c r="E40" s="44" t="s">
        <v>16</v>
      </c>
      <c r="F40" s="44" t="s">
        <v>97</v>
      </c>
      <c r="G40" s="44" t="s">
        <v>98</v>
      </c>
      <c r="H40" s="44" t="s">
        <v>141</v>
      </c>
      <c r="I40" s="44" t="s">
        <v>99</v>
      </c>
      <c r="J40" s="47"/>
      <c r="K40" s="47"/>
      <c r="L40" s="47"/>
      <c r="M40" s="47"/>
      <c r="N40" s="47"/>
      <c r="O40" s="47"/>
      <c r="P40" s="11">
        <v>0.23175323012817042</v>
      </c>
      <c r="Q40" s="4">
        <v>568743034</v>
      </c>
      <c r="R40" s="10"/>
      <c r="S40" s="61"/>
    </row>
    <row r="41" spans="1:20" x14ac:dyDescent="0.3">
      <c r="A41" s="50"/>
      <c r="B41" s="53"/>
      <c r="C41" s="44">
        <v>20220211</v>
      </c>
      <c r="D41" s="44" t="s">
        <v>46</v>
      </c>
      <c r="E41" s="44" t="s">
        <v>16</v>
      </c>
      <c r="F41" s="44" t="s">
        <v>100</v>
      </c>
      <c r="G41" s="44" t="s">
        <v>101</v>
      </c>
      <c r="H41" s="44" t="s">
        <v>141</v>
      </c>
      <c r="I41" s="44" t="s">
        <v>102</v>
      </c>
      <c r="J41" s="47"/>
      <c r="K41" s="47"/>
      <c r="L41" s="47"/>
      <c r="M41" s="47"/>
      <c r="N41" s="47"/>
      <c r="O41" s="47"/>
      <c r="P41" s="11">
        <v>0.12003968100717381</v>
      </c>
      <c r="Q41" s="4">
        <v>294588051</v>
      </c>
      <c r="R41" s="18"/>
      <c r="S41" s="61"/>
    </row>
    <row r="42" spans="1:20" x14ac:dyDescent="0.3">
      <c r="A42" s="50"/>
      <c r="B42" s="53"/>
      <c r="C42" s="44">
        <v>20211209</v>
      </c>
      <c r="D42" s="44" t="s">
        <v>47</v>
      </c>
      <c r="E42" s="44" t="s">
        <v>16</v>
      </c>
      <c r="F42" s="44" t="s">
        <v>103</v>
      </c>
      <c r="G42" s="44" t="s">
        <v>104</v>
      </c>
      <c r="H42" s="44" t="s">
        <v>141</v>
      </c>
      <c r="I42" s="44" t="s">
        <v>105</v>
      </c>
      <c r="J42" s="63"/>
      <c r="K42" s="63"/>
      <c r="L42" s="63"/>
      <c r="M42" s="63"/>
      <c r="N42" s="63"/>
      <c r="O42" s="47"/>
      <c r="P42" s="11">
        <v>0.23445789618513818</v>
      </c>
      <c r="Q42" s="4">
        <v>575380525</v>
      </c>
      <c r="R42" s="18" t="s">
        <v>18</v>
      </c>
      <c r="S42" s="62"/>
    </row>
    <row r="43" spans="1:20" ht="15" thickBot="1" x14ac:dyDescent="0.35">
      <c r="A43" s="51"/>
      <c r="B43" s="54"/>
      <c r="C43" s="45"/>
      <c r="D43" s="45"/>
      <c r="E43" s="45"/>
      <c r="F43" s="45"/>
      <c r="G43" s="45"/>
      <c r="H43" s="45"/>
      <c r="I43" s="45"/>
      <c r="J43" s="38"/>
      <c r="K43" s="42"/>
      <c r="L43" s="38"/>
      <c r="M43" s="42"/>
      <c r="N43" s="42"/>
      <c r="O43" s="48"/>
      <c r="P43" s="19"/>
      <c r="Q43" s="9"/>
      <c r="R43" s="12">
        <f>SUM(Q39:Q43)</f>
        <v>2454088919</v>
      </c>
      <c r="S43" s="39"/>
    </row>
    <row r="44" spans="1:20" ht="15" thickTop="1" x14ac:dyDescent="0.3"/>
  </sheetData>
  <mergeCells count="68">
    <mergeCell ref="M34:M36"/>
    <mergeCell ref="N34:N36"/>
    <mergeCell ref="O34:O38"/>
    <mergeCell ref="S34:S36"/>
    <mergeCell ref="A39:A43"/>
    <mergeCell ref="B39:B43"/>
    <mergeCell ref="J39:J42"/>
    <mergeCell ref="K39:K42"/>
    <mergeCell ref="L39:L42"/>
    <mergeCell ref="M39:M42"/>
    <mergeCell ref="N39:N42"/>
    <mergeCell ref="O39:O43"/>
    <mergeCell ref="S39:S42"/>
    <mergeCell ref="A34:A38"/>
    <mergeCell ref="B34:B38"/>
    <mergeCell ref="J34:J36"/>
    <mergeCell ref="K34:K36"/>
    <mergeCell ref="L34:L36"/>
    <mergeCell ref="S12:S14"/>
    <mergeCell ref="S17:S20"/>
    <mergeCell ref="J17:J20"/>
    <mergeCell ref="K17:K20"/>
    <mergeCell ref="L17:L20"/>
    <mergeCell ref="N17:N20"/>
    <mergeCell ref="M17:M20"/>
    <mergeCell ref="K12:K14"/>
    <mergeCell ref="J12:J14"/>
    <mergeCell ref="L12:L14"/>
    <mergeCell ref="M12:M14"/>
    <mergeCell ref="N12:N14"/>
    <mergeCell ref="O12:O16"/>
    <mergeCell ref="A7:A11"/>
    <mergeCell ref="B7:B11"/>
    <mergeCell ref="O7:O11"/>
    <mergeCell ref="O2:O6"/>
    <mergeCell ref="M7:M11"/>
    <mergeCell ref="N7:N11"/>
    <mergeCell ref="M2:M6"/>
    <mergeCell ref="N2:N6"/>
    <mergeCell ref="L2:L6"/>
    <mergeCell ref="L7:L11"/>
    <mergeCell ref="J7:J11"/>
    <mergeCell ref="K7:K11"/>
    <mergeCell ref="J2:J6"/>
    <mergeCell ref="K2:K6"/>
    <mergeCell ref="A2:A6"/>
    <mergeCell ref="B2:B6"/>
    <mergeCell ref="A17:A21"/>
    <mergeCell ref="B17:B21"/>
    <mergeCell ref="O17:O21"/>
    <mergeCell ref="A12:A16"/>
    <mergeCell ref="B12:B16"/>
    <mergeCell ref="M22:M28"/>
    <mergeCell ref="N22:N28"/>
    <mergeCell ref="O22:O28"/>
    <mergeCell ref="A29:A33"/>
    <mergeCell ref="B29:B33"/>
    <mergeCell ref="J29:J33"/>
    <mergeCell ref="K29:K33"/>
    <mergeCell ref="L29:L33"/>
    <mergeCell ref="M29:M33"/>
    <mergeCell ref="N29:N33"/>
    <mergeCell ref="O29:O33"/>
    <mergeCell ref="A22:A28"/>
    <mergeCell ref="B22:B28"/>
    <mergeCell ref="J22:J28"/>
    <mergeCell ref="K22:K28"/>
    <mergeCell ref="L22:L28"/>
  </mergeCells>
  <phoneticPr fontId="1" type="noConversion"/>
  <printOptions gridLines="1"/>
  <pageMargins left="0.25" right="0.25" top="0.75" bottom="0.75" header="0.3" footer="0.3"/>
  <pageSetup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2022-07-13T20:42:34Z</cp:lastPrinted>
  <dcterms:created xsi:type="dcterms:W3CDTF">2020-10-07T16:48:14Z</dcterms:created>
  <dcterms:modified xsi:type="dcterms:W3CDTF">2022-08-04T17:24:42Z</dcterms:modified>
</cp:coreProperties>
</file>