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n_dankittipong_uu_nl/Documents/CUTSEC/Data/"/>
    </mc:Choice>
  </mc:AlternateContent>
  <xr:revisionPtr revIDLastSave="0" documentId="8_{B875086F-DC70-4D8B-99E8-4F9D40C13601}" xr6:coauthVersionLast="45" xr6:coauthVersionMax="45" xr10:uidLastSave="{00000000-0000-0000-0000-000000000000}"/>
  <bookViews>
    <workbookView xWindow="-120" yWindow="-120" windowWidth="29040" windowHeight="15840" xr2:uid="{8E3BB522-024F-4452-9FE7-3D334C68C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9" i="1" l="1"/>
  <c r="E140" i="1"/>
  <c r="E141" i="1"/>
  <c r="E142" i="1"/>
  <c r="E143" i="1"/>
  <c r="E144" i="1"/>
  <c r="E145" i="1"/>
  <c r="E138" i="1"/>
  <c r="E74" i="1"/>
  <c r="E75" i="1"/>
  <c r="E76" i="1"/>
  <c r="E77" i="1"/>
  <c r="E78" i="1"/>
  <c r="E73" i="1"/>
  <c r="E62" i="1"/>
  <c r="E57" i="1"/>
  <c r="E58" i="1"/>
  <c r="E59" i="1"/>
  <c r="E60" i="1"/>
  <c r="E61" i="1"/>
  <c r="E56" i="1"/>
  <c r="E55" i="1"/>
  <c r="E53" i="1"/>
  <c r="E52" i="1"/>
  <c r="E51" i="1"/>
  <c r="E50" i="1"/>
  <c r="E49" i="1"/>
  <c r="E48" i="1"/>
  <c r="E47" i="1"/>
  <c r="D48" i="1"/>
  <c r="D51" i="1"/>
</calcChain>
</file>

<file path=xl/sharedStrings.xml><?xml version="1.0" encoding="utf-8"?>
<sst xmlns="http://schemas.openxmlformats.org/spreadsheetml/2006/main" count="981" uniqueCount="142">
  <si>
    <t>Uni_ID</t>
  </si>
  <si>
    <t>ESBL_prev</t>
  </si>
  <si>
    <t xml:space="preserve">Unit </t>
  </si>
  <si>
    <t>Trav_Origin</t>
  </si>
  <si>
    <t>Trav_Des</t>
  </si>
  <si>
    <t>percent</t>
  </si>
  <si>
    <t>Southeast asia</t>
  </si>
  <si>
    <t>Africa</t>
  </si>
  <si>
    <t>North America</t>
  </si>
  <si>
    <t>Aegentina</t>
  </si>
  <si>
    <t>Uzbekistan</t>
  </si>
  <si>
    <t>Brazil</t>
  </si>
  <si>
    <t xml:space="preserve">Canada </t>
  </si>
  <si>
    <t>Costa Rica</t>
  </si>
  <si>
    <t>Israel</t>
  </si>
  <si>
    <t>United Kingdom</t>
  </si>
  <si>
    <t>Uruguay</t>
  </si>
  <si>
    <t>India</t>
  </si>
  <si>
    <t>Cameroon</t>
  </si>
  <si>
    <t>Vietnam</t>
  </si>
  <si>
    <t>Germany</t>
  </si>
  <si>
    <t>Dur_study</t>
  </si>
  <si>
    <t>Dur_trav</t>
  </si>
  <si>
    <t>2010-2014</t>
  </si>
  <si>
    <t>Trav_Conti</t>
  </si>
  <si>
    <t>Southeast Asia</t>
  </si>
  <si>
    <t>Americas</t>
  </si>
  <si>
    <t>Central Asia</t>
  </si>
  <si>
    <t>Western Asia</t>
  </si>
  <si>
    <t>Europe</t>
  </si>
  <si>
    <t>Southern Asia</t>
  </si>
  <si>
    <t>Ref</t>
  </si>
  <si>
    <t>Angelin et al 2015</t>
  </si>
  <si>
    <t>Unit_DurTrav</t>
  </si>
  <si>
    <t>MedianDays</t>
  </si>
  <si>
    <t>N_traveler</t>
  </si>
  <si>
    <t>N_ESBLpos</t>
  </si>
  <si>
    <t>Netherlands</t>
  </si>
  <si>
    <t xml:space="preserve">India </t>
  </si>
  <si>
    <t xml:space="preserve">Egypt </t>
  </si>
  <si>
    <t>Nepal</t>
  </si>
  <si>
    <t xml:space="preserve">Vietnam </t>
  </si>
  <si>
    <t>Peru</t>
  </si>
  <si>
    <t>China</t>
  </si>
  <si>
    <t>Myanmar</t>
  </si>
  <si>
    <t xml:space="preserve">Thailand </t>
  </si>
  <si>
    <t>Sri Lanka</t>
  </si>
  <si>
    <t>Malaysia</t>
  </si>
  <si>
    <t>Indonesia</t>
  </si>
  <si>
    <t>Uganda</t>
  </si>
  <si>
    <t>Turkey</t>
  </si>
  <si>
    <t>Ghana</t>
  </si>
  <si>
    <t>Kenya</t>
  </si>
  <si>
    <t>Tanzania</t>
  </si>
  <si>
    <t>Morroco</t>
  </si>
  <si>
    <t>Mexico</t>
  </si>
  <si>
    <t>Gambia</t>
  </si>
  <si>
    <t>South africa</t>
  </si>
  <si>
    <t>Suriname</t>
  </si>
  <si>
    <t>MeanDays</t>
  </si>
  <si>
    <t>Eastern Asia</t>
  </si>
  <si>
    <t>Arcilla et al 2017</t>
  </si>
  <si>
    <t>Switzerland</t>
  </si>
  <si>
    <t>Bhutan</t>
  </si>
  <si>
    <t>2013</t>
  </si>
  <si>
    <t>Kuenzli et al 2014</t>
  </si>
  <si>
    <t>14-20</t>
  </si>
  <si>
    <t>days</t>
  </si>
  <si>
    <t>Canada</t>
  </si>
  <si>
    <t>Outside EU</t>
  </si>
  <si>
    <t>East EU</t>
  </si>
  <si>
    <t xml:space="preserve">Central America and Carribean </t>
  </si>
  <si>
    <t>South America</t>
  </si>
  <si>
    <t>Asia</t>
  </si>
  <si>
    <t>South Europe</t>
  </si>
  <si>
    <t>East Africa</t>
  </si>
  <si>
    <t>West and Central Africa</t>
  </si>
  <si>
    <t>Lubbert et al 2015</t>
  </si>
  <si>
    <t>Europes</t>
  </si>
  <si>
    <t>Sweden</t>
  </si>
  <si>
    <t>North Africa</t>
  </si>
  <si>
    <t>India subcontinent</t>
  </si>
  <si>
    <t>Australia and Oceania</t>
  </si>
  <si>
    <t>Ostholm et al 2013</t>
  </si>
  <si>
    <t>Days</t>
  </si>
  <si>
    <t>2008-2009</t>
  </si>
  <si>
    <t>East asia</t>
  </si>
  <si>
    <t>South asia</t>
  </si>
  <si>
    <t>central asia</t>
  </si>
  <si>
    <t>Central Aftrica</t>
  </si>
  <si>
    <t>Southern Africa</t>
  </si>
  <si>
    <t>Middle east</t>
  </si>
  <si>
    <t>Paltansing et al 2013</t>
  </si>
  <si>
    <t>Pakistan</t>
  </si>
  <si>
    <t>Bangladesh</t>
  </si>
  <si>
    <t>2012 to 2014</t>
  </si>
  <si>
    <t>10 to 38</t>
  </si>
  <si>
    <t>Peirano et al 2017</t>
  </si>
  <si>
    <t>Cambodia</t>
  </si>
  <si>
    <t>Laos</t>
  </si>
  <si>
    <t>Maldives</t>
  </si>
  <si>
    <t>New Guinea</t>
  </si>
  <si>
    <t>Argentina</t>
  </si>
  <si>
    <t>Bolivia</t>
  </si>
  <si>
    <t>Colombia</t>
  </si>
  <si>
    <t>Cuba</t>
  </si>
  <si>
    <t>Ecuador</t>
  </si>
  <si>
    <t>French Guiana</t>
  </si>
  <si>
    <t>Guadeloupe</t>
  </si>
  <si>
    <t>Honduras</t>
  </si>
  <si>
    <t>Nicaragua</t>
  </si>
  <si>
    <t>Panama</t>
  </si>
  <si>
    <t>Venezuela</t>
  </si>
  <si>
    <t>Angola</t>
  </si>
  <si>
    <t>Benin</t>
  </si>
  <si>
    <t>Burkina Faso</t>
  </si>
  <si>
    <t>Congo</t>
  </si>
  <si>
    <t>Ethiopia</t>
  </si>
  <si>
    <t>Gabon</t>
  </si>
  <si>
    <t>Guinea</t>
  </si>
  <si>
    <t>Guinea-Basseur</t>
  </si>
  <si>
    <t>Ivoty Coast</t>
  </si>
  <si>
    <t>Madagasca</t>
  </si>
  <si>
    <t>Mali</t>
  </si>
  <si>
    <t>Mozambique</t>
  </si>
  <si>
    <t>Niger</t>
  </si>
  <si>
    <t>Sao Tome and Principe</t>
  </si>
  <si>
    <t>Senegal</t>
  </si>
  <si>
    <t xml:space="preserve">Togo </t>
  </si>
  <si>
    <t>2012 to 2013</t>
  </si>
  <si>
    <t>France</t>
  </si>
  <si>
    <t>Ruppe et al 2015</t>
  </si>
  <si>
    <t xml:space="preserve">Asia </t>
  </si>
  <si>
    <t xml:space="preserve">Central America </t>
  </si>
  <si>
    <t>South EU</t>
  </si>
  <si>
    <t>Tangden et al 2010</t>
  </si>
  <si>
    <t>Miranda et al 2016</t>
  </si>
  <si>
    <t>Asia outside SEA</t>
  </si>
  <si>
    <t>South and Central america</t>
  </si>
  <si>
    <t>EU/North America</t>
  </si>
  <si>
    <t>America</t>
  </si>
  <si>
    <t>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</si>
</sst>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707B-C43D-4F3D-8B8B-F454144EA841}">
  <dimension ref="A1:L145"/>
  <sheetViews>
    <sheetView tabSelected="1" workbookViewId="0">
      <selection activeCell="A139" sqref="A139:B145"/>
    </sheetView>
  </sheetViews>
  <sheetFormatPr defaultRowHeight="15" x14ac:dyDescent="0.25"/>
  <cols>
    <col min="3" max="3" width="9.7109375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35</v>
      </c>
      <c r="E1" t="s">
        <v>36</v>
      </c>
      <c r="F1" t="s">
        <v>1</v>
      </c>
      <c r="G1" t="s">
        <v>2</v>
      </c>
      <c r="H1" t="s">
        <v>22</v>
      </c>
      <c r="I1" t="s">
        <v>33</v>
      </c>
      <c r="J1" t="s">
        <v>24</v>
      </c>
      <c r="K1" t="s">
        <v>21</v>
      </c>
      <c r="L1" t="s">
        <v>31</v>
      </c>
    </row>
    <row r="2" spans="1:12" x14ac:dyDescent="0.25">
      <c r="A2">
        <v>1</v>
      </c>
      <c r="B2" t="s">
        <v>20</v>
      </c>
      <c r="C2" t="s">
        <v>6</v>
      </c>
      <c r="D2" s="1">
        <v>46</v>
      </c>
      <c r="E2" s="3"/>
      <c r="F2">
        <v>67</v>
      </c>
      <c r="G2" t="s">
        <v>5</v>
      </c>
      <c r="H2">
        <v>45</v>
      </c>
      <c r="I2" t="s">
        <v>34</v>
      </c>
      <c r="J2" s="1" t="s">
        <v>25</v>
      </c>
      <c r="K2" t="s">
        <v>23</v>
      </c>
      <c r="L2" s="1" t="s">
        <v>32</v>
      </c>
    </row>
    <row r="3" spans="1:12" x14ac:dyDescent="0.25">
      <c r="A3">
        <v>1</v>
      </c>
      <c r="B3" t="s">
        <v>20</v>
      </c>
      <c r="C3" t="s">
        <v>7</v>
      </c>
      <c r="D3" s="2">
        <v>40</v>
      </c>
      <c r="E3" s="4"/>
      <c r="F3">
        <v>10</v>
      </c>
      <c r="G3" t="s">
        <v>5</v>
      </c>
      <c r="H3">
        <v>45</v>
      </c>
      <c r="I3" t="s">
        <v>34</v>
      </c>
      <c r="J3" s="2" t="s">
        <v>7</v>
      </c>
      <c r="K3" t="s">
        <v>23</v>
      </c>
      <c r="L3" s="2" t="s">
        <v>32</v>
      </c>
    </row>
    <row r="4" spans="1:12" x14ac:dyDescent="0.25">
      <c r="A4">
        <v>1</v>
      </c>
      <c r="B4" t="s">
        <v>20</v>
      </c>
      <c r="C4" t="s">
        <v>8</v>
      </c>
      <c r="D4" s="1">
        <v>3</v>
      </c>
      <c r="E4" s="3"/>
      <c r="F4">
        <v>0</v>
      </c>
      <c r="G4" t="s">
        <v>5</v>
      </c>
      <c r="H4">
        <v>45</v>
      </c>
      <c r="I4" t="s">
        <v>34</v>
      </c>
      <c r="J4" s="1" t="s">
        <v>26</v>
      </c>
      <c r="K4" t="s">
        <v>23</v>
      </c>
      <c r="L4" s="1" t="s">
        <v>32</v>
      </c>
    </row>
    <row r="5" spans="1:12" x14ac:dyDescent="0.25">
      <c r="A5">
        <v>1</v>
      </c>
      <c r="B5" t="s">
        <v>20</v>
      </c>
      <c r="C5" t="s">
        <v>9</v>
      </c>
      <c r="D5" s="2">
        <v>2</v>
      </c>
      <c r="E5" s="4"/>
      <c r="F5">
        <v>0</v>
      </c>
      <c r="G5" t="s">
        <v>5</v>
      </c>
      <c r="H5">
        <v>45</v>
      </c>
      <c r="I5" t="s">
        <v>34</v>
      </c>
      <c r="J5" s="2" t="s">
        <v>26</v>
      </c>
      <c r="K5" t="s">
        <v>23</v>
      </c>
      <c r="L5" s="2" t="s">
        <v>32</v>
      </c>
    </row>
    <row r="6" spans="1:12" x14ac:dyDescent="0.25">
      <c r="A6">
        <v>1</v>
      </c>
      <c r="B6" t="s">
        <v>20</v>
      </c>
      <c r="C6" t="s">
        <v>10</v>
      </c>
      <c r="D6" s="1">
        <v>2</v>
      </c>
      <c r="E6" s="3"/>
      <c r="F6">
        <v>0</v>
      </c>
      <c r="G6" t="s">
        <v>5</v>
      </c>
      <c r="H6">
        <v>45</v>
      </c>
      <c r="I6" t="s">
        <v>34</v>
      </c>
      <c r="J6" s="1" t="s">
        <v>27</v>
      </c>
      <c r="K6" t="s">
        <v>23</v>
      </c>
      <c r="L6" s="1" t="s">
        <v>32</v>
      </c>
    </row>
    <row r="7" spans="1:12" x14ac:dyDescent="0.25">
      <c r="A7">
        <v>1</v>
      </c>
      <c r="B7" t="s">
        <v>20</v>
      </c>
      <c r="C7" t="s">
        <v>11</v>
      </c>
      <c r="D7" s="2">
        <v>1</v>
      </c>
      <c r="E7" s="4"/>
      <c r="F7">
        <v>0</v>
      </c>
      <c r="G7" t="s">
        <v>5</v>
      </c>
      <c r="H7">
        <v>45</v>
      </c>
      <c r="I7" t="s">
        <v>34</v>
      </c>
      <c r="J7" s="2" t="s">
        <v>26</v>
      </c>
      <c r="K7" t="s">
        <v>23</v>
      </c>
      <c r="L7" s="2" t="s">
        <v>32</v>
      </c>
    </row>
    <row r="8" spans="1:12" x14ac:dyDescent="0.25">
      <c r="A8">
        <v>1</v>
      </c>
      <c r="B8" t="s">
        <v>20</v>
      </c>
      <c r="C8" t="s">
        <v>12</v>
      </c>
      <c r="D8" s="1">
        <v>1</v>
      </c>
      <c r="E8" s="3"/>
      <c r="F8">
        <v>0</v>
      </c>
      <c r="G8" t="s">
        <v>5</v>
      </c>
      <c r="H8">
        <v>45</v>
      </c>
      <c r="I8" t="s">
        <v>34</v>
      </c>
      <c r="J8" s="1" t="s">
        <v>26</v>
      </c>
      <c r="K8" t="s">
        <v>23</v>
      </c>
      <c r="L8" s="1" t="s">
        <v>32</v>
      </c>
    </row>
    <row r="9" spans="1:12" x14ac:dyDescent="0.25">
      <c r="A9">
        <v>1</v>
      </c>
      <c r="B9" t="s">
        <v>20</v>
      </c>
      <c r="C9" t="s">
        <v>13</v>
      </c>
      <c r="D9" s="2">
        <v>1</v>
      </c>
      <c r="E9" s="4"/>
      <c r="F9">
        <v>0</v>
      </c>
      <c r="G9" t="s">
        <v>5</v>
      </c>
      <c r="H9">
        <v>45</v>
      </c>
      <c r="I9" t="s">
        <v>34</v>
      </c>
      <c r="J9" s="2" t="s">
        <v>26</v>
      </c>
      <c r="K9" t="s">
        <v>23</v>
      </c>
      <c r="L9" s="2" t="s">
        <v>32</v>
      </c>
    </row>
    <row r="10" spans="1:12" x14ac:dyDescent="0.25">
      <c r="A10">
        <v>1</v>
      </c>
      <c r="B10" t="s">
        <v>20</v>
      </c>
      <c r="C10" t="s">
        <v>14</v>
      </c>
      <c r="D10" s="1">
        <v>1</v>
      </c>
      <c r="E10" s="3"/>
      <c r="F10">
        <v>0</v>
      </c>
      <c r="G10" t="s">
        <v>5</v>
      </c>
      <c r="H10">
        <v>45</v>
      </c>
      <c r="I10" t="s">
        <v>34</v>
      </c>
      <c r="J10" s="1" t="s">
        <v>28</v>
      </c>
      <c r="K10" t="s">
        <v>23</v>
      </c>
      <c r="L10" s="1" t="s">
        <v>32</v>
      </c>
    </row>
    <row r="11" spans="1:12" x14ac:dyDescent="0.25">
      <c r="A11">
        <v>1</v>
      </c>
      <c r="B11" t="s">
        <v>20</v>
      </c>
      <c r="C11" t="s">
        <v>15</v>
      </c>
      <c r="D11" s="2">
        <v>1</v>
      </c>
      <c r="E11" s="4"/>
      <c r="F11">
        <v>0</v>
      </c>
      <c r="G11" t="s">
        <v>5</v>
      </c>
      <c r="H11">
        <v>45</v>
      </c>
      <c r="I11" t="s">
        <v>34</v>
      </c>
      <c r="J11" s="2" t="s">
        <v>29</v>
      </c>
      <c r="K11" t="s">
        <v>23</v>
      </c>
      <c r="L11" s="2" t="s">
        <v>32</v>
      </c>
    </row>
    <row r="12" spans="1:12" x14ac:dyDescent="0.25">
      <c r="A12">
        <v>1</v>
      </c>
      <c r="B12" t="s">
        <v>20</v>
      </c>
      <c r="C12" t="s">
        <v>16</v>
      </c>
      <c r="D12" s="1">
        <v>1</v>
      </c>
      <c r="E12" s="3"/>
      <c r="F12">
        <v>0</v>
      </c>
      <c r="G12" t="s">
        <v>5</v>
      </c>
      <c r="H12">
        <v>45</v>
      </c>
      <c r="I12" t="s">
        <v>34</v>
      </c>
      <c r="J12" s="1" t="s">
        <v>26</v>
      </c>
      <c r="K12" t="s">
        <v>23</v>
      </c>
      <c r="L12" s="1" t="s">
        <v>32</v>
      </c>
    </row>
    <row r="13" spans="1:12" x14ac:dyDescent="0.25">
      <c r="A13">
        <v>1</v>
      </c>
      <c r="B13" t="s">
        <v>20</v>
      </c>
      <c r="C13" t="s">
        <v>17</v>
      </c>
      <c r="D13" s="2">
        <v>30</v>
      </c>
      <c r="E13" s="4"/>
      <c r="F13">
        <v>70</v>
      </c>
      <c r="G13" t="s">
        <v>5</v>
      </c>
      <c r="H13">
        <v>45</v>
      </c>
      <c r="I13" t="s">
        <v>34</v>
      </c>
      <c r="J13" s="2" t="s">
        <v>30</v>
      </c>
      <c r="K13" t="s">
        <v>23</v>
      </c>
      <c r="L13" s="2" t="s">
        <v>32</v>
      </c>
    </row>
    <row r="14" spans="1:12" x14ac:dyDescent="0.25">
      <c r="A14">
        <v>1</v>
      </c>
      <c r="B14" t="s">
        <v>20</v>
      </c>
      <c r="C14" t="s">
        <v>18</v>
      </c>
      <c r="D14" s="1">
        <v>22</v>
      </c>
      <c r="E14" s="3"/>
      <c r="F14">
        <v>14</v>
      </c>
      <c r="G14" t="s">
        <v>5</v>
      </c>
      <c r="H14">
        <v>45</v>
      </c>
      <c r="I14" t="s">
        <v>34</v>
      </c>
      <c r="J14" s="1" t="s">
        <v>7</v>
      </c>
      <c r="K14" t="s">
        <v>23</v>
      </c>
      <c r="L14" s="1" t="s">
        <v>32</v>
      </c>
    </row>
    <row r="15" spans="1:12" x14ac:dyDescent="0.25">
      <c r="A15">
        <v>1</v>
      </c>
      <c r="B15" t="s">
        <v>20</v>
      </c>
      <c r="C15" t="s">
        <v>19</v>
      </c>
      <c r="D15" s="2">
        <v>7</v>
      </c>
      <c r="E15" s="4"/>
      <c r="F15">
        <v>86</v>
      </c>
      <c r="G15" t="s">
        <v>5</v>
      </c>
      <c r="H15">
        <v>45</v>
      </c>
      <c r="I15" t="s">
        <v>34</v>
      </c>
      <c r="J15" s="2" t="s">
        <v>25</v>
      </c>
      <c r="K15" t="s">
        <v>23</v>
      </c>
      <c r="L15" s="2" t="s">
        <v>32</v>
      </c>
    </row>
    <row r="16" spans="1:12" x14ac:dyDescent="0.25">
      <c r="A16">
        <v>2</v>
      </c>
      <c r="B16" t="s">
        <v>37</v>
      </c>
      <c r="C16" t="s">
        <v>38</v>
      </c>
      <c r="D16">
        <v>79</v>
      </c>
      <c r="E16">
        <v>70</v>
      </c>
      <c r="F16" s="1">
        <v>88.61</v>
      </c>
      <c r="G16" t="s">
        <v>5</v>
      </c>
      <c r="H16">
        <v>20.85</v>
      </c>
      <c r="I16" t="s">
        <v>59</v>
      </c>
      <c r="J16" s="1" t="s">
        <v>30</v>
      </c>
      <c r="K16">
        <v>2001</v>
      </c>
      <c r="L16" s="1" t="s">
        <v>61</v>
      </c>
    </row>
    <row r="17" spans="1:12" x14ac:dyDescent="0.25">
      <c r="A17">
        <v>2</v>
      </c>
      <c r="B17" t="s">
        <v>37</v>
      </c>
      <c r="C17" t="s">
        <v>39</v>
      </c>
      <c r="D17">
        <v>30</v>
      </c>
      <c r="E17">
        <v>24</v>
      </c>
      <c r="F17" s="2">
        <v>80</v>
      </c>
      <c r="G17" t="s">
        <v>5</v>
      </c>
      <c r="H17">
        <v>11.83</v>
      </c>
      <c r="I17" t="s">
        <v>59</v>
      </c>
      <c r="J17" s="2" t="s">
        <v>26</v>
      </c>
      <c r="K17">
        <v>2001</v>
      </c>
      <c r="L17" s="1" t="s">
        <v>61</v>
      </c>
    </row>
    <row r="18" spans="1:12" x14ac:dyDescent="0.25">
      <c r="A18">
        <v>2</v>
      </c>
      <c r="B18" t="s">
        <v>37</v>
      </c>
      <c r="C18" t="s">
        <v>40</v>
      </c>
      <c r="D18">
        <v>29</v>
      </c>
      <c r="E18">
        <v>23</v>
      </c>
      <c r="F18" s="1">
        <v>79.31</v>
      </c>
      <c r="G18" t="s">
        <v>5</v>
      </c>
      <c r="H18">
        <v>21.48</v>
      </c>
      <c r="I18" t="s">
        <v>59</v>
      </c>
      <c r="J18" s="1" t="s">
        <v>25</v>
      </c>
      <c r="K18">
        <v>2001</v>
      </c>
      <c r="L18" s="1" t="s">
        <v>61</v>
      </c>
    </row>
    <row r="19" spans="1:12" x14ac:dyDescent="0.25">
      <c r="A19">
        <v>2</v>
      </c>
      <c r="B19" t="s">
        <v>37</v>
      </c>
      <c r="C19" t="s">
        <v>41</v>
      </c>
      <c r="D19">
        <v>36</v>
      </c>
      <c r="E19">
        <v>26</v>
      </c>
      <c r="F19" s="2">
        <v>72.22</v>
      </c>
      <c r="G19" t="s">
        <v>5</v>
      </c>
      <c r="H19">
        <v>23.14</v>
      </c>
      <c r="I19" t="s">
        <v>59</v>
      </c>
      <c r="J19" s="2" t="s">
        <v>25</v>
      </c>
      <c r="K19">
        <v>2001</v>
      </c>
      <c r="L19" s="1" t="s">
        <v>61</v>
      </c>
    </row>
    <row r="20" spans="1:12" x14ac:dyDescent="0.25">
      <c r="A20">
        <v>2</v>
      </c>
      <c r="B20" t="s">
        <v>37</v>
      </c>
      <c r="C20" t="s">
        <v>42</v>
      </c>
      <c r="D20">
        <v>20</v>
      </c>
      <c r="E20">
        <v>12</v>
      </c>
      <c r="F20" s="1">
        <v>60</v>
      </c>
      <c r="G20" t="s">
        <v>5</v>
      </c>
      <c r="H20">
        <v>21.5</v>
      </c>
      <c r="I20" t="s">
        <v>59</v>
      </c>
      <c r="J20" s="1" t="s">
        <v>26</v>
      </c>
      <c r="K20">
        <v>2001</v>
      </c>
      <c r="L20" s="1" t="s">
        <v>61</v>
      </c>
    </row>
    <row r="21" spans="1:12" x14ac:dyDescent="0.25">
      <c r="A21">
        <v>2</v>
      </c>
      <c r="B21" t="s">
        <v>37</v>
      </c>
      <c r="C21" t="s">
        <v>43</v>
      </c>
      <c r="D21">
        <v>67</v>
      </c>
      <c r="E21">
        <v>36</v>
      </c>
      <c r="F21" s="2">
        <v>53.73</v>
      </c>
      <c r="G21" t="s">
        <v>5</v>
      </c>
      <c r="H21">
        <v>19.899999999999999</v>
      </c>
      <c r="I21" t="s">
        <v>59</v>
      </c>
      <c r="J21" s="2" t="s">
        <v>60</v>
      </c>
      <c r="K21">
        <v>2001</v>
      </c>
      <c r="L21" s="1" t="s">
        <v>61</v>
      </c>
    </row>
    <row r="22" spans="1:12" x14ac:dyDescent="0.25">
      <c r="A22">
        <v>2</v>
      </c>
      <c r="B22" t="s">
        <v>37</v>
      </c>
      <c r="C22" t="s">
        <v>44</v>
      </c>
      <c r="D22">
        <v>15</v>
      </c>
      <c r="E22">
        <v>8</v>
      </c>
      <c r="F22" s="1">
        <v>53.33</v>
      </c>
      <c r="G22" t="s">
        <v>5</v>
      </c>
      <c r="H22">
        <v>19.2</v>
      </c>
      <c r="I22" t="s">
        <v>59</v>
      </c>
      <c r="J22" s="1" t="s">
        <v>25</v>
      </c>
      <c r="K22">
        <v>2001</v>
      </c>
      <c r="L22" s="1" t="s">
        <v>61</v>
      </c>
    </row>
    <row r="23" spans="1:12" x14ac:dyDescent="0.25">
      <c r="A23">
        <v>2</v>
      </c>
      <c r="B23" t="s">
        <v>37</v>
      </c>
      <c r="C23" t="s">
        <v>45</v>
      </c>
      <c r="D23">
        <v>89</v>
      </c>
      <c r="E23">
        <v>46</v>
      </c>
      <c r="F23" s="2">
        <v>51.69</v>
      </c>
      <c r="G23" t="s">
        <v>5</v>
      </c>
      <c r="H23">
        <v>19.27</v>
      </c>
      <c r="I23" t="s">
        <v>59</v>
      </c>
      <c r="J23" s="2" t="s">
        <v>25</v>
      </c>
      <c r="K23">
        <v>2001</v>
      </c>
      <c r="L23" s="1" t="s">
        <v>61</v>
      </c>
    </row>
    <row r="24" spans="1:12" x14ac:dyDescent="0.25">
      <c r="A24">
        <v>2</v>
      </c>
      <c r="B24" t="s">
        <v>37</v>
      </c>
      <c r="C24" t="s">
        <v>46</v>
      </c>
      <c r="D24">
        <v>43</v>
      </c>
      <c r="E24">
        <v>22</v>
      </c>
      <c r="F24" s="1">
        <v>51.16</v>
      </c>
      <c r="G24" t="s">
        <v>5</v>
      </c>
      <c r="H24">
        <v>19.77</v>
      </c>
      <c r="I24" t="s">
        <v>59</v>
      </c>
      <c r="J24" s="1" t="s">
        <v>30</v>
      </c>
      <c r="K24">
        <v>2001</v>
      </c>
      <c r="L24" s="1" t="s">
        <v>61</v>
      </c>
    </row>
    <row r="25" spans="1:12" x14ac:dyDescent="0.25">
      <c r="A25">
        <v>2</v>
      </c>
      <c r="B25" t="s">
        <v>37</v>
      </c>
      <c r="C25" t="s">
        <v>47</v>
      </c>
      <c r="D25">
        <v>27</v>
      </c>
      <c r="E25">
        <v>12</v>
      </c>
      <c r="F25" s="2">
        <v>25</v>
      </c>
      <c r="G25" t="s">
        <v>5</v>
      </c>
      <c r="H25">
        <v>21.7</v>
      </c>
      <c r="I25" t="s">
        <v>59</v>
      </c>
      <c r="J25" s="2" t="s">
        <v>25</v>
      </c>
      <c r="K25">
        <v>2001</v>
      </c>
      <c r="L25" s="1" t="s">
        <v>61</v>
      </c>
    </row>
    <row r="26" spans="1:12" x14ac:dyDescent="0.25">
      <c r="A26">
        <v>2</v>
      </c>
      <c r="B26" t="s">
        <v>37</v>
      </c>
      <c r="C26" t="s">
        <v>48</v>
      </c>
      <c r="D26">
        <v>16</v>
      </c>
      <c r="E26">
        <v>7</v>
      </c>
      <c r="F26" s="1">
        <v>18.690000000000001</v>
      </c>
      <c r="G26" t="s">
        <v>5</v>
      </c>
      <c r="H26">
        <v>9.3800000000000008</v>
      </c>
      <c r="I26" t="s">
        <v>59</v>
      </c>
      <c r="J26" s="1" t="s">
        <v>25</v>
      </c>
      <c r="K26">
        <v>2001</v>
      </c>
      <c r="L26" s="1" t="s">
        <v>61</v>
      </c>
    </row>
    <row r="27" spans="1:12" x14ac:dyDescent="0.25">
      <c r="A27">
        <v>2</v>
      </c>
      <c r="B27" t="s">
        <v>37</v>
      </c>
      <c r="C27" t="s">
        <v>49</v>
      </c>
      <c r="D27">
        <v>20</v>
      </c>
      <c r="E27">
        <v>8</v>
      </c>
      <c r="F27" s="2">
        <v>44.44</v>
      </c>
      <c r="G27" t="s">
        <v>5</v>
      </c>
      <c r="H27">
        <v>18.600000000000001</v>
      </c>
      <c r="I27" t="s">
        <v>59</v>
      </c>
      <c r="J27" s="2" t="s">
        <v>7</v>
      </c>
      <c r="K27">
        <v>2001</v>
      </c>
      <c r="L27" s="1" t="s">
        <v>61</v>
      </c>
    </row>
    <row r="28" spans="1:12" x14ac:dyDescent="0.25">
      <c r="A28">
        <v>2</v>
      </c>
      <c r="B28" t="s">
        <v>37</v>
      </c>
      <c r="C28" t="s">
        <v>50</v>
      </c>
      <c r="D28">
        <v>30</v>
      </c>
      <c r="E28">
        <v>10</v>
      </c>
      <c r="F28" s="1">
        <v>43.75</v>
      </c>
      <c r="G28" t="s">
        <v>5</v>
      </c>
      <c r="H28">
        <v>19.37</v>
      </c>
      <c r="I28" t="s">
        <v>59</v>
      </c>
      <c r="J28" s="1" t="s">
        <v>28</v>
      </c>
      <c r="K28">
        <v>2001</v>
      </c>
      <c r="L28" s="1" t="s">
        <v>61</v>
      </c>
    </row>
    <row r="29" spans="1:12" x14ac:dyDescent="0.25">
      <c r="A29">
        <v>2</v>
      </c>
      <c r="B29" t="s">
        <v>37</v>
      </c>
      <c r="C29" t="s">
        <v>51</v>
      </c>
      <c r="D29">
        <v>28</v>
      </c>
      <c r="E29">
        <v>7</v>
      </c>
      <c r="F29" s="2">
        <v>40</v>
      </c>
      <c r="G29" t="s">
        <v>5</v>
      </c>
      <c r="H29">
        <v>19.39</v>
      </c>
      <c r="I29" t="s">
        <v>59</v>
      </c>
      <c r="J29" s="2" t="s">
        <v>7</v>
      </c>
      <c r="K29">
        <v>2001</v>
      </c>
      <c r="L29" s="1" t="s">
        <v>61</v>
      </c>
    </row>
    <row r="30" spans="1:12" x14ac:dyDescent="0.25">
      <c r="A30">
        <v>2</v>
      </c>
      <c r="B30" t="s">
        <v>37</v>
      </c>
      <c r="C30" t="s">
        <v>52</v>
      </c>
      <c r="D30">
        <v>57</v>
      </c>
      <c r="E30">
        <v>14</v>
      </c>
      <c r="F30" s="1">
        <v>33.33</v>
      </c>
      <c r="G30" t="s">
        <v>5</v>
      </c>
      <c r="H30">
        <v>17.72</v>
      </c>
      <c r="I30" t="s">
        <v>59</v>
      </c>
      <c r="J30" s="1" t="s">
        <v>7</v>
      </c>
      <c r="K30">
        <v>2001</v>
      </c>
      <c r="L30" s="1" t="s">
        <v>61</v>
      </c>
    </row>
    <row r="31" spans="1:12" x14ac:dyDescent="0.25">
      <c r="A31">
        <v>2</v>
      </c>
      <c r="B31" t="s">
        <v>37</v>
      </c>
      <c r="C31" t="s">
        <v>53</v>
      </c>
      <c r="D31">
        <v>36</v>
      </c>
      <c r="E31">
        <v>8</v>
      </c>
      <c r="F31" s="2">
        <v>24.56</v>
      </c>
      <c r="G31" t="s">
        <v>5</v>
      </c>
      <c r="H31">
        <v>13.72</v>
      </c>
      <c r="I31" t="s">
        <v>59</v>
      </c>
      <c r="J31" s="2" t="s">
        <v>7</v>
      </c>
      <c r="K31">
        <v>2001</v>
      </c>
      <c r="L31" s="1" t="s">
        <v>61</v>
      </c>
    </row>
    <row r="32" spans="1:12" x14ac:dyDescent="0.25">
      <c r="A32">
        <v>2</v>
      </c>
      <c r="B32" t="s">
        <v>37</v>
      </c>
      <c r="C32" t="s">
        <v>54</v>
      </c>
      <c r="D32">
        <v>18</v>
      </c>
      <c r="E32">
        <v>4</v>
      </c>
      <c r="F32" s="1">
        <v>22.22</v>
      </c>
      <c r="G32" t="s">
        <v>5</v>
      </c>
      <c r="H32">
        <v>15.06</v>
      </c>
      <c r="I32" t="s">
        <v>59</v>
      </c>
      <c r="J32" s="1" t="s">
        <v>7</v>
      </c>
      <c r="K32">
        <v>2001</v>
      </c>
      <c r="L32" s="1" t="s">
        <v>61</v>
      </c>
    </row>
    <row r="33" spans="1:12" x14ac:dyDescent="0.25">
      <c r="A33">
        <v>2</v>
      </c>
      <c r="B33" t="s">
        <v>37</v>
      </c>
      <c r="C33" t="s">
        <v>55</v>
      </c>
      <c r="D33">
        <v>211</v>
      </c>
      <c r="E33">
        <v>40</v>
      </c>
      <c r="F33" s="2">
        <v>22.22</v>
      </c>
      <c r="G33" t="s">
        <v>5</v>
      </c>
      <c r="H33">
        <v>22.86</v>
      </c>
      <c r="I33" t="s">
        <v>59</v>
      </c>
      <c r="J33" s="2" t="s">
        <v>26</v>
      </c>
      <c r="K33">
        <v>2001</v>
      </c>
      <c r="L33" s="1" t="s">
        <v>61</v>
      </c>
    </row>
    <row r="34" spans="1:12" x14ac:dyDescent="0.25">
      <c r="A34">
        <v>2</v>
      </c>
      <c r="B34" t="s">
        <v>37</v>
      </c>
      <c r="C34" t="s">
        <v>56</v>
      </c>
      <c r="D34">
        <v>49</v>
      </c>
      <c r="E34">
        <v>8</v>
      </c>
      <c r="F34" s="1">
        <v>16.329999999999998</v>
      </c>
      <c r="G34" t="s">
        <v>5</v>
      </c>
      <c r="H34">
        <v>13.65</v>
      </c>
      <c r="I34" t="s">
        <v>59</v>
      </c>
      <c r="J34" s="1" t="s">
        <v>7</v>
      </c>
      <c r="K34">
        <v>2001</v>
      </c>
      <c r="L34" s="1" t="s">
        <v>61</v>
      </c>
    </row>
    <row r="35" spans="1:12" x14ac:dyDescent="0.25">
      <c r="A35">
        <v>2</v>
      </c>
      <c r="B35" t="s">
        <v>37</v>
      </c>
      <c r="C35" t="s">
        <v>11</v>
      </c>
      <c r="D35">
        <v>25</v>
      </c>
      <c r="E35">
        <v>2</v>
      </c>
      <c r="F35" s="2">
        <v>8</v>
      </c>
      <c r="G35" t="s">
        <v>5</v>
      </c>
      <c r="H35">
        <v>20</v>
      </c>
      <c r="I35" t="s">
        <v>59</v>
      </c>
      <c r="J35" s="2" t="s">
        <v>26</v>
      </c>
      <c r="K35">
        <v>2001</v>
      </c>
      <c r="L35" s="1" t="s">
        <v>61</v>
      </c>
    </row>
    <row r="36" spans="1:12" x14ac:dyDescent="0.25">
      <c r="A36">
        <v>2</v>
      </c>
      <c r="B36" t="s">
        <v>37</v>
      </c>
      <c r="C36" t="s">
        <v>57</v>
      </c>
      <c r="D36">
        <v>66</v>
      </c>
      <c r="E36">
        <v>3</v>
      </c>
      <c r="F36" s="1">
        <v>4.55</v>
      </c>
      <c r="G36" t="s">
        <v>5</v>
      </c>
      <c r="H36">
        <v>21.35</v>
      </c>
      <c r="I36" t="s">
        <v>59</v>
      </c>
      <c r="J36" s="1" t="s">
        <v>7</v>
      </c>
      <c r="K36">
        <v>2001</v>
      </c>
      <c r="L36" s="1" t="s">
        <v>61</v>
      </c>
    </row>
    <row r="37" spans="1:12" x14ac:dyDescent="0.25">
      <c r="A37">
        <v>2</v>
      </c>
      <c r="B37" t="s">
        <v>37</v>
      </c>
      <c r="C37" t="s">
        <v>58</v>
      </c>
      <c r="D37">
        <v>56</v>
      </c>
      <c r="E37">
        <v>2</v>
      </c>
      <c r="F37" s="2">
        <v>3.57</v>
      </c>
      <c r="G37" t="s">
        <v>5</v>
      </c>
      <c r="H37">
        <v>26.75</v>
      </c>
      <c r="I37" t="s">
        <v>59</v>
      </c>
      <c r="J37" s="2" t="s">
        <v>26</v>
      </c>
      <c r="K37">
        <v>2001</v>
      </c>
      <c r="L37" s="1" t="s">
        <v>61</v>
      </c>
    </row>
    <row r="38" spans="1:12" x14ac:dyDescent="0.25">
      <c r="A38">
        <v>3</v>
      </c>
      <c r="B38" t="s">
        <v>62</v>
      </c>
      <c r="C38" s="1" t="s">
        <v>17</v>
      </c>
      <c r="D38" s="1">
        <v>68</v>
      </c>
      <c r="E38">
        <v>56</v>
      </c>
      <c r="F38" s="1">
        <v>86.8</v>
      </c>
      <c r="G38" s="1" t="s">
        <v>5</v>
      </c>
      <c r="H38" t="s">
        <v>66</v>
      </c>
      <c r="I38" t="s">
        <v>67</v>
      </c>
      <c r="J38" s="3" t="s">
        <v>25</v>
      </c>
      <c r="K38" s="1" t="s">
        <v>64</v>
      </c>
      <c r="L38" s="1" t="s">
        <v>65</v>
      </c>
    </row>
    <row r="39" spans="1:12" x14ac:dyDescent="0.25">
      <c r="A39">
        <v>3</v>
      </c>
      <c r="B39" t="s">
        <v>62</v>
      </c>
      <c r="C39" s="2" t="s">
        <v>63</v>
      </c>
      <c r="D39" s="2">
        <v>49</v>
      </c>
      <c r="E39">
        <v>11</v>
      </c>
      <c r="F39" s="2">
        <v>78.599999999999994</v>
      </c>
      <c r="G39" s="2" t="s">
        <v>5</v>
      </c>
      <c r="H39" t="s">
        <v>66</v>
      </c>
      <c r="I39" t="s">
        <v>67</v>
      </c>
      <c r="J39" s="3" t="s">
        <v>25</v>
      </c>
      <c r="K39" s="2" t="s">
        <v>64</v>
      </c>
      <c r="L39" s="1" t="s">
        <v>65</v>
      </c>
    </row>
    <row r="40" spans="1:12" x14ac:dyDescent="0.25">
      <c r="A40">
        <v>3</v>
      </c>
      <c r="B40" t="s">
        <v>62</v>
      </c>
      <c r="C40" s="1" t="s">
        <v>40</v>
      </c>
      <c r="D40" s="1">
        <v>39</v>
      </c>
      <c r="E40">
        <v>31</v>
      </c>
      <c r="F40" s="1">
        <v>79.5</v>
      </c>
      <c r="G40" s="1" t="s">
        <v>5</v>
      </c>
      <c r="H40" t="s">
        <v>66</v>
      </c>
      <c r="I40" t="s">
        <v>67</v>
      </c>
      <c r="J40" s="3" t="s">
        <v>25</v>
      </c>
      <c r="K40" s="1" t="s">
        <v>64</v>
      </c>
      <c r="L40" s="1" t="s">
        <v>65</v>
      </c>
    </row>
    <row r="41" spans="1:12" x14ac:dyDescent="0.25">
      <c r="A41">
        <v>3</v>
      </c>
      <c r="B41" t="s">
        <v>62</v>
      </c>
      <c r="C41" s="2" t="s">
        <v>46</v>
      </c>
      <c r="D41" s="2">
        <v>14</v>
      </c>
      <c r="E41">
        <v>17</v>
      </c>
      <c r="F41" s="2">
        <v>34.700000000000003</v>
      </c>
      <c r="G41" s="2" t="s">
        <v>5</v>
      </c>
      <c r="H41" t="s">
        <v>66</v>
      </c>
      <c r="I41" t="s">
        <v>67</v>
      </c>
      <c r="J41" s="3" t="s">
        <v>25</v>
      </c>
      <c r="K41" s="2" t="s">
        <v>64</v>
      </c>
      <c r="L41" s="1" t="s">
        <v>65</v>
      </c>
    </row>
    <row r="42" spans="1:12" x14ac:dyDescent="0.25">
      <c r="A42">
        <v>4</v>
      </c>
      <c r="B42" t="s">
        <v>68</v>
      </c>
      <c r="C42" s="3" t="s">
        <v>69</v>
      </c>
      <c r="D42">
        <v>193</v>
      </c>
      <c r="F42" s="2">
        <v>28.2</v>
      </c>
      <c r="G42" s="2" t="s">
        <v>5</v>
      </c>
      <c r="H42">
        <v>21</v>
      </c>
      <c r="I42" t="s">
        <v>34</v>
      </c>
      <c r="J42" s="3" t="s">
        <v>69</v>
      </c>
      <c r="K42" s="2" t="s">
        <v>64</v>
      </c>
      <c r="L42" s="2" t="s">
        <v>77</v>
      </c>
    </row>
    <row r="43" spans="1:12" x14ac:dyDescent="0.25">
      <c r="A43">
        <v>4</v>
      </c>
      <c r="B43" t="s">
        <v>68</v>
      </c>
      <c r="C43" s="1" t="s">
        <v>8</v>
      </c>
      <c r="D43" s="3">
        <v>2</v>
      </c>
      <c r="E43">
        <v>0</v>
      </c>
      <c r="F43" s="1">
        <v>0</v>
      </c>
      <c r="G43" s="1" t="s">
        <v>5</v>
      </c>
      <c r="H43">
        <v>21</v>
      </c>
      <c r="I43" t="s">
        <v>34</v>
      </c>
      <c r="J43" s="3" t="s">
        <v>26</v>
      </c>
      <c r="K43" s="2" t="s">
        <v>64</v>
      </c>
      <c r="L43" s="2" t="s">
        <v>77</v>
      </c>
    </row>
    <row r="44" spans="1:12" x14ac:dyDescent="0.25">
      <c r="A44">
        <v>4</v>
      </c>
      <c r="B44" t="s">
        <v>68</v>
      </c>
      <c r="C44" s="2" t="s">
        <v>70</v>
      </c>
      <c r="D44" s="5">
        <v>2</v>
      </c>
      <c r="E44">
        <v>0</v>
      </c>
      <c r="F44" s="2">
        <v>0</v>
      </c>
      <c r="G44" s="2" t="s">
        <v>5</v>
      </c>
      <c r="H44">
        <v>21</v>
      </c>
      <c r="I44" t="s">
        <v>34</v>
      </c>
      <c r="J44" s="3" t="s">
        <v>29</v>
      </c>
      <c r="K44" s="2" t="s">
        <v>64</v>
      </c>
      <c r="L44" s="2" t="s">
        <v>77</v>
      </c>
    </row>
    <row r="45" spans="1:12" x14ac:dyDescent="0.25">
      <c r="A45">
        <v>4</v>
      </c>
      <c r="B45" t="s">
        <v>68</v>
      </c>
      <c r="C45" s="1" t="s">
        <v>71</v>
      </c>
      <c r="D45" s="3">
        <v>15</v>
      </c>
      <c r="E45">
        <v>1</v>
      </c>
      <c r="F45" s="7">
        <v>6.9675630000000002</v>
      </c>
      <c r="G45" s="1" t="s">
        <v>5</v>
      </c>
      <c r="H45">
        <v>21</v>
      </c>
      <c r="I45" t="s">
        <v>34</v>
      </c>
      <c r="J45" s="3" t="s">
        <v>26</v>
      </c>
      <c r="K45" s="2" t="s">
        <v>64</v>
      </c>
      <c r="L45" s="2" t="s">
        <v>77</v>
      </c>
    </row>
    <row r="46" spans="1:12" x14ac:dyDescent="0.25">
      <c r="A46">
        <v>4</v>
      </c>
      <c r="B46" t="s">
        <v>68</v>
      </c>
      <c r="C46" s="2" t="s">
        <v>72</v>
      </c>
      <c r="D46" s="5">
        <v>63</v>
      </c>
      <c r="E46">
        <v>5</v>
      </c>
      <c r="F46" s="8">
        <v>8.0009189999999997</v>
      </c>
      <c r="G46" s="2" t="s">
        <v>5</v>
      </c>
      <c r="H46">
        <v>21</v>
      </c>
      <c r="I46" t="s">
        <v>34</v>
      </c>
      <c r="J46" s="3" t="s">
        <v>26</v>
      </c>
      <c r="K46" s="2" t="s">
        <v>64</v>
      </c>
      <c r="L46" s="2" t="s">
        <v>77</v>
      </c>
    </row>
    <row r="47" spans="1:12" x14ac:dyDescent="0.25">
      <c r="A47">
        <v>4</v>
      </c>
      <c r="B47" t="s">
        <v>68</v>
      </c>
      <c r="C47" s="1" t="s">
        <v>57</v>
      </c>
      <c r="D47" s="3">
        <v>15</v>
      </c>
      <c r="E47" s="6">
        <f>15*0.114</f>
        <v>1.71</v>
      </c>
      <c r="F47" s="7">
        <v>11.421768999999999</v>
      </c>
      <c r="G47" s="1" t="s">
        <v>5</v>
      </c>
      <c r="H47">
        <v>21</v>
      </c>
      <c r="I47" t="s">
        <v>34</v>
      </c>
      <c r="J47" s="5" t="s">
        <v>57</v>
      </c>
      <c r="K47" s="2" t="s">
        <v>64</v>
      </c>
      <c r="L47" s="2" t="s">
        <v>77</v>
      </c>
    </row>
    <row r="48" spans="1:12" x14ac:dyDescent="0.25">
      <c r="A48">
        <v>4</v>
      </c>
      <c r="B48" t="s">
        <v>68</v>
      </c>
      <c r="C48" s="2" t="s">
        <v>73</v>
      </c>
      <c r="D48">
        <f>91-66-15</f>
        <v>10</v>
      </c>
      <c r="E48" s="6">
        <f>10*0.136</f>
        <v>1.36</v>
      </c>
      <c r="F48" s="8">
        <v>13.648315</v>
      </c>
      <c r="G48" s="2" t="s">
        <v>5</v>
      </c>
      <c r="H48">
        <v>21</v>
      </c>
      <c r="I48" t="s">
        <v>34</v>
      </c>
      <c r="J48" s="5" t="s">
        <v>73</v>
      </c>
      <c r="K48" s="2" t="s">
        <v>64</v>
      </c>
      <c r="L48" s="2" t="s">
        <v>77</v>
      </c>
    </row>
    <row r="49" spans="1:12" x14ac:dyDescent="0.25">
      <c r="A49">
        <v>4</v>
      </c>
      <c r="B49" t="s">
        <v>68</v>
      </c>
      <c r="C49" s="1" t="s">
        <v>74</v>
      </c>
      <c r="D49" s="3">
        <v>8</v>
      </c>
      <c r="E49" s="6">
        <f>8*0.2527</f>
        <v>2.0215999999999998</v>
      </c>
      <c r="F49" s="7">
        <v>25.278369999999999</v>
      </c>
      <c r="G49" s="1" t="s">
        <v>5</v>
      </c>
      <c r="H49">
        <v>21</v>
      </c>
      <c r="I49" t="s">
        <v>34</v>
      </c>
      <c r="J49" s="5" t="s">
        <v>78</v>
      </c>
      <c r="K49" s="2" t="s">
        <v>64</v>
      </c>
      <c r="L49" s="2" t="s">
        <v>77</v>
      </c>
    </row>
    <row r="50" spans="1:12" x14ac:dyDescent="0.25">
      <c r="A50">
        <v>4</v>
      </c>
      <c r="B50" t="s">
        <v>68</v>
      </c>
      <c r="C50" s="2" t="s">
        <v>75</v>
      </c>
      <c r="D50">
        <v>55</v>
      </c>
      <c r="E50" s="6">
        <f>55*0.257</f>
        <v>14.135</v>
      </c>
      <c r="F50" s="8">
        <v>25.713878999999999</v>
      </c>
      <c r="G50" s="2" t="s">
        <v>5</v>
      </c>
      <c r="H50">
        <v>21</v>
      </c>
      <c r="I50" t="s">
        <v>34</v>
      </c>
      <c r="J50" s="5" t="s">
        <v>7</v>
      </c>
      <c r="K50" s="2" t="s">
        <v>64</v>
      </c>
      <c r="L50" s="2" t="s">
        <v>77</v>
      </c>
    </row>
    <row r="51" spans="1:12" x14ac:dyDescent="0.25">
      <c r="A51">
        <v>4</v>
      </c>
      <c r="B51" t="s">
        <v>68</v>
      </c>
      <c r="C51" s="1" t="s">
        <v>76</v>
      </c>
      <c r="D51">
        <f>23</f>
        <v>23</v>
      </c>
      <c r="E51" s="6">
        <f>23*0.385</f>
        <v>8.8550000000000004</v>
      </c>
      <c r="F51" s="7">
        <v>38.537959999999998</v>
      </c>
      <c r="G51" s="1" t="s">
        <v>5</v>
      </c>
      <c r="H51">
        <v>21</v>
      </c>
      <c r="I51" t="s">
        <v>34</v>
      </c>
      <c r="J51" s="5" t="s">
        <v>7</v>
      </c>
      <c r="K51" s="2" t="s">
        <v>64</v>
      </c>
      <c r="L51" s="2" t="s">
        <v>77</v>
      </c>
    </row>
    <row r="52" spans="1:12" x14ac:dyDescent="0.25">
      <c r="A52">
        <v>4</v>
      </c>
      <c r="B52" t="s">
        <v>68</v>
      </c>
      <c r="C52" s="2" t="s">
        <v>6</v>
      </c>
      <c r="D52">
        <v>66</v>
      </c>
      <c r="E52" s="6">
        <f>66*0.479</f>
        <v>31.613999999999997</v>
      </c>
      <c r="F52" s="8">
        <v>47.928936</v>
      </c>
      <c r="G52" s="2" t="s">
        <v>5</v>
      </c>
      <c r="H52">
        <v>21</v>
      </c>
      <c r="I52" t="s">
        <v>34</v>
      </c>
      <c r="J52" s="5" t="s">
        <v>73</v>
      </c>
      <c r="K52" s="2" t="s">
        <v>64</v>
      </c>
      <c r="L52" s="2" t="s">
        <v>77</v>
      </c>
    </row>
    <row r="53" spans="1:12" x14ac:dyDescent="0.25">
      <c r="A53">
        <v>4</v>
      </c>
      <c r="B53" t="s">
        <v>68</v>
      </c>
      <c r="C53" s="1" t="s">
        <v>17</v>
      </c>
      <c r="D53">
        <v>15</v>
      </c>
      <c r="E53" s="6">
        <f>15*0.732</f>
        <v>10.98</v>
      </c>
      <c r="F53" s="7">
        <v>73.289733999999996</v>
      </c>
      <c r="G53" s="1" t="s">
        <v>5</v>
      </c>
      <c r="H53">
        <v>21</v>
      </c>
      <c r="I53" t="s">
        <v>34</v>
      </c>
      <c r="J53" s="5" t="s">
        <v>73</v>
      </c>
      <c r="K53" s="2" t="s">
        <v>64</v>
      </c>
      <c r="L53" s="2" t="s">
        <v>77</v>
      </c>
    </row>
    <row r="54" spans="1:12" x14ac:dyDescent="0.25">
      <c r="A54">
        <v>5</v>
      </c>
      <c r="B54" t="s">
        <v>79</v>
      </c>
      <c r="C54" s="2" t="s">
        <v>29</v>
      </c>
      <c r="D54">
        <v>15</v>
      </c>
      <c r="E54">
        <v>0</v>
      </c>
      <c r="F54" s="2">
        <v>0</v>
      </c>
      <c r="G54" s="1" t="s">
        <v>5</v>
      </c>
      <c r="H54" s="9">
        <v>16</v>
      </c>
      <c r="I54" t="s">
        <v>34</v>
      </c>
      <c r="J54" s="2" t="s">
        <v>29</v>
      </c>
      <c r="K54" s="5" t="s">
        <v>85</v>
      </c>
      <c r="L54" s="2" t="s">
        <v>83</v>
      </c>
    </row>
    <row r="55" spans="1:12" x14ac:dyDescent="0.25">
      <c r="A55">
        <v>5</v>
      </c>
      <c r="B55" t="s">
        <v>79</v>
      </c>
      <c r="C55" s="1" t="s">
        <v>57</v>
      </c>
      <c r="D55">
        <v>71</v>
      </c>
      <c r="E55" s="6">
        <f>D55*0.22</f>
        <v>15.62</v>
      </c>
      <c r="F55" s="1">
        <v>22</v>
      </c>
      <c r="G55" s="1" t="s">
        <v>5</v>
      </c>
      <c r="H55" s="9">
        <v>16</v>
      </c>
      <c r="I55" t="s">
        <v>34</v>
      </c>
      <c r="J55" s="1" t="s">
        <v>57</v>
      </c>
      <c r="K55" s="5" t="s">
        <v>85</v>
      </c>
      <c r="L55" s="2" t="s">
        <v>83</v>
      </c>
    </row>
    <row r="56" spans="1:12" x14ac:dyDescent="0.25">
      <c r="A56">
        <v>5</v>
      </c>
      <c r="B56" t="s">
        <v>79</v>
      </c>
      <c r="C56" s="2" t="s">
        <v>80</v>
      </c>
      <c r="D56">
        <v>30</v>
      </c>
      <c r="E56" s="6">
        <f>(F56/100)*D56</f>
        <v>5.7</v>
      </c>
      <c r="F56" s="2">
        <v>19</v>
      </c>
      <c r="G56" s="1" t="s">
        <v>5</v>
      </c>
      <c r="H56" s="9">
        <v>16</v>
      </c>
      <c r="I56" t="s">
        <v>34</v>
      </c>
      <c r="J56" s="2" t="s">
        <v>80</v>
      </c>
      <c r="K56" s="5" t="s">
        <v>85</v>
      </c>
      <c r="L56" s="2" t="s">
        <v>83</v>
      </c>
    </row>
    <row r="57" spans="1:12" x14ac:dyDescent="0.25">
      <c r="A57">
        <v>5</v>
      </c>
      <c r="B57" t="s">
        <v>79</v>
      </c>
      <c r="C57" s="1" t="s">
        <v>73</v>
      </c>
      <c r="D57">
        <v>58</v>
      </c>
      <c r="E57" s="6">
        <f t="shared" ref="E57:E61" si="0">(F57/100)*D57</f>
        <v>22.04</v>
      </c>
      <c r="F57" s="1">
        <v>38</v>
      </c>
      <c r="G57" s="1" t="s">
        <v>5</v>
      </c>
      <c r="H57" s="9">
        <v>16</v>
      </c>
      <c r="I57" t="s">
        <v>34</v>
      </c>
      <c r="J57" s="1" t="s">
        <v>73</v>
      </c>
      <c r="K57" s="5" t="s">
        <v>85</v>
      </c>
      <c r="L57" s="2" t="s">
        <v>83</v>
      </c>
    </row>
    <row r="58" spans="1:12" x14ac:dyDescent="0.25">
      <c r="A58">
        <v>5</v>
      </c>
      <c r="B58" t="s">
        <v>79</v>
      </c>
      <c r="C58" s="2" t="s">
        <v>81</v>
      </c>
      <c r="D58">
        <v>14</v>
      </c>
      <c r="E58" s="6">
        <f t="shared" si="0"/>
        <v>2.1</v>
      </c>
      <c r="F58" s="2">
        <v>15</v>
      </c>
      <c r="G58" s="1" t="s">
        <v>5</v>
      </c>
      <c r="H58" s="9">
        <v>16</v>
      </c>
      <c r="I58" t="s">
        <v>34</v>
      </c>
      <c r="J58" s="2" t="s">
        <v>81</v>
      </c>
      <c r="K58" s="5" t="s">
        <v>85</v>
      </c>
      <c r="L58" s="2" t="s">
        <v>83</v>
      </c>
    </row>
    <row r="59" spans="1:12" x14ac:dyDescent="0.25">
      <c r="A59">
        <v>5</v>
      </c>
      <c r="B59" t="s">
        <v>79</v>
      </c>
      <c r="C59" s="1" t="s">
        <v>82</v>
      </c>
      <c r="D59">
        <v>2</v>
      </c>
      <c r="E59" s="6">
        <f t="shared" si="0"/>
        <v>0</v>
      </c>
      <c r="F59" s="1">
        <v>0</v>
      </c>
      <c r="G59" s="1" t="s">
        <v>5</v>
      </c>
      <c r="H59" s="9">
        <v>16</v>
      </c>
      <c r="I59" t="s">
        <v>34</v>
      </c>
      <c r="J59" s="1" t="s">
        <v>82</v>
      </c>
      <c r="K59" s="5" t="s">
        <v>85</v>
      </c>
      <c r="L59" s="2" t="s">
        <v>83</v>
      </c>
    </row>
    <row r="60" spans="1:12" x14ac:dyDescent="0.25">
      <c r="A60">
        <v>5</v>
      </c>
      <c r="B60" t="s">
        <v>79</v>
      </c>
      <c r="C60" s="2" t="s">
        <v>72</v>
      </c>
      <c r="D60">
        <v>29</v>
      </c>
      <c r="E60" s="6">
        <f t="shared" si="0"/>
        <v>2.0300000000000002</v>
      </c>
      <c r="F60" s="2">
        <v>7</v>
      </c>
      <c r="G60" s="1" t="s">
        <v>5</v>
      </c>
      <c r="H60" s="9">
        <v>16</v>
      </c>
      <c r="I60" t="s">
        <v>34</v>
      </c>
      <c r="J60" s="2" t="s">
        <v>72</v>
      </c>
      <c r="K60" s="5" t="s">
        <v>85</v>
      </c>
      <c r="L60" s="2" t="s">
        <v>83</v>
      </c>
    </row>
    <row r="61" spans="1:12" x14ac:dyDescent="0.25">
      <c r="A61">
        <v>5</v>
      </c>
      <c r="B61" t="s">
        <v>79</v>
      </c>
      <c r="C61" s="1" t="s">
        <v>8</v>
      </c>
      <c r="D61">
        <v>16</v>
      </c>
      <c r="E61" s="6">
        <f t="shared" si="0"/>
        <v>0</v>
      </c>
      <c r="F61" s="1">
        <v>0</v>
      </c>
      <c r="G61" s="1" t="s">
        <v>5</v>
      </c>
      <c r="H61" s="9">
        <v>16</v>
      </c>
      <c r="I61" t="s">
        <v>34</v>
      </c>
      <c r="J61" s="1" t="s">
        <v>8</v>
      </c>
      <c r="K61" s="5" t="s">
        <v>85</v>
      </c>
      <c r="L61" s="2" t="s">
        <v>83</v>
      </c>
    </row>
    <row r="62" spans="1:12" x14ac:dyDescent="0.25">
      <c r="A62">
        <v>6</v>
      </c>
      <c r="B62" t="s">
        <v>37</v>
      </c>
      <c r="C62" s="2" t="s">
        <v>69</v>
      </c>
      <c r="D62" s="1">
        <v>370</v>
      </c>
      <c r="E62" s="6">
        <f>D62*0.31</f>
        <v>114.7</v>
      </c>
      <c r="F62" s="1">
        <v>31</v>
      </c>
      <c r="G62" s="1" t="s">
        <v>5</v>
      </c>
      <c r="H62" s="9">
        <v>25</v>
      </c>
      <c r="I62" t="s">
        <v>59</v>
      </c>
      <c r="J62" s="2" t="s">
        <v>69</v>
      </c>
      <c r="K62">
        <v>2011</v>
      </c>
      <c r="L62" s="1" t="s">
        <v>92</v>
      </c>
    </row>
    <row r="63" spans="1:12" x14ac:dyDescent="0.25">
      <c r="A63">
        <v>6</v>
      </c>
      <c r="B63" t="s">
        <v>37</v>
      </c>
      <c r="C63" s="1" t="s">
        <v>6</v>
      </c>
      <c r="D63" s="1">
        <v>110</v>
      </c>
      <c r="E63">
        <v>37</v>
      </c>
      <c r="F63" s="1">
        <v>34</v>
      </c>
      <c r="G63" s="1" t="s">
        <v>5</v>
      </c>
      <c r="H63" s="3">
        <v>27</v>
      </c>
      <c r="I63" t="s">
        <v>59</v>
      </c>
      <c r="J63" s="1" t="s">
        <v>6</v>
      </c>
      <c r="K63">
        <v>2011</v>
      </c>
      <c r="L63" s="1" t="s">
        <v>92</v>
      </c>
    </row>
    <row r="64" spans="1:12" x14ac:dyDescent="0.25">
      <c r="A64">
        <v>6</v>
      </c>
      <c r="B64" t="s">
        <v>37</v>
      </c>
      <c r="C64" s="2" t="s">
        <v>86</v>
      </c>
      <c r="D64" s="2">
        <v>33</v>
      </c>
      <c r="E64">
        <v>22</v>
      </c>
      <c r="F64" s="2">
        <v>67</v>
      </c>
      <c r="G64" s="1" t="s">
        <v>5</v>
      </c>
      <c r="H64" s="5">
        <v>24</v>
      </c>
      <c r="I64" t="s">
        <v>59</v>
      </c>
      <c r="J64" s="2" t="s">
        <v>86</v>
      </c>
      <c r="K64">
        <v>2011</v>
      </c>
      <c r="L64" s="1" t="s">
        <v>92</v>
      </c>
    </row>
    <row r="65" spans="1:12" x14ac:dyDescent="0.25">
      <c r="A65">
        <v>6</v>
      </c>
      <c r="B65" t="s">
        <v>37</v>
      </c>
      <c r="C65" s="1" t="s">
        <v>87</v>
      </c>
      <c r="D65" s="1">
        <v>25</v>
      </c>
      <c r="E65">
        <v>18</v>
      </c>
      <c r="F65" s="1">
        <v>72</v>
      </c>
      <c r="G65" s="1" t="s">
        <v>5</v>
      </c>
      <c r="H65" s="3">
        <v>24</v>
      </c>
      <c r="I65" t="s">
        <v>59</v>
      </c>
      <c r="J65" s="1" t="s">
        <v>87</v>
      </c>
      <c r="K65">
        <v>2011</v>
      </c>
      <c r="L65" s="1" t="s">
        <v>92</v>
      </c>
    </row>
    <row r="66" spans="1:12" x14ac:dyDescent="0.25">
      <c r="A66">
        <v>6</v>
      </c>
      <c r="B66" t="s">
        <v>37</v>
      </c>
      <c r="C66" s="2" t="s">
        <v>88</v>
      </c>
      <c r="D66" s="2">
        <v>3</v>
      </c>
      <c r="E66">
        <v>1</v>
      </c>
      <c r="F66" s="2">
        <v>30</v>
      </c>
      <c r="G66" s="1" t="s">
        <v>5</v>
      </c>
      <c r="H66" s="5">
        <v>31</v>
      </c>
      <c r="I66" t="s">
        <v>59</v>
      </c>
      <c r="J66" s="2" t="s">
        <v>88</v>
      </c>
      <c r="K66">
        <v>2011</v>
      </c>
      <c r="L66" s="1" t="s">
        <v>92</v>
      </c>
    </row>
    <row r="67" spans="1:12" x14ac:dyDescent="0.25">
      <c r="A67">
        <v>6</v>
      </c>
      <c r="B67" t="s">
        <v>37</v>
      </c>
      <c r="C67" s="1" t="s">
        <v>80</v>
      </c>
      <c r="D67" s="1">
        <v>10</v>
      </c>
      <c r="E67">
        <v>4</v>
      </c>
      <c r="F67" s="1">
        <v>40</v>
      </c>
      <c r="G67" s="1" t="s">
        <v>5</v>
      </c>
      <c r="H67" s="3">
        <v>11.2</v>
      </c>
      <c r="I67" t="s">
        <v>59</v>
      </c>
      <c r="J67" s="1" t="s">
        <v>80</v>
      </c>
      <c r="K67">
        <v>2011</v>
      </c>
      <c r="L67" s="1" t="s">
        <v>92</v>
      </c>
    </row>
    <row r="68" spans="1:12" x14ac:dyDescent="0.25">
      <c r="A68">
        <v>6</v>
      </c>
      <c r="B68" t="s">
        <v>37</v>
      </c>
      <c r="C68" s="2" t="s">
        <v>89</v>
      </c>
      <c r="D68" s="2">
        <v>56</v>
      </c>
      <c r="E68">
        <v>17</v>
      </c>
      <c r="F68" s="2">
        <v>30</v>
      </c>
      <c r="G68" s="1" t="s">
        <v>5</v>
      </c>
      <c r="H68" s="5">
        <v>29</v>
      </c>
      <c r="I68" t="s">
        <v>59</v>
      </c>
      <c r="J68" s="2" t="s">
        <v>89</v>
      </c>
      <c r="K68">
        <v>2011</v>
      </c>
      <c r="L68" s="1" t="s">
        <v>92</v>
      </c>
    </row>
    <row r="69" spans="1:12" x14ac:dyDescent="0.25">
      <c r="A69">
        <v>6</v>
      </c>
      <c r="B69" t="s">
        <v>37</v>
      </c>
      <c r="C69" s="1" t="s">
        <v>90</v>
      </c>
      <c r="D69" s="1">
        <v>26</v>
      </c>
      <c r="E69">
        <v>3</v>
      </c>
      <c r="F69" s="1">
        <v>12</v>
      </c>
      <c r="G69" s="1" t="s">
        <v>5</v>
      </c>
      <c r="H69" s="3">
        <v>25</v>
      </c>
      <c r="I69" t="s">
        <v>59</v>
      </c>
      <c r="J69" s="1" t="s">
        <v>90</v>
      </c>
      <c r="K69">
        <v>2011</v>
      </c>
      <c r="L69" s="1" t="s">
        <v>92</v>
      </c>
    </row>
    <row r="70" spans="1:12" x14ac:dyDescent="0.25">
      <c r="A70">
        <v>6</v>
      </c>
      <c r="B70" t="s">
        <v>37</v>
      </c>
      <c r="C70" s="2" t="s">
        <v>91</v>
      </c>
      <c r="D70" s="2">
        <v>15</v>
      </c>
      <c r="E70">
        <v>2</v>
      </c>
      <c r="F70" s="2">
        <v>13</v>
      </c>
      <c r="G70" s="1" t="s">
        <v>5</v>
      </c>
      <c r="H70" s="5">
        <v>14.8</v>
      </c>
      <c r="I70" t="s">
        <v>59</v>
      </c>
      <c r="J70" s="2" t="s">
        <v>91</v>
      </c>
      <c r="K70">
        <v>2011</v>
      </c>
      <c r="L70" s="1" t="s">
        <v>92</v>
      </c>
    </row>
    <row r="71" spans="1:12" x14ac:dyDescent="0.25">
      <c r="A71">
        <v>6</v>
      </c>
      <c r="B71" t="s">
        <v>37</v>
      </c>
      <c r="C71" s="1" t="s">
        <v>71</v>
      </c>
      <c r="D71" s="1">
        <v>28</v>
      </c>
      <c r="E71">
        <v>7</v>
      </c>
      <c r="F71" s="1">
        <v>25</v>
      </c>
      <c r="G71" s="1" t="s">
        <v>5</v>
      </c>
      <c r="H71" s="3">
        <v>19</v>
      </c>
      <c r="I71" t="s">
        <v>59</v>
      </c>
      <c r="J71" s="1" t="s">
        <v>71</v>
      </c>
      <c r="K71">
        <v>2011</v>
      </c>
      <c r="L71" s="1" t="s">
        <v>92</v>
      </c>
    </row>
    <row r="72" spans="1:12" x14ac:dyDescent="0.25">
      <c r="A72">
        <v>6</v>
      </c>
      <c r="B72" t="s">
        <v>37</v>
      </c>
      <c r="C72" s="2" t="s">
        <v>72</v>
      </c>
      <c r="D72" s="2">
        <v>32</v>
      </c>
      <c r="E72">
        <v>2</v>
      </c>
      <c r="F72" s="2">
        <v>6</v>
      </c>
      <c r="G72" s="1" t="s">
        <v>5</v>
      </c>
      <c r="H72" s="5">
        <v>29</v>
      </c>
      <c r="I72" t="s">
        <v>59</v>
      </c>
      <c r="J72" s="2" t="s">
        <v>72</v>
      </c>
      <c r="K72">
        <v>2011</v>
      </c>
      <c r="L72" s="1" t="s">
        <v>92</v>
      </c>
    </row>
    <row r="73" spans="1:12" x14ac:dyDescent="0.25">
      <c r="A73">
        <v>7</v>
      </c>
      <c r="B73" t="s">
        <v>68</v>
      </c>
      <c r="C73" s="1" t="s">
        <v>87</v>
      </c>
      <c r="D73" s="1">
        <v>109</v>
      </c>
      <c r="E73" s="6">
        <f>(F73/100)*D73</f>
        <v>2.1800000000000002</v>
      </c>
      <c r="F73" s="1">
        <v>2</v>
      </c>
      <c r="G73" s="1" t="s">
        <v>5</v>
      </c>
      <c r="H73" s="9" t="s">
        <v>96</v>
      </c>
      <c r="I73" t="s">
        <v>84</v>
      </c>
      <c r="J73" s="1" t="s">
        <v>87</v>
      </c>
      <c r="K73" t="s">
        <v>95</v>
      </c>
      <c r="L73" s="2" t="s">
        <v>97</v>
      </c>
    </row>
    <row r="74" spans="1:12" x14ac:dyDescent="0.25">
      <c r="A74">
        <v>7</v>
      </c>
      <c r="B74" t="s">
        <v>68</v>
      </c>
      <c r="C74" s="1" t="s">
        <v>17</v>
      </c>
      <c r="D74" s="1">
        <v>90</v>
      </c>
      <c r="E74" s="6">
        <f t="shared" ref="E74:E78" si="1">(F74/100)*D74</f>
        <v>65.7</v>
      </c>
      <c r="F74" s="1">
        <v>73</v>
      </c>
      <c r="G74" s="1" t="s">
        <v>5</v>
      </c>
      <c r="H74" s="9" t="s">
        <v>96</v>
      </c>
      <c r="I74" t="s">
        <v>84</v>
      </c>
      <c r="J74" s="1" t="s">
        <v>17</v>
      </c>
      <c r="K74" t="s">
        <v>95</v>
      </c>
      <c r="L74" s="2" t="s">
        <v>97</v>
      </c>
    </row>
    <row r="75" spans="1:12" x14ac:dyDescent="0.25">
      <c r="A75">
        <v>7</v>
      </c>
      <c r="B75" t="s">
        <v>68</v>
      </c>
      <c r="C75" s="2" t="s">
        <v>40</v>
      </c>
      <c r="D75" s="2">
        <v>9</v>
      </c>
      <c r="E75" s="6">
        <f t="shared" si="1"/>
        <v>1.98</v>
      </c>
      <c r="F75" s="2">
        <v>22</v>
      </c>
      <c r="G75" s="2" t="s">
        <v>5</v>
      </c>
      <c r="H75" s="9" t="s">
        <v>96</v>
      </c>
      <c r="I75" t="s">
        <v>84</v>
      </c>
      <c r="J75" s="2" t="s">
        <v>40</v>
      </c>
      <c r="K75" t="s">
        <v>95</v>
      </c>
      <c r="L75" s="2" t="s">
        <v>97</v>
      </c>
    </row>
    <row r="76" spans="1:12" x14ac:dyDescent="0.25">
      <c r="A76">
        <v>7</v>
      </c>
      <c r="B76" t="s">
        <v>68</v>
      </c>
      <c r="C76" s="1" t="s">
        <v>93</v>
      </c>
      <c r="D76" s="1">
        <v>1</v>
      </c>
      <c r="E76" s="6">
        <f t="shared" si="1"/>
        <v>1</v>
      </c>
      <c r="F76" s="1">
        <v>100</v>
      </c>
      <c r="G76" s="1" t="s">
        <v>5</v>
      </c>
      <c r="H76" s="9" t="s">
        <v>96</v>
      </c>
      <c r="I76" t="s">
        <v>84</v>
      </c>
      <c r="J76" s="1" t="s">
        <v>93</v>
      </c>
      <c r="K76" t="s">
        <v>95</v>
      </c>
      <c r="L76" s="2" t="s">
        <v>97</v>
      </c>
    </row>
    <row r="77" spans="1:12" x14ac:dyDescent="0.25">
      <c r="A77">
        <v>7</v>
      </c>
      <c r="B77" t="s">
        <v>68</v>
      </c>
      <c r="C77" s="2" t="s">
        <v>94</v>
      </c>
      <c r="D77" s="2">
        <v>1</v>
      </c>
      <c r="E77" s="6">
        <f t="shared" si="1"/>
        <v>1</v>
      </c>
      <c r="F77" s="2">
        <v>100</v>
      </c>
      <c r="G77" s="2" t="s">
        <v>5</v>
      </c>
      <c r="H77" s="9" t="s">
        <v>96</v>
      </c>
      <c r="I77" t="s">
        <v>84</v>
      </c>
      <c r="J77" s="2" t="s">
        <v>94</v>
      </c>
      <c r="K77" t="s">
        <v>95</v>
      </c>
      <c r="L77" s="2" t="s">
        <v>97</v>
      </c>
    </row>
    <row r="78" spans="1:12" x14ac:dyDescent="0.25">
      <c r="A78">
        <v>7</v>
      </c>
      <c r="B78" t="s">
        <v>68</v>
      </c>
      <c r="C78" s="1" t="s">
        <v>46</v>
      </c>
      <c r="D78" s="1">
        <v>8</v>
      </c>
      <c r="E78" s="6">
        <f t="shared" si="1"/>
        <v>0</v>
      </c>
      <c r="F78" s="1">
        <v>0</v>
      </c>
      <c r="G78" s="1" t="s">
        <v>5</v>
      </c>
      <c r="H78" s="9" t="s">
        <v>96</v>
      </c>
      <c r="I78" t="s">
        <v>84</v>
      </c>
      <c r="J78" s="1" t="s">
        <v>46</v>
      </c>
      <c r="K78" t="s">
        <v>95</v>
      </c>
      <c r="L78" s="2" t="s">
        <v>97</v>
      </c>
    </row>
    <row r="79" spans="1:12" x14ac:dyDescent="0.25">
      <c r="A79">
        <v>8</v>
      </c>
      <c r="B79" t="s">
        <v>130</v>
      </c>
      <c r="C79" s="1" t="s">
        <v>94</v>
      </c>
      <c r="D79" s="1">
        <v>1</v>
      </c>
      <c r="E79">
        <v>1</v>
      </c>
      <c r="F79" s="1">
        <v>100</v>
      </c>
      <c r="G79" s="1" t="s">
        <v>5</v>
      </c>
      <c r="H79">
        <v>20</v>
      </c>
      <c r="I79" t="s">
        <v>34</v>
      </c>
      <c r="J79" s="5" t="s">
        <v>73</v>
      </c>
      <c r="K79" t="s">
        <v>129</v>
      </c>
      <c r="L79" s="1" t="s">
        <v>131</v>
      </c>
    </row>
    <row r="80" spans="1:12" x14ac:dyDescent="0.25">
      <c r="A80">
        <v>8</v>
      </c>
      <c r="B80" t="s">
        <v>130</v>
      </c>
      <c r="C80" s="2" t="s">
        <v>98</v>
      </c>
      <c r="D80" s="2">
        <v>5</v>
      </c>
      <c r="E80">
        <v>4</v>
      </c>
      <c r="F80" s="2">
        <v>80</v>
      </c>
      <c r="G80" s="2" t="s">
        <v>5</v>
      </c>
      <c r="H80">
        <v>20</v>
      </c>
      <c r="I80" t="s">
        <v>34</v>
      </c>
      <c r="J80" s="5" t="s">
        <v>73</v>
      </c>
      <c r="K80" t="s">
        <v>129</v>
      </c>
      <c r="L80" s="1" t="s">
        <v>131</v>
      </c>
    </row>
    <row r="81" spans="1:12" x14ac:dyDescent="0.25">
      <c r="A81">
        <v>8</v>
      </c>
      <c r="B81" t="s">
        <v>130</v>
      </c>
      <c r="C81" s="1" t="s">
        <v>43</v>
      </c>
      <c r="D81" s="1">
        <v>5</v>
      </c>
      <c r="E81">
        <v>3</v>
      </c>
      <c r="F81" s="1">
        <v>60</v>
      </c>
      <c r="G81" s="1" t="s">
        <v>5</v>
      </c>
      <c r="H81">
        <v>20</v>
      </c>
      <c r="I81" t="s">
        <v>34</v>
      </c>
      <c r="J81" s="5" t="s">
        <v>73</v>
      </c>
      <c r="K81" t="s">
        <v>129</v>
      </c>
      <c r="L81" s="1" t="s">
        <v>131</v>
      </c>
    </row>
    <row r="82" spans="1:12" x14ac:dyDescent="0.25">
      <c r="A82">
        <v>8</v>
      </c>
      <c r="B82" t="s">
        <v>130</v>
      </c>
      <c r="C82" s="2" t="s">
        <v>17</v>
      </c>
      <c r="D82" s="2">
        <v>53</v>
      </c>
      <c r="E82">
        <v>48</v>
      </c>
      <c r="F82" s="2">
        <v>90.6</v>
      </c>
      <c r="G82" s="2" t="s">
        <v>5</v>
      </c>
      <c r="H82">
        <v>20</v>
      </c>
      <c r="I82" t="s">
        <v>34</v>
      </c>
      <c r="J82" s="5" t="s">
        <v>73</v>
      </c>
      <c r="K82" t="s">
        <v>129</v>
      </c>
      <c r="L82" s="1" t="s">
        <v>131</v>
      </c>
    </row>
    <row r="83" spans="1:12" x14ac:dyDescent="0.25">
      <c r="A83">
        <v>8</v>
      </c>
      <c r="B83" t="s">
        <v>130</v>
      </c>
      <c r="C83" s="1" t="s">
        <v>48</v>
      </c>
      <c r="D83" s="1">
        <v>17</v>
      </c>
      <c r="E83">
        <v>6</v>
      </c>
      <c r="F83" s="1">
        <v>35.5</v>
      </c>
      <c r="G83" s="1" t="s">
        <v>5</v>
      </c>
      <c r="H83">
        <v>20</v>
      </c>
      <c r="I83" t="s">
        <v>34</v>
      </c>
      <c r="J83" s="5" t="s">
        <v>73</v>
      </c>
      <c r="K83" t="s">
        <v>129</v>
      </c>
      <c r="L83" s="1" t="s">
        <v>131</v>
      </c>
    </row>
    <row r="84" spans="1:12" x14ac:dyDescent="0.25">
      <c r="A84">
        <v>8</v>
      </c>
      <c r="B84" t="s">
        <v>130</v>
      </c>
      <c r="C84" s="2" t="s">
        <v>99</v>
      </c>
      <c r="D84" s="2">
        <v>2</v>
      </c>
      <c r="E84">
        <v>2</v>
      </c>
      <c r="F84" s="2">
        <v>100</v>
      </c>
      <c r="G84" s="2" t="s">
        <v>5</v>
      </c>
      <c r="H84">
        <v>20</v>
      </c>
      <c r="I84" t="s">
        <v>34</v>
      </c>
      <c r="J84" s="5" t="s">
        <v>73</v>
      </c>
      <c r="K84" t="s">
        <v>129</v>
      </c>
      <c r="L84" s="1" t="s">
        <v>131</v>
      </c>
    </row>
    <row r="85" spans="1:12" x14ac:dyDescent="0.25">
      <c r="A85">
        <v>8</v>
      </c>
      <c r="B85" t="s">
        <v>130</v>
      </c>
      <c r="C85" s="1" t="s">
        <v>47</v>
      </c>
      <c r="D85" s="1">
        <v>6</v>
      </c>
      <c r="E85">
        <v>1</v>
      </c>
      <c r="F85" s="1">
        <v>16.7</v>
      </c>
      <c r="G85" s="1" t="s">
        <v>5</v>
      </c>
      <c r="H85">
        <v>20</v>
      </c>
      <c r="I85" t="s">
        <v>34</v>
      </c>
      <c r="J85" s="5" t="s">
        <v>73</v>
      </c>
      <c r="K85" t="s">
        <v>129</v>
      </c>
      <c r="L85" s="1" t="s">
        <v>131</v>
      </c>
    </row>
    <row r="86" spans="1:12" x14ac:dyDescent="0.25">
      <c r="A86">
        <v>8</v>
      </c>
      <c r="B86" t="s">
        <v>130</v>
      </c>
      <c r="C86" s="2" t="s">
        <v>100</v>
      </c>
      <c r="D86" s="2">
        <v>2</v>
      </c>
      <c r="E86">
        <v>0</v>
      </c>
      <c r="F86" s="2">
        <v>0</v>
      </c>
      <c r="G86" s="2" t="s">
        <v>5</v>
      </c>
      <c r="H86">
        <v>20</v>
      </c>
      <c r="I86" t="s">
        <v>34</v>
      </c>
      <c r="J86" s="5" t="s">
        <v>73</v>
      </c>
      <c r="K86" t="s">
        <v>129</v>
      </c>
      <c r="L86" s="1" t="s">
        <v>131</v>
      </c>
    </row>
    <row r="87" spans="1:12" x14ac:dyDescent="0.25">
      <c r="A87">
        <v>8</v>
      </c>
      <c r="B87" t="s">
        <v>130</v>
      </c>
      <c r="C87" s="1" t="s">
        <v>44</v>
      </c>
      <c r="D87" s="1">
        <v>7</v>
      </c>
      <c r="E87">
        <v>6</v>
      </c>
      <c r="F87" s="1">
        <v>85.7</v>
      </c>
      <c r="G87" s="1" t="s">
        <v>5</v>
      </c>
      <c r="H87">
        <v>20</v>
      </c>
      <c r="I87" t="s">
        <v>34</v>
      </c>
      <c r="J87" s="5" t="s">
        <v>73</v>
      </c>
      <c r="K87" t="s">
        <v>129</v>
      </c>
      <c r="L87" s="1" t="s">
        <v>131</v>
      </c>
    </row>
    <row r="88" spans="1:12" x14ac:dyDescent="0.25">
      <c r="A88">
        <v>8</v>
      </c>
      <c r="B88" t="s">
        <v>130</v>
      </c>
      <c r="C88" s="2" t="s">
        <v>40</v>
      </c>
      <c r="D88" s="2">
        <v>1</v>
      </c>
      <c r="E88">
        <v>1</v>
      </c>
      <c r="F88" s="2">
        <v>100</v>
      </c>
      <c r="G88" s="2" t="s">
        <v>5</v>
      </c>
      <c r="H88">
        <v>20</v>
      </c>
      <c r="I88" t="s">
        <v>34</v>
      </c>
      <c r="J88" s="5" t="s">
        <v>73</v>
      </c>
      <c r="K88" t="s">
        <v>129</v>
      </c>
      <c r="L88" s="1" t="s">
        <v>131</v>
      </c>
    </row>
    <row r="89" spans="1:12" x14ac:dyDescent="0.25">
      <c r="A89">
        <v>8</v>
      </c>
      <c r="B89" t="s">
        <v>130</v>
      </c>
      <c r="C89" s="1" t="s">
        <v>101</v>
      </c>
      <c r="D89" s="1">
        <v>1</v>
      </c>
      <c r="E89">
        <v>0</v>
      </c>
      <c r="F89" s="1">
        <v>0</v>
      </c>
      <c r="G89" s="1" t="s">
        <v>5</v>
      </c>
      <c r="H89">
        <v>20</v>
      </c>
      <c r="I89" t="s">
        <v>34</v>
      </c>
      <c r="J89" s="5" t="s">
        <v>73</v>
      </c>
      <c r="K89" t="s">
        <v>129</v>
      </c>
      <c r="L89" s="1" t="s">
        <v>131</v>
      </c>
    </row>
    <row r="90" spans="1:12" x14ac:dyDescent="0.25">
      <c r="A90">
        <v>8</v>
      </c>
      <c r="B90" t="s">
        <v>130</v>
      </c>
      <c r="C90" s="2" t="s">
        <v>46</v>
      </c>
      <c r="D90" s="2">
        <v>3</v>
      </c>
      <c r="E90">
        <v>3</v>
      </c>
      <c r="F90" s="2">
        <v>100</v>
      </c>
      <c r="G90" s="2" t="s">
        <v>5</v>
      </c>
      <c r="H90">
        <v>20</v>
      </c>
      <c r="I90" t="s">
        <v>34</v>
      </c>
      <c r="J90" s="5" t="s">
        <v>73</v>
      </c>
      <c r="K90" t="s">
        <v>129</v>
      </c>
      <c r="L90" s="1" t="s">
        <v>131</v>
      </c>
    </row>
    <row r="91" spans="1:12" x14ac:dyDescent="0.25">
      <c r="A91">
        <v>8</v>
      </c>
      <c r="B91" t="s">
        <v>130</v>
      </c>
      <c r="C91" s="1" t="s">
        <v>45</v>
      </c>
      <c r="D91" s="1">
        <v>37</v>
      </c>
      <c r="E91">
        <v>26</v>
      </c>
      <c r="F91" s="1">
        <v>70.3</v>
      </c>
      <c r="G91" s="1" t="s">
        <v>5</v>
      </c>
      <c r="H91">
        <v>20</v>
      </c>
      <c r="I91" t="s">
        <v>34</v>
      </c>
      <c r="J91" s="5" t="s">
        <v>73</v>
      </c>
      <c r="K91" t="s">
        <v>129</v>
      </c>
      <c r="L91" s="1" t="s">
        <v>131</v>
      </c>
    </row>
    <row r="92" spans="1:12" x14ac:dyDescent="0.25">
      <c r="A92">
        <v>8</v>
      </c>
      <c r="B92" t="s">
        <v>130</v>
      </c>
      <c r="C92" s="2" t="s">
        <v>41</v>
      </c>
      <c r="D92" s="2">
        <v>14</v>
      </c>
      <c r="E92">
        <v>13</v>
      </c>
      <c r="F92" s="2">
        <v>92.9</v>
      </c>
      <c r="G92" s="2" t="s">
        <v>5</v>
      </c>
      <c r="H92">
        <v>20</v>
      </c>
      <c r="I92" t="s">
        <v>34</v>
      </c>
      <c r="J92" s="5" t="s">
        <v>73</v>
      </c>
      <c r="K92" t="s">
        <v>129</v>
      </c>
      <c r="L92" s="1" t="s">
        <v>131</v>
      </c>
    </row>
    <row r="93" spans="1:12" x14ac:dyDescent="0.25">
      <c r="A93">
        <v>8</v>
      </c>
      <c r="B93" t="s">
        <v>130</v>
      </c>
      <c r="C93" s="1" t="s">
        <v>102</v>
      </c>
      <c r="D93" s="1">
        <v>7</v>
      </c>
      <c r="E93">
        <v>1</v>
      </c>
      <c r="F93" s="1">
        <v>14.3</v>
      </c>
      <c r="G93" s="1" t="s">
        <v>5</v>
      </c>
      <c r="H93">
        <v>20</v>
      </c>
      <c r="I93" t="s">
        <v>34</v>
      </c>
      <c r="J93" s="5" t="s">
        <v>72</v>
      </c>
      <c r="K93" t="s">
        <v>129</v>
      </c>
      <c r="L93" s="1" t="s">
        <v>131</v>
      </c>
    </row>
    <row r="94" spans="1:12" x14ac:dyDescent="0.25">
      <c r="A94">
        <v>8</v>
      </c>
      <c r="B94" t="s">
        <v>130</v>
      </c>
      <c r="C94" s="2" t="s">
        <v>103</v>
      </c>
      <c r="D94" s="2">
        <v>3</v>
      </c>
      <c r="E94">
        <v>1</v>
      </c>
      <c r="F94" s="2">
        <v>33.299999999999997</v>
      </c>
      <c r="G94" s="2" t="s">
        <v>5</v>
      </c>
      <c r="H94">
        <v>20</v>
      </c>
      <c r="I94" t="s">
        <v>34</v>
      </c>
      <c r="J94" s="5" t="s">
        <v>72</v>
      </c>
      <c r="K94" t="s">
        <v>129</v>
      </c>
      <c r="L94" s="1" t="s">
        <v>131</v>
      </c>
    </row>
    <row r="95" spans="1:12" x14ac:dyDescent="0.25">
      <c r="A95">
        <v>8</v>
      </c>
      <c r="B95" t="s">
        <v>130</v>
      </c>
      <c r="C95" s="1" t="s">
        <v>11</v>
      </c>
      <c r="D95" s="1">
        <v>44</v>
      </c>
      <c r="E95">
        <v>15</v>
      </c>
      <c r="F95" s="1">
        <v>34.1</v>
      </c>
      <c r="G95" s="1" t="s">
        <v>5</v>
      </c>
      <c r="H95">
        <v>20</v>
      </c>
      <c r="I95" t="s">
        <v>34</v>
      </c>
      <c r="J95" s="5" t="s">
        <v>72</v>
      </c>
      <c r="K95" t="s">
        <v>129</v>
      </c>
      <c r="L95" s="1" t="s">
        <v>131</v>
      </c>
    </row>
    <row r="96" spans="1:12" x14ac:dyDescent="0.25">
      <c r="A96">
        <v>8</v>
      </c>
      <c r="B96" t="s">
        <v>130</v>
      </c>
      <c r="C96" s="2" t="s">
        <v>104</v>
      </c>
      <c r="D96" s="2">
        <v>10</v>
      </c>
      <c r="E96">
        <v>0</v>
      </c>
      <c r="F96" s="2">
        <v>0</v>
      </c>
      <c r="G96" s="2" t="s">
        <v>5</v>
      </c>
      <c r="H96">
        <v>20</v>
      </c>
      <c r="I96" t="s">
        <v>34</v>
      </c>
      <c r="J96" s="5" t="s">
        <v>72</v>
      </c>
      <c r="K96" t="s">
        <v>129</v>
      </c>
      <c r="L96" s="1" t="s">
        <v>131</v>
      </c>
    </row>
    <row r="97" spans="1:12" x14ac:dyDescent="0.25">
      <c r="A97">
        <v>8</v>
      </c>
      <c r="B97" t="s">
        <v>130</v>
      </c>
      <c r="C97" s="1" t="s">
        <v>13</v>
      </c>
      <c r="D97" s="1">
        <v>1</v>
      </c>
      <c r="E97">
        <v>1</v>
      </c>
      <c r="F97" s="1">
        <v>100</v>
      </c>
      <c r="G97" s="1" t="s">
        <v>5</v>
      </c>
      <c r="H97">
        <v>20</v>
      </c>
      <c r="I97" t="s">
        <v>34</v>
      </c>
      <c r="J97" s="5" t="s">
        <v>72</v>
      </c>
      <c r="K97" t="s">
        <v>129</v>
      </c>
      <c r="L97" s="1" t="s">
        <v>131</v>
      </c>
    </row>
    <row r="98" spans="1:12" x14ac:dyDescent="0.25">
      <c r="A98">
        <v>8</v>
      </c>
      <c r="B98" t="s">
        <v>130</v>
      </c>
      <c r="C98" s="2" t="s">
        <v>105</v>
      </c>
      <c r="D98" s="2">
        <v>2</v>
      </c>
      <c r="E98">
        <v>0</v>
      </c>
      <c r="F98" s="2">
        <v>0</v>
      </c>
      <c r="G98" s="2" t="s">
        <v>5</v>
      </c>
      <c r="H98">
        <v>20</v>
      </c>
      <c r="I98" t="s">
        <v>34</v>
      </c>
      <c r="J98" s="5" t="s">
        <v>72</v>
      </c>
      <c r="K98" t="s">
        <v>129</v>
      </c>
      <c r="L98" s="1" t="s">
        <v>131</v>
      </c>
    </row>
    <row r="99" spans="1:12" x14ac:dyDescent="0.25">
      <c r="A99">
        <v>8</v>
      </c>
      <c r="B99" t="s">
        <v>130</v>
      </c>
      <c r="C99" s="1" t="s">
        <v>106</v>
      </c>
      <c r="D99" s="1">
        <v>7</v>
      </c>
      <c r="E99">
        <v>4</v>
      </c>
      <c r="F99" s="1">
        <v>57.1</v>
      </c>
      <c r="G99" s="1" t="s">
        <v>5</v>
      </c>
      <c r="H99">
        <v>20</v>
      </c>
      <c r="I99" t="s">
        <v>34</v>
      </c>
      <c r="J99" s="5" t="s">
        <v>72</v>
      </c>
      <c r="K99" t="s">
        <v>129</v>
      </c>
      <c r="L99" s="1" t="s">
        <v>131</v>
      </c>
    </row>
    <row r="100" spans="1:12" x14ac:dyDescent="0.25">
      <c r="A100">
        <v>8</v>
      </c>
      <c r="B100" t="s">
        <v>130</v>
      </c>
      <c r="C100" s="2" t="s">
        <v>107</v>
      </c>
      <c r="D100" s="2">
        <v>42</v>
      </c>
      <c r="E100">
        <v>2</v>
      </c>
      <c r="F100" s="2">
        <v>4.8</v>
      </c>
      <c r="G100" s="2" t="s">
        <v>5</v>
      </c>
      <c r="H100">
        <v>20</v>
      </c>
      <c r="I100" t="s">
        <v>34</v>
      </c>
      <c r="J100" s="5" t="s">
        <v>72</v>
      </c>
      <c r="K100" t="s">
        <v>129</v>
      </c>
      <c r="L100" s="1" t="s">
        <v>131</v>
      </c>
    </row>
    <row r="101" spans="1:12" x14ac:dyDescent="0.25">
      <c r="A101">
        <v>8</v>
      </c>
      <c r="B101" t="s">
        <v>130</v>
      </c>
      <c r="C101" s="1" t="s">
        <v>108</v>
      </c>
      <c r="D101" s="1">
        <v>1</v>
      </c>
      <c r="E101">
        <v>0</v>
      </c>
      <c r="F101" s="1">
        <v>0</v>
      </c>
      <c r="G101" s="1" t="s">
        <v>5</v>
      </c>
      <c r="H101">
        <v>20</v>
      </c>
      <c r="I101" t="s">
        <v>34</v>
      </c>
      <c r="J101" s="5" t="s">
        <v>72</v>
      </c>
      <c r="K101" t="s">
        <v>129</v>
      </c>
      <c r="L101" s="1" t="s">
        <v>131</v>
      </c>
    </row>
    <row r="102" spans="1:12" x14ac:dyDescent="0.25">
      <c r="A102">
        <v>8</v>
      </c>
      <c r="B102" t="s">
        <v>130</v>
      </c>
      <c r="C102" s="2" t="s">
        <v>109</v>
      </c>
      <c r="D102" s="2">
        <v>1</v>
      </c>
      <c r="E102">
        <v>0</v>
      </c>
      <c r="F102" s="2">
        <v>0</v>
      </c>
      <c r="G102" s="2" t="s">
        <v>5</v>
      </c>
      <c r="H102">
        <v>20</v>
      </c>
      <c r="I102" t="s">
        <v>34</v>
      </c>
      <c r="J102" s="5" t="s">
        <v>72</v>
      </c>
      <c r="K102" t="s">
        <v>129</v>
      </c>
      <c r="L102" s="1" t="s">
        <v>131</v>
      </c>
    </row>
    <row r="103" spans="1:12" x14ac:dyDescent="0.25">
      <c r="A103">
        <v>8</v>
      </c>
      <c r="B103" t="s">
        <v>130</v>
      </c>
      <c r="C103" s="1" t="s">
        <v>55</v>
      </c>
      <c r="D103" s="1">
        <v>5</v>
      </c>
      <c r="E103">
        <v>1</v>
      </c>
      <c r="F103" s="1">
        <v>20</v>
      </c>
      <c r="G103" s="1" t="s">
        <v>5</v>
      </c>
      <c r="H103">
        <v>20</v>
      </c>
      <c r="I103" t="s">
        <v>34</v>
      </c>
      <c r="J103" s="5" t="s">
        <v>72</v>
      </c>
      <c r="K103" t="s">
        <v>129</v>
      </c>
      <c r="L103" s="1" t="s">
        <v>131</v>
      </c>
    </row>
    <row r="104" spans="1:12" x14ac:dyDescent="0.25">
      <c r="A104">
        <v>8</v>
      </c>
      <c r="B104" t="s">
        <v>130</v>
      </c>
      <c r="C104" s="2" t="s">
        <v>110</v>
      </c>
      <c r="D104" s="2">
        <v>1</v>
      </c>
      <c r="E104">
        <v>0</v>
      </c>
      <c r="F104" s="2">
        <v>0</v>
      </c>
      <c r="G104" s="2" t="s">
        <v>5</v>
      </c>
      <c r="H104">
        <v>20</v>
      </c>
      <c r="I104" t="s">
        <v>34</v>
      </c>
      <c r="J104" s="5" t="s">
        <v>72</v>
      </c>
      <c r="K104" t="s">
        <v>129</v>
      </c>
      <c r="L104" s="1" t="s">
        <v>131</v>
      </c>
    </row>
    <row r="105" spans="1:12" x14ac:dyDescent="0.25">
      <c r="A105">
        <v>8</v>
      </c>
      <c r="B105" t="s">
        <v>130</v>
      </c>
      <c r="C105" s="1" t="s">
        <v>111</v>
      </c>
      <c r="D105" s="1">
        <v>1</v>
      </c>
      <c r="E105">
        <v>0</v>
      </c>
      <c r="F105" s="1">
        <v>0</v>
      </c>
      <c r="G105" s="1" t="s">
        <v>5</v>
      </c>
      <c r="H105">
        <v>20</v>
      </c>
      <c r="I105" t="s">
        <v>34</v>
      </c>
      <c r="J105" s="5" t="s">
        <v>72</v>
      </c>
      <c r="K105" t="s">
        <v>129</v>
      </c>
      <c r="L105" s="1" t="s">
        <v>131</v>
      </c>
    </row>
    <row r="106" spans="1:12" x14ac:dyDescent="0.25">
      <c r="A106">
        <v>8</v>
      </c>
      <c r="B106" t="s">
        <v>130</v>
      </c>
      <c r="C106" s="2" t="s">
        <v>42</v>
      </c>
      <c r="D106" s="2">
        <v>26</v>
      </c>
      <c r="E106">
        <v>22</v>
      </c>
      <c r="F106" s="2">
        <v>84.6</v>
      </c>
      <c r="G106" s="2" t="s">
        <v>5</v>
      </c>
      <c r="H106">
        <v>20</v>
      </c>
      <c r="I106" t="s">
        <v>34</v>
      </c>
      <c r="J106" s="5" t="s">
        <v>72</v>
      </c>
      <c r="K106" t="s">
        <v>129</v>
      </c>
      <c r="L106" s="1" t="s">
        <v>131</v>
      </c>
    </row>
    <row r="107" spans="1:12" x14ac:dyDescent="0.25">
      <c r="A107">
        <v>8</v>
      </c>
      <c r="B107" t="s">
        <v>130</v>
      </c>
      <c r="C107" s="1" t="s">
        <v>112</v>
      </c>
      <c r="D107" s="1">
        <v>4</v>
      </c>
      <c r="E107">
        <v>1</v>
      </c>
      <c r="F107" s="1">
        <v>25</v>
      </c>
      <c r="G107" s="1" t="s">
        <v>5</v>
      </c>
      <c r="H107">
        <v>20</v>
      </c>
      <c r="I107" t="s">
        <v>34</v>
      </c>
      <c r="J107" s="5" t="s">
        <v>72</v>
      </c>
      <c r="K107" t="s">
        <v>129</v>
      </c>
      <c r="L107" s="1" t="s">
        <v>131</v>
      </c>
    </row>
    <row r="108" spans="1:12" x14ac:dyDescent="0.25">
      <c r="A108">
        <v>8</v>
      </c>
      <c r="B108" t="s">
        <v>130</v>
      </c>
      <c r="C108" s="2" t="s">
        <v>113</v>
      </c>
      <c r="D108" s="2">
        <v>3</v>
      </c>
      <c r="E108">
        <v>1</v>
      </c>
      <c r="F108" s="2">
        <v>33.299999999999997</v>
      </c>
      <c r="G108" s="2" t="s">
        <v>5</v>
      </c>
      <c r="H108">
        <v>20</v>
      </c>
      <c r="I108" t="s">
        <v>34</v>
      </c>
      <c r="J108" s="5" t="s">
        <v>7</v>
      </c>
      <c r="K108" t="s">
        <v>129</v>
      </c>
      <c r="L108" s="1" t="s">
        <v>131</v>
      </c>
    </row>
    <row r="109" spans="1:12" x14ac:dyDescent="0.25">
      <c r="A109">
        <v>8</v>
      </c>
      <c r="B109" t="s">
        <v>130</v>
      </c>
      <c r="C109" s="1" t="s">
        <v>114</v>
      </c>
      <c r="D109" s="1">
        <v>11</v>
      </c>
      <c r="E109">
        <v>4</v>
      </c>
      <c r="F109" s="1">
        <v>36.4</v>
      </c>
      <c r="G109" s="1" t="s">
        <v>5</v>
      </c>
      <c r="H109">
        <v>20</v>
      </c>
      <c r="I109" t="s">
        <v>34</v>
      </c>
      <c r="J109" s="5" t="s">
        <v>7</v>
      </c>
      <c r="K109" t="s">
        <v>129</v>
      </c>
      <c r="L109" s="1" t="s">
        <v>131</v>
      </c>
    </row>
    <row r="110" spans="1:12" x14ac:dyDescent="0.25">
      <c r="A110">
        <v>8</v>
      </c>
      <c r="B110" t="s">
        <v>130</v>
      </c>
      <c r="C110" s="2" t="s">
        <v>115</v>
      </c>
      <c r="D110" s="2">
        <v>8</v>
      </c>
      <c r="E110">
        <v>4</v>
      </c>
      <c r="F110" s="2">
        <v>50</v>
      </c>
      <c r="G110" s="2" t="s">
        <v>5</v>
      </c>
      <c r="H110">
        <v>20</v>
      </c>
      <c r="I110" t="s">
        <v>34</v>
      </c>
      <c r="J110" s="5" t="s">
        <v>7</v>
      </c>
      <c r="K110" t="s">
        <v>129</v>
      </c>
      <c r="L110" s="1" t="s">
        <v>131</v>
      </c>
    </row>
    <row r="111" spans="1:12" x14ac:dyDescent="0.25">
      <c r="A111">
        <v>8</v>
      </c>
      <c r="B111" t="s">
        <v>130</v>
      </c>
      <c r="C111" s="1" t="s">
        <v>18</v>
      </c>
      <c r="D111" s="1">
        <v>24</v>
      </c>
      <c r="E111">
        <v>13</v>
      </c>
      <c r="F111" s="1">
        <v>54.2</v>
      </c>
      <c r="G111" s="1" t="s">
        <v>5</v>
      </c>
      <c r="H111">
        <v>20</v>
      </c>
      <c r="I111" t="s">
        <v>34</v>
      </c>
      <c r="J111" s="5" t="s">
        <v>7</v>
      </c>
      <c r="K111" t="s">
        <v>129</v>
      </c>
      <c r="L111" s="1" t="s">
        <v>131</v>
      </c>
    </row>
    <row r="112" spans="1:12" x14ac:dyDescent="0.25">
      <c r="A112">
        <v>8</v>
      </c>
      <c r="B112" t="s">
        <v>130</v>
      </c>
      <c r="C112" s="2" t="s">
        <v>89</v>
      </c>
      <c r="D112" s="2">
        <v>1</v>
      </c>
      <c r="E112">
        <v>0</v>
      </c>
      <c r="F112" s="2">
        <v>0</v>
      </c>
      <c r="G112" s="2" t="s">
        <v>5</v>
      </c>
      <c r="H112">
        <v>20</v>
      </c>
      <c r="I112" t="s">
        <v>34</v>
      </c>
      <c r="J112" s="5" t="s">
        <v>7</v>
      </c>
      <c r="K112" t="s">
        <v>129</v>
      </c>
      <c r="L112" s="1" t="s">
        <v>131</v>
      </c>
    </row>
    <row r="113" spans="1:12" x14ac:dyDescent="0.25">
      <c r="A113">
        <v>8</v>
      </c>
      <c r="B113" t="s">
        <v>130</v>
      </c>
      <c r="C113" s="1" t="s">
        <v>116</v>
      </c>
      <c r="D113" s="1">
        <v>13</v>
      </c>
      <c r="E113">
        <v>8</v>
      </c>
      <c r="F113" s="1">
        <v>61.5</v>
      </c>
      <c r="G113" s="1" t="s">
        <v>5</v>
      </c>
      <c r="H113">
        <v>20</v>
      </c>
      <c r="I113" t="s">
        <v>34</v>
      </c>
      <c r="J113" s="5" t="s">
        <v>7</v>
      </c>
      <c r="K113" t="s">
        <v>129</v>
      </c>
      <c r="L113" s="1" t="s">
        <v>131</v>
      </c>
    </row>
    <row r="114" spans="1:12" x14ac:dyDescent="0.25">
      <c r="A114">
        <v>8</v>
      </c>
      <c r="B114" t="s">
        <v>130</v>
      </c>
      <c r="C114" s="2" t="s">
        <v>117</v>
      </c>
      <c r="D114" s="2">
        <v>4</v>
      </c>
      <c r="E114">
        <v>2</v>
      </c>
      <c r="F114" s="2">
        <v>50</v>
      </c>
      <c r="G114" s="2" t="s">
        <v>5</v>
      </c>
      <c r="H114">
        <v>20</v>
      </c>
      <c r="I114" t="s">
        <v>34</v>
      </c>
      <c r="J114" s="5" t="s">
        <v>7</v>
      </c>
      <c r="K114" t="s">
        <v>129</v>
      </c>
      <c r="L114" s="1" t="s">
        <v>131</v>
      </c>
    </row>
    <row r="115" spans="1:12" x14ac:dyDescent="0.25">
      <c r="A115">
        <v>8</v>
      </c>
      <c r="B115" t="s">
        <v>130</v>
      </c>
      <c r="C115" s="1" t="s">
        <v>118</v>
      </c>
      <c r="D115" s="1">
        <v>3</v>
      </c>
      <c r="E115">
        <v>2</v>
      </c>
      <c r="F115" s="1">
        <v>66.7</v>
      </c>
      <c r="G115" s="1" t="s">
        <v>5</v>
      </c>
      <c r="H115">
        <v>20</v>
      </c>
      <c r="I115" t="s">
        <v>34</v>
      </c>
      <c r="J115" s="5" t="s">
        <v>7</v>
      </c>
      <c r="K115" t="s">
        <v>129</v>
      </c>
      <c r="L115" s="1" t="s">
        <v>131</v>
      </c>
    </row>
    <row r="116" spans="1:12" x14ac:dyDescent="0.25">
      <c r="A116">
        <v>8</v>
      </c>
      <c r="B116" t="s">
        <v>130</v>
      </c>
      <c r="C116" s="2" t="s">
        <v>51</v>
      </c>
      <c r="D116" s="2">
        <v>1</v>
      </c>
      <c r="E116">
        <v>1</v>
      </c>
      <c r="F116" s="2">
        <v>100</v>
      </c>
      <c r="G116" s="2" t="s">
        <v>5</v>
      </c>
      <c r="H116">
        <v>20</v>
      </c>
      <c r="I116" t="s">
        <v>34</v>
      </c>
      <c r="J116" s="5" t="s">
        <v>7</v>
      </c>
      <c r="K116" t="s">
        <v>129</v>
      </c>
      <c r="L116" s="1" t="s">
        <v>131</v>
      </c>
    </row>
    <row r="117" spans="1:12" x14ac:dyDescent="0.25">
      <c r="A117">
        <v>8</v>
      </c>
      <c r="B117" t="s">
        <v>130</v>
      </c>
      <c r="C117" s="1" t="s">
        <v>119</v>
      </c>
      <c r="D117" s="1">
        <v>4</v>
      </c>
      <c r="E117">
        <v>3</v>
      </c>
      <c r="F117" s="1">
        <v>75</v>
      </c>
      <c r="G117" s="1" t="s">
        <v>5</v>
      </c>
      <c r="H117">
        <v>20</v>
      </c>
      <c r="I117" t="s">
        <v>34</v>
      </c>
      <c r="J117" s="5" t="s">
        <v>7</v>
      </c>
      <c r="K117" t="s">
        <v>129</v>
      </c>
      <c r="L117" s="1" t="s">
        <v>131</v>
      </c>
    </row>
    <row r="118" spans="1:12" x14ac:dyDescent="0.25">
      <c r="A118">
        <v>8</v>
      </c>
      <c r="B118" t="s">
        <v>130</v>
      </c>
      <c r="C118" s="2" t="s">
        <v>120</v>
      </c>
      <c r="D118" s="2">
        <v>3</v>
      </c>
      <c r="E118">
        <v>0</v>
      </c>
      <c r="F118" s="2">
        <v>0</v>
      </c>
      <c r="G118" s="2" t="s">
        <v>5</v>
      </c>
      <c r="H118">
        <v>20</v>
      </c>
      <c r="I118" t="s">
        <v>34</v>
      </c>
      <c r="J118" s="5" t="s">
        <v>7</v>
      </c>
      <c r="K118" t="s">
        <v>129</v>
      </c>
      <c r="L118" s="1" t="s">
        <v>131</v>
      </c>
    </row>
    <row r="119" spans="1:12" x14ac:dyDescent="0.25">
      <c r="A119">
        <v>8</v>
      </c>
      <c r="B119" t="s">
        <v>130</v>
      </c>
      <c r="C119" s="1" t="s">
        <v>121</v>
      </c>
      <c r="D119" s="1">
        <v>17</v>
      </c>
      <c r="E119">
        <v>8</v>
      </c>
      <c r="F119" s="1">
        <v>47.1</v>
      </c>
      <c r="G119" s="1" t="s">
        <v>5</v>
      </c>
      <c r="H119">
        <v>20</v>
      </c>
      <c r="I119" t="s">
        <v>34</v>
      </c>
      <c r="J119" s="5" t="s">
        <v>7</v>
      </c>
      <c r="K119" t="s">
        <v>129</v>
      </c>
      <c r="L119" s="1" t="s">
        <v>131</v>
      </c>
    </row>
    <row r="120" spans="1:12" x14ac:dyDescent="0.25">
      <c r="A120">
        <v>8</v>
      </c>
      <c r="B120" t="s">
        <v>130</v>
      </c>
      <c r="C120" s="2" t="s">
        <v>52</v>
      </c>
      <c r="D120" s="2">
        <v>6</v>
      </c>
      <c r="E120">
        <v>4</v>
      </c>
      <c r="F120" s="2">
        <v>66.7</v>
      </c>
      <c r="G120" s="2" t="s">
        <v>5</v>
      </c>
      <c r="H120">
        <v>20</v>
      </c>
      <c r="I120" t="s">
        <v>34</v>
      </c>
      <c r="J120" s="5" t="s">
        <v>7</v>
      </c>
      <c r="K120" t="s">
        <v>129</v>
      </c>
      <c r="L120" s="1" t="s">
        <v>131</v>
      </c>
    </row>
    <row r="121" spans="1:12" x14ac:dyDescent="0.25">
      <c r="A121">
        <v>8</v>
      </c>
      <c r="B121" t="s">
        <v>130</v>
      </c>
      <c r="C121" s="1" t="s">
        <v>122</v>
      </c>
      <c r="D121" s="1">
        <v>7</v>
      </c>
      <c r="E121">
        <v>4</v>
      </c>
      <c r="F121" s="1">
        <v>57.1</v>
      </c>
      <c r="G121" s="1" t="s">
        <v>5</v>
      </c>
      <c r="H121">
        <v>20</v>
      </c>
      <c r="I121" t="s">
        <v>34</v>
      </c>
      <c r="J121" s="5" t="s">
        <v>7</v>
      </c>
      <c r="K121" t="s">
        <v>129</v>
      </c>
      <c r="L121" s="1" t="s">
        <v>131</v>
      </c>
    </row>
    <row r="122" spans="1:12" x14ac:dyDescent="0.25">
      <c r="A122">
        <v>8</v>
      </c>
      <c r="B122" t="s">
        <v>130</v>
      </c>
      <c r="C122" s="2" t="s">
        <v>123</v>
      </c>
      <c r="D122" s="2">
        <v>5</v>
      </c>
      <c r="E122">
        <v>1</v>
      </c>
      <c r="F122" s="2">
        <v>20</v>
      </c>
      <c r="G122" s="2" t="s">
        <v>5</v>
      </c>
      <c r="H122">
        <v>20</v>
      </c>
      <c r="I122" t="s">
        <v>34</v>
      </c>
      <c r="J122" s="5" t="s">
        <v>7</v>
      </c>
      <c r="K122" t="s">
        <v>129</v>
      </c>
      <c r="L122" s="1" t="s">
        <v>131</v>
      </c>
    </row>
    <row r="123" spans="1:12" x14ac:dyDescent="0.25">
      <c r="A123">
        <v>8</v>
      </c>
      <c r="B123" t="s">
        <v>130</v>
      </c>
      <c r="C123" s="1" t="s">
        <v>124</v>
      </c>
      <c r="D123" s="1">
        <v>1</v>
      </c>
      <c r="E123">
        <v>0</v>
      </c>
      <c r="F123" s="1">
        <v>0</v>
      </c>
      <c r="G123" s="1" t="s">
        <v>5</v>
      </c>
      <c r="H123">
        <v>20</v>
      </c>
      <c r="I123" t="s">
        <v>34</v>
      </c>
      <c r="J123" s="5" t="s">
        <v>7</v>
      </c>
      <c r="K123" t="s">
        <v>129</v>
      </c>
      <c r="L123" s="1" t="s">
        <v>131</v>
      </c>
    </row>
    <row r="124" spans="1:12" x14ac:dyDescent="0.25">
      <c r="A124">
        <v>8</v>
      </c>
      <c r="B124" t="s">
        <v>130</v>
      </c>
      <c r="C124" s="2" t="s">
        <v>125</v>
      </c>
      <c r="D124" s="2">
        <v>1</v>
      </c>
      <c r="E124">
        <v>1</v>
      </c>
      <c r="F124" s="2">
        <v>100</v>
      </c>
      <c r="G124" s="2" t="s">
        <v>5</v>
      </c>
      <c r="H124">
        <v>20</v>
      </c>
      <c r="I124" t="s">
        <v>34</v>
      </c>
      <c r="J124" s="5" t="s">
        <v>7</v>
      </c>
      <c r="K124" t="s">
        <v>129</v>
      </c>
      <c r="L124" s="1" t="s">
        <v>131</v>
      </c>
    </row>
    <row r="125" spans="1:12" x14ac:dyDescent="0.25">
      <c r="A125">
        <v>8</v>
      </c>
      <c r="B125" t="s">
        <v>130</v>
      </c>
      <c r="C125" s="1" t="s">
        <v>126</v>
      </c>
      <c r="D125" s="1">
        <v>1</v>
      </c>
      <c r="E125">
        <v>0</v>
      </c>
      <c r="F125" s="1">
        <v>0</v>
      </c>
      <c r="G125" s="1" t="s">
        <v>5</v>
      </c>
      <c r="H125">
        <v>20</v>
      </c>
      <c r="I125" t="s">
        <v>34</v>
      </c>
      <c r="J125" s="5" t="s">
        <v>7</v>
      </c>
      <c r="K125" t="s">
        <v>129</v>
      </c>
      <c r="L125" s="1" t="s">
        <v>131</v>
      </c>
    </row>
    <row r="126" spans="1:12" x14ac:dyDescent="0.25">
      <c r="A126">
        <v>8</v>
      </c>
      <c r="B126" t="s">
        <v>130</v>
      </c>
      <c r="C126" s="2" t="s">
        <v>127</v>
      </c>
      <c r="D126" s="2">
        <v>45</v>
      </c>
      <c r="E126">
        <v>17</v>
      </c>
      <c r="F126" s="2">
        <v>37.799999999999997</v>
      </c>
      <c r="G126" s="2" t="s">
        <v>5</v>
      </c>
      <c r="H126">
        <v>20</v>
      </c>
      <c r="I126" t="s">
        <v>34</v>
      </c>
      <c r="J126" s="5" t="s">
        <v>7</v>
      </c>
      <c r="K126" t="s">
        <v>129</v>
      </c>
      <c r="L126" s="1" t="s">
        <v>131</v>
      </c>
    </row>
    <row r="127" spans="1:12" x14ac:dyDescent="0.25">
      <c r="A127">
        <v>8</v>
      </c>
      <c r="B127" t="s">
        <v>130</v>
      </c>
      <c r="C127" s="1" t="s">
        <v>57</v>
      </c>
      <c r="D127" s="1">
        <v>1</v>
      </c>
      <c r="E127">
        <v>0</v>
      </c>
      <c r="F127" s="1">
        <v>0</v>
      </c>
      <c r="G127" s="1" t="s">
        <v>5</v>
      </c>
      <c r="H127">
        <v>20</v>
      </c>
      <c r="I127" t="s">
        <v>34</v>
      </c>
      <c r="J127" s="5" t="s">
        <v>7</v>
      </c>
      <c r="K127" t="s">
        <v>129</v>
      </c>
      <c r="L127" s="1" t="s">
        <v>131</v>
      </c>
    </row>
    <row r="128" spans="1:12" x14ac:dyDescent="0.25">
      <c r="A128">
        <v>8</v>
      </c>
      <c r="B128" t="s">
        <v>130</v>
      </c>
      <c r="C128" s="2" t="s">
        <v>53</v>
      </c>
      <c r="D128" s="2">
        <v>11</v>
      </c>
      <c r="E128">
        <v>7</v>
      </c>
      <c r="F128" s="2">
        <v>63.6</v>
      </c>
      <c r="G128" s="2" t="s">
        <v>5</v>
      </c>
      <c r="H128">
        <v>20</v>
      </c>
      <c r="I128" t="s">
        <v>34</v>
      </c>
      <c r="J128" s="5" t="s">
        <v>7</v>
      </c>
      <c r="K128" t="s">
        <v>129</v>
      </c>
      <c r="L128" s="1" t="s">
        <v>131</v>
      </c>
    </row>
    <row r="129" spans="1:12" x14ac:dyDescent="0.25">
      <c r="A129">
        <v>8</v>
      </c>
      <c r="B129" t="s">
        <v>130</v>
      </c>
      <c r="C129" s="1" t="s">
        <v>128</v>
      </c>
      <c r="D129" s="1">
        <v>12</v>
      </c>
      <c r="E129">
        <v>9</v>
      </c>
      <c r="F129" s="1">
        <v>75</v>
      </c>
      <c r="G129" s="1" t="s">
        <v>5</v>
      </c>
      <c r="H129">
        <v>20</v>
      </c>
      <c r="I129" t="s">
        <v>34</v>
      </c>
      <c r="J129" s="5" t="s">
        <v>7</v>
      </c>
      <c r="K129" t="s">
        <v>129</v>
      </c>
      <c r="L129" s="1" t="s">
        <v>131</v>
      </c>
    </row>
    <row r="130" spans="1:12" x14ac:dyDescent="0.25">
      <c r="A130">
        <v>9</v>
      </c>
      <c r="B130" t="s">
        <v>62</v>
      </c>
      <c r="C130" s="1" t="s">
        <v>7</v>
      </c>
      <c r="D130" s="1">
        <v>25</v>
      </c>
      <c r="E130">
        <v>1</v>
      </c>
      <c r="F130" s="1">
        <v>4</v>
      </c>
      <c r="G130" s="1" t="s">
        <v>5</v>
      </c>
      <c r="H130" s="3">
        <v>14</v>
      </c>
      <c r="I130" t="s">
        <v>34</v>
      </c>
      <c r="K130">
        <v>2007</v>
      </c>
      <c r="L130" s="1" t="s">
        <v>135</v>
      </c>
    </row>
    <row r="131" spans="1:12" x14ac:dyDescent="0.25">
      <c r="A131">
        <v>9</v>
      </c>
      <c r="B131" t="s">
        <v>62</v>
      </c>
      <c r="C131" s="2" t="s">
        <v>132</v>
      </c>
      <c r="D131" s="2">
        <v>31</v>
      </c>
      <c r="E131">
        <v>10</v>
      </c>
      <c r="F131" s="2">
        <v>32</v>
      </c>
      <c r="G131" s="2" t="s">
        <v>5</v>
      </c>
      <c r="H131" s="3">
        <v>14</v>
      </c>
      <c r="I131" t="s">
        <v>34</v>
      </c>
      <c r="K131">
        <v>2007</v>
      </c>
      <c r="L131" s="1" t="s">
        <v>135</v>
      </c>
    </row>
    <row r="132" spans="1:12" x14ac:dyDescent="0.25">
      <c r="A132">
        <v>9</v>
      </c>
      <c r="B132" t="s">
        <v>62</v>
      </c>
      <c r="C132" s="1" t="s">
        <v>133</v>
      </c>
      <c r="D132" s="1">
        <v>6</v>
      </c>
      <c r="E132">
        <v>0</v>
      </c>
      <c r="F132" s="1">
        <v>0</v>
      </c>
      <c r="G132" s="1" t="s">
        <v>5</v>
      </c>
      <c r="H132" s="3">
        <v>14</v>
      </c>
      <c r="I132" t="s">
        <v>34</v>
      </c>
      <c r="K132">
        <v>2007</v>
      </c>
      <c r="L132" s="1" t="s">
        <v>135</v>
      </c>
    </row>
    <row r="133" spans="1:12" x14ac:dyDescent="0.25">
      <c r="A133">
        <v>9</v>
      </c>
      <c r="B133" t="s">
        <v>62</v>
      </c>
      <c r="C133" s="2" t="s">
        <v>38</v>
      </c>
      <c r="D133" s="2">
        <v>8</v>
      </c>
      <c r="E133">
        <v>7</v>
      </c>
      <c r="F133" s="2">
        <v>88</v>
      </c>
      <c r="G133" s="2" t="s">
        <v>5</v>
      </c>
      <c r="H133" s="3">
        <v>14</v>
      </c>
      <c r="I133" t="s">
        <v>34</v>
      </c>
      <c r="K133">
        <v>2007</v>
      </c>
      <c r="L133" s="1" t="s">
        <v>135</v>
      </c>
    </row>
    <row r="134" spans="1:12" x14ac:dyDescent="0.25">
      <c r="A134">
        <v>9</v>
      </c>
      <c r="B134" t="s">
        <v>62</v>
      </c>
      <c r="C134" s="1" t="s">
        <v>91</v>
      </c>
      <c r="D134" s="1">
        <v>14</v>
      </c>
      <c r="E134">
        <v>4</v>
      </c>
      <c r="F134" s="1">
        <v>29</v>
      </c>
      <c r="G134" s="1" t="s">
        <v>5</v>
      </c>
      <c r="H134" s="3">
        <v>14</v>
      </c>
      <c r="I134" t="s">
        <v>34</v>
      </c>
      <c r="K134">
        <v>2007</v>
      </c>
      <c r="L134" s="1" t="s">
        <v>135</v>
      </c>
    </row>
    <row r="135" spans="1:12" x14ac:dyDescent="0.25">
      <c r="A135">
        <v>9</v>
      </c>
      <c r="B135" t="s">
        <v>62</v>
      </c>
      <c r="C135" s="2" t="s">
        <v>8</v>
      </c>
      <c r="D135" s="2">
        <v>2</v>
      </c>
      <c r="E135">
        <v>0</v>
      </c>
      <c r="F135" s="2">
        <v>0</v>
      </c>
      <c r="G135" s="2" t="s">
        <v>5</v>
      </c>
      <c r="H135" s="3">
        <v>14</v>
      </c>
      <c r="I135" t="s">
        <v>34</v>
      </c>
      <c r="K135">
        <v>2007</v>
      </c>
      <c r="L135" s="1" t="s">
        <v>135</v>
      </c>
    </row>
    <row r="136" spans="1:12" x14ac:dyDescent="0.25">
      <c r="A136">
        <v>9</v>
      </c>
      <c r="B136" t="s">
        <v>62</v>
      </c>
      <c r="C136" s="1" t="s">
        <v>72</v>
      </c>
      <c r="D136" s="1">
        <v>1</v>
      </c>
      <c r="E136">
        <v>0</v>
      </c>
      <c r="F136" s="1">
        <v>0</v>
      </c>
      <c r="G136" s="1" t="s">
        <v>5</v>
      </c>
      <c r="H136" s="3">
        <v>14</v>
      </c>
      <c r="I136" t="s">
        <v>34</v>
      </c>
      <c r="K136">
        <v>2007</v>
      </c>
      <c r="L136" s="1" t="s">
        <v>135</v>
      </c>
    </row>
    <row r="137" spans="1:12" x14ac:dyDescent="0.25">
      <c r="A137">
        <v>9</v>
      </c>
      <c r="B137" t="s">
        <v>62</v>
      </c>
      <c r="C137" s="2" t="s">
        <v>134</v>
      </c>
      <c r="D137" s="2">
        <v>16</v>
      </c>
      <c r="E137">
        <v>2</v>
      </c>
      <c r="F137" s="2">
        <v>13</v>
      </c>
      <c r="G137" s="2" t="s">
        <v>5</v>
      </c>
      <c r="H137" s="3">
        <v>14</v>
      </c>
      <c r="I137" t="s">
        <v>34</v>
      </c>
      <c r="K137">
        <v>2007</v>
      </c>
      <c r="L137" s="1" t="s">
        <v>135</v>
      </c>
    </row>
    <row r="138" spans="1:12" x14ac:dyDescent="0.25">
      <c r="A138">
        <v>10</v>
      </c>
      <c r="B138" t="s">
        <v>20</v>
      </c>
      <c r="C138" s="1" t="s">
        <v>17</v>
      </c>
      <c r="D138" s="1">
        <v>81</v>
      </c>
      <c r="E138" s="6">
        <f>(F138/100)*D138</f>
        <v>58.32</v>
      </c>
      <c r="F138" s="1">
        <v>72</v>
      </c>
      <c r="G138" s="1" t="s">
        <v>5</v>
      </c>
      <c r="H138" s="3">
        <v>28</v>
      </c>
      <c r="I138" t="s">
        <v>34</v>
      </c>
      <c r="J138" s="1" t="s">
        <v>30</v>
      </c>
      <c r="K138" t="s">
        <v>141</v>
      </c>
      <c r="L138" s="1" t="s">
        <v>136</v>
      </c>
    </row>
    <row r="139" spans="1:12" x14ac:dyDescent="0.25">
      <c r="A139">
        <v>10</v>
      </c>
      <c r="B139" t="s">
        <v>20</v>
      </c>
      <c r="C139" s="2" t="s">
        <v>6</v>
      </c>
      <c r="D139" s="2">
        <v>39</v>
      </c>
      <c r="E139" s="6">
        <f t="shared" ref="E139:E145" si="2">(F139/100)*D139</f>
        <v>23.204999999999998</v>
      </c>
      <c r="F139" s="2">
        <v>59.5</v>
      </c>
      <c r="G139" s="2" t="s">
        <v>5</v>
      </c>
      <c r="H139">
        <v>28</v>
      </c>
      <c r="I139" t="s">
        <v>34</v>
      </c>
      <c r="J139" s="2" t="s">
        <v>25</v>
      </c>
      <c r="K139" t="s">
        <v>141</v>
      </c>
      <c r="L139" s="1" t="s">
        <v>136</v>
      </c>
    </row>
    <row r="140" spans="1:12" x14ac:dyDescent="0.25">
      <c r="A140">
        <v>10</v>
      </c>
      <c r="B140" t="s">
        <v>20</v>
      </c>
      <c r="C140" s="1" t="s">
        <v>137</v>
      </c>
      <c r="D140" s="1">
        <v>7</v>
      </c>
      <c r="E140" s="6">
        <f t="shared" si="2"/>
        <v>3.01</v>
      </c>
      <c r="F140" s="1">
        <v>43</v>
      </c>
      <c r="G140" s="1" t="s">
        <v>5</v>
      </c>
      <c r="H140">
        <v>28</v>
      </c>
      <c r="I140" t="s">
        <v>34</v>
      </c>
      <c r="J140" s="1" t="s">
        <v>73</v>
      </c>
      <c r="K140" t="s">
        <v>141</v>
      </c>
      <c r="L140" s="1" t="s">
        <v>136</v>
      </c>
    </row>
    <row r="141" spans="1:12" x14ac:dyDescent="0.25">
      <c r="A141">
        <v>10</v>
      </c>
      <c r="B141" t="s">
        <v>20</v>
      </c>
      <c r="C141" s="2" t="s">
        <v>81</v>
      </c>
      <c r="D141" s="2">
        <v>15</v>
      </c>
      <c r="E141" s="6">
        <f t="shared" si="2"/>
        <v>6.0449999999999999</v>
      </c>
      <c r="F141" s="2">
        <v>40.299999999999997</v>
      </c>
      <c r="G141" s="2" t="s">
        <v>5</v>
      </c>
      <c r="H141">
        <v>28</v>
      </c>
      <c r="I141" t="s">
        <v>34</v>
      </c>
      <c r="J141" s="2" t="s">
        <v>30</v>
      </c>
      <c r="K141" t="s">
        <v>141</v>
      </c>
      <c r="L141" s="1" t="s">
        <v>136</v>
      </c>
    </row>
    <row r="142" spans="1:12" x14ac:dyDescent="0.25">
      <c r="A142">
        <v>10</v>
      </c>
      <c r="B142" t="s">
        <v>20</v>
      </c>
      <c r="C142" s="1" t="s">
        <v>7</v>
      </c>
      <c r="D142" s="1">
        <v>27</v>
      </c>
      <c r="E142" s="6">
        <f t="shared" si="2"/>
        <v>9.072000000000001</v>
      </c>
      <c r="F142" s="1">
        <v>33.6</v>
      </c>
      <c r="G142" s="1" t="s">
        <v>5</v>
      </c>
      <c r="H142">
        <v>28</v>
      </c>
      <c r="I142" t="s">
        <v>34</v>
      </c>
      <c r="J142" s="1" t="s">
        <v>7</v>
      </c>
      <c r="K142" t="s">
        <v>141</v>
      </c>
      <c r="L142" s="1" t="s">
        <v>136</v>
      </c>
    </row>
    <row r="143" spans="1:12" x14ac:dyDescent="0.25">
      <c r="A143">
        <v>10</v>
      </c>
      <c r="B143" t="s">
        <v>20</v>
      </c>
      <c r="C143" s="2" t="s">
        <v>45</v>
      </c>
      <c r="D143" s="2">
        <v>16</v>
      </c>
      <c r="E143" s="6">
        <f t="shared" si="2"/>
        <v>5.04</v>
      </c>
      <c r="F143" s="2">
        <v>31.5</v>
      </c>
      <c r="G143" s="2" t="s">
        <v>5</v>
      </c>
      <c r="H143">
        <v>28</v>
      </c>
      <c r="I143" t="s">
        <v>34</v>
      </c>
      <c r="J143" s="2" t="s">
        <v>25</v>
      </c>
      <c r="K143" t="s">
        <v>141</v>
      </c>
      <c r="L143" s="1" t="s">
        <v>136</v>
      </c>
    </row>
    <row r="144" spans="1:12" x14ac:dyDescent="0.25">
      <c r="A144">
        <v>10</v>
      </c>
      <c r="B144" t="s">
        <v>20</v>
      </c>
      <c r="C144" s="1" t="s">
        <v>138</v>
      </c>
      <c r="D144" s="1">
        <v>21</v>
      </c>
      <c r="E144" s="6">
        <f t="shared" si="2"/>
        <v>3.0659999999999998</v>
      </c>
      <c r="F144" s="1">
        <v>14.6</v>
      </c>
      <c r="G144" s="1" t="s">
        <v>5</v>
      </c>
      <c r="H144">
        <v>28</v>
      </c>
      <c r="I144" t="s">
        <v>34</v>
      </c>
      <c r="J144" s="1" t="s">
        <v>140</v>
      </c>
      <c r="K144" t="s">
        <v>141</v>
      </c>
      <c r="L144" s="1" t="s">
        <v>136</v>
      </c>
    </row>
    <row r="145" spans="1:12" x14ac:dyDescent="0.25">
      <c r="A145">
        <v>10</v>
      </c>
      <c r="B145" t="s">
        <v>20</v>
      </c>
      <c r="C145" s="2" t="s">
        <v>139</v>
      </c>
      <c r="D145" s="2">
        <v>5</v>
      </c>
      <c r="E145" s="6">
        <f t="shared" si="2"/>
        <v>0</v>
      </c>
      <c r="F145" s="2">
        <v>0</v>
      </c>
      <c r="G145" s="2" t="s">
        <v>5</v>
      </c>
      <c r="H145">
        <v>28</v>
      </c>
      <c r="I145" t="s">
        <v>34</v>
      </c>
      <c r="J145" s="2" t="s">
        <v>140</v>
      </c>
      <c r="K145" t="s">
        <v>141</v>
      </c>
      <c r="L145" s="1" t="s">
        <v>136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D8E00A0EDA44B9724A3D9B5EE0842" ma:contentTypeVersion="13" ma:contentTypeDescription="Create a new document." ma:contentTypeScope="" ma:versionID="8adc1493b917ccbc667a72fa2ea3f198">
  <xsd:schema xmlns:xsd="http://www.w3.org/2001/XMLSchema" xmlns:xs="http://www.w3.org/2001/XMLSchema" xmlns:p="http://schemas.microsoft.com/office/2006/metadata/properties" xmlns:ns3="e7113631-82ed-4ec7-b7da-11d4c1e14d2d" xmlns:ns4="71509a4d-4136-429c-b9ef-c620556c7cd7" targetNamespace="http://schemas.microsoft.com/office/2006/metadata/properties" ma:root="true" ma:fieldsID="8d4ae4667e65ec653aca158bbd01fa75" ns3:_="" ns4:_="">
    <xsd:import namespace="e7113631-82ed-4ec7-b7da-11d4c1e14d2d"/>
    <xsd:import namespace="71509a4d-4136-429c-b9ef-c620556c7c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13631-82ed-4ec7-b7da-11d4c1e14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09a4d-4136-429c-b9ef-c620556c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86B244-52FF-41BF-B6FC-0C06D9B53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13631-82ed-4ec7-b7da-11d4c1e14d2d"/>
    <ds:schemaRef ds:uri="71509a4d-4136-429c-b9ef-c620556c7c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5AD6A0-74E9-4F7A-A426-288EA593F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44F675-17EE-42EA-B64F-44AD3CF6AA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Dankittipong, N. (Natcha)</dc:creator>
  <cp:lastModifiedBy>Dankittipong, N. (Natcha)</cp:lastModifiedBy>
  <dcterms:created xsi:type="dcterms:W3CDTF">2020-11-20T11:00:34Z</dcterms:created>
  <dcterms:modified xsi:type="dcterms:W3CDTF">2020-11-23T12:27:50Z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0x010100F7ED8E00A0EDA44B9724A3D9B5EE0842</vt:lpwstr>
  </property>
</Properties>
</file>